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2778\Downloads\"/>
    </mc:Choice>
  </mc:AlternateContent>
  <xr:revisionPtr revIDLastSave="0" documentId="13_ncr:1_{38B4D56B-E8C5-468C-B3C1-D19E763E37AA}" xr6:coauthVersionLast="47" xr6:coauthVersionMax="47" xr10:uidLastSave="{00000000-0000-0000-0000-000000000000}"/>
  <bookViews>
    <workbookView xWindow="28680" yWindow="-120" windowWidth="29040" windowHeight="15720" xr2:uid="{46C6F7A7-60EF-412A-BBFA-73658FDF8B64}"/>
  </bookViews>
  <sheets>
    <sheet name="第４表" sheetId="1" r:id="rId1"/>
  </sheets>
  <definedNames>
    <definedName name="_xlnm.Print_Area" localSheetId="0">第４表!$A$1:$O$49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  <c r="O41" i="1" s="1"/>
  <c r="O32" i="1" s="1"/>
  <c r="F41" i="1"/>
  <c r="E41" i="1"/>
  <c r="D41" i="1"/>
  <c r="L41" i="1" s="1"/>
  <c r="K40" i="1"/>
  <c r="J40" i="1"/>
  <c r="I40" i="1"/>
  <c r="H40" i="1"/>
  <c r="G40" i="1"/>
  <c r="O40" i="1" s="1"/>
  <c r="F40" i="1"/>
  <c r="E40" i="1"/>
  <c r="D40" i="1"/>
  <c r="L40" i="1" s="1"/>
  <c r="K39" i="1"/>
  <c r="J39" i="1"/>
  <c r="I39" i="1"/>
  <c r="H39" i="1"/>
  <c r="G39" i="1"/>
  <c r="O39" i="1" s="1"/>
  <c r="F39" i="1"/>
  <c r="E39" i="1"/>
  <c r="D39" i="1"/>
  <c r="L39" i="1" s="1"/>
  <c r="K38" i="1"/>
  <c r="J38" i="1"/>
  <c r="I38" i="1"/>
  <c r="H38" i="1"/>
  <c r="G38" i="1"/>
  <c r="O38" i="1" s="1"/>
  <c r="F38" i="1"/>
  <c r="E38" i="1"/>
  <c r="D38" i="1"/>
  <c r="L38" i="1" s="1"/>
  <c r="K37" i="1"/>
  <c r="J37" i="1"/>
  <c r="I37" i="1"/>
  <c r="H37" i="1"/>
  <c r="G37" i="1"/>
  <c r="O37" i="1" s="1"/>
  <c r="F37" i="1"/>
  <c r="E37" i="1"/>
  <c r="D37" i="1"/>
  <c r="L37" i="1" s="1"/>
  <c r="K36" i="1"/>
  <c r="J36" i="1"/>
  <c r="I36" i="1"/>
  <c r="H36" i="1"/>
  <c r="G36" i="1"/>
  <c r="O36" i="1" s="1"/>
  <c r="F36" i="1"/>
  <c r="E36" i="1"/>
  <c r="D36" i="1"/>
  <c r="L36" i="1" s="1"/>
  <c r="K35" i="1"/>
  <c r="J35" i="1"/>
  <c r="I35" i="1"/>
  <c r="H35" i="1"/>
  <c r="G35" i="1"/>
  <c r="O35" i="1" s="1"/>
  <c r="F35" i="1"/>
  <c r="E35" i="1"/>
  <c r="D35" i="1"/>
  <c r="L35" i="1" s="1"/>
  <c r="K34" i="1"/>
  <c r="J34" i="1"/>
  <c r="I34" i="1"/>
  <c r="H34" i="1"/>
  <c r="G34" i="1"/>
  <c r="F34" i="1"/>
  <c r="E34" i="1"/>
  <c r="K32" i="1"/>
  <c r="J32" i="1"/>
  <c r="I32" i="1"/>
  <c r="H32" i="1"/>
  <c r="G32" i="1"/>
  <c r="F32" i="1"/>
  <c r="E32" i="1"/>
  <c r="D32" i="1"/>
  <c r="L32" i="1" s="1"/>
  <c r="K31" i="1"/>
  <c r="J31" i="1"/>
  <c r="I31" i="1"/>
  <c r="H31" i="1"/>
  <c r="G31" i="1"/>
  <c r="F31" i="1"/>
  <c r="E31" i="1"/>
  <c r="D31" i="1"/>
  <c r="L31" i="1" s="1"/>
  <c r="K30" i="1"/>
  <c r="J30" i="1"/>
  <c r="I30" i="1"/>
  <c r="H30" i="1"/>
  <c r="G30" i="1"/>
  <c r="F30" i="1"/>
  <c r="E30" i="1"/>
  <c r="D30" i="1"/>
  <c r="L30" i="1" s="1"/>
  <c r="K29" i="1"/>
  <c r="J29" i="1"/>
  <c r="I29" i="1"/>
  <c r="H29" i="1"/>
  <c r="G29" i="1"/>
  <c r="F29" i="1"/>
  <c r="E29" i="1"/>
  <c r="D29" i="1"/>
  <c r="L29" i="1" s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N41" i="1" s="1"/>
  <c r="N32" i="1" s="1"/>
  <c r="M23" i="1"/>
  <c r="M41" i="1" s="1"/>
  <c r="M32" i="1" s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N36" i="1" s="1"/>
  <c r="M15" i="1"/>
  <c r="M36" i="1" s="1"/>
  <c r="L15" i="1"/>
  <c r="O14" i="1"/>
  <c r="N14" i="1"/>
  <c r="M14" i="1"/>
  <c r="L14" i="1"/>
  <c r="O13" i="1"/>
  <c r="N13" i="1"/>
  <c r="M13" i="1"/>
  <c r="L13" i="1"/>
  <c r="O12" i="1"/>
  <c r="N12" i="1"/>
  <c r="N38" i="1" s="1"/>
  <c r="N31" i="1" s="1"/>
  <c r="M12" i="1"/>
  <c r="M38" i="1" s="1"/>
  <c r="M31" i="1" s="1"/>
  <c r="L12" i="1"/>
  <c r="O11" i="1"/>
  <c r="N11" i="1"/>
  <c r="N40" i="1" s="1"/>
  <c r="M11" i="1"/>
  <c r="M40" i="1" s="1"/>
  <c r="L11" i="1"/>
  <c r="O10" i="1"/>
  <c r="N10" i="1"/>
  <c r="N37" i="1" s="1"/>
  <c r="M10" i="1"/>
  <c r="M37" i="1" s="1"/>
  <c r="L10" i="1"/>
  <c r="O9" i="1"/>
  <c r="N9" i="1"/>
  <c r="N39" i="1" s="1"/>
  <c r="M9" i="1"/>
  <c r="M39" i="1" s="1"/>
  <c r="L9" i="1"/>
  <c r="O8" i="1"/>
  <c r="N8" i="1"/>
  <c r="N35" i="1" s="1"/>
  <c r="M8" i="1"/>
  <c r="M35" i="1" s="1"/>
  <c r="L8" i="1"/>
  <c r="O7" i="1"/>
  <c r="N7" i="1"/>
  <c r="M7" i="1"/>
  <c r="L7" i="1"/>
  <c r="O31" i="1" l="1"/>
  <c r="L34" i="1"/>
  <c r="O34" i="1"/>
  <c r="O30" i="1"/>
  <c r="O29" i="1" s="1"/>
  <c r="M34" i="1"/>
  <c r="M30" i="1"/>
  <c r="M29" i="1" s="1"/>
  <c r="N34" i="1"/>
  <c r="N30" i="1"/>
  <c r="N29" i="1" s="1"/>
  <c r="D34" i="1"/>
</calcChain>
</file>

<file path=xl/sharedStrings.xml><?xml version="1.0" encoding="utf-8"?>
<sst xmlns="http://schemas.openxmlformats.org/spreadsheetml/2006/main" count="52" uniqueCount="43">
  <si>
    <t>第４表　人口及び世帯数の令和２年国勢調査結果との対比</t>
    <rPh sb="0" eb="1">
      <t>ダイ</t>
    </rPh>
    <rPh sb="2" eb="3">
      <t>ヒョウ</t>
    </rPh>
    <rPh sb="4" eb="6">
      <t>ジンコウ</t>
    </rPh>
    <rPh sb="6" eb="7">
      <t>オヨ</t>
    </rPh>
    <rPh sb="8" eb="11">
      <t>セタイスウ</t>
    </rPh>
    <rPh sb="12" eb="14">
      <t>レイワ</t>
    </rPh>
    <rPh sb="15" eb="16">
      <t>ネン</t>
    </rPh>
    <rPh sb="16" eb="18">
      <t>コクセイ</t>
    </rPh>
    <rPh sb="18" eb="20">
      <t>チョウサ</t>
    </rPh>
    <rPh sb="20" eb="22">
      <t>ケッカ</t>
    </rPh>
    <rPh sb="24" eb="26">
      <t>タイヒ</t>
    </rPh>
    <phoneticPr fontId="4"/>
  </si>
  <si>
    <t>単位：人、世帯</t>
    <rPh sb="0" eb="2">
      <t>タンイ</t>
    </rPh>
    <rPh sb="3" eb="4">
      <t>ニン</t>
    </rPh>
    <rPh sb="5" eb="7">
      <t>セタイ</t>
    </rPh>
    <phoneticPr fontId="4"/>
  </si>
  <si>
    <t>市町村名</t>
    <rPh sb="0" eb="4">
      <t>シチョウソンメイ</t>
    </rPh>
    <phoneticPr fontId="4"/>
  </si>
  <si>
    <t>令和7年国勢調査</t>
    <rPh sb="0" eb="2">
      <t>レイワ</t>
    </rPh>
    <rPh sb="3" eb="4">
      <t>ネン</t>
    </rPh>
    <rPh sb="4" eb="6">
      <t>コクセイ</t>
    </rPh>
    <rPh sb="6" eb="8">
      <t>チョウサ</t>
    </rPh>
    <phoneticPr fontId="4"/>
  </si>
  <si>
    <t>令和2年国勢調査</t>
    <rPh sb="0" eb="2">
      <t>レイワ</t>
    </rPh>
    <rPh sb="3" eb="4">
      <t>ネン</t>
    </rPh>
    <rPh sb="4" eb="6">
      <t>コクセイ</t>
    </rPh>
    <rPh sb="6" eb="8">
      <t>チョウサ</t>
    </rPh>
    <phoneticPr fontId="4"/>
  </si>
  <si>
    <t>増減数(R7年－R2年)</t>
    <rPh sb="0" eb="2">
      <t>ゾウゲン</t>
    </rPh>
    <rPh sb="2" eb="3">
      <t>カズ</t>
    </rPh>
    <rPh sb="6" eb="7">
      <t>ネン</t>
    </rPh>
    <rPh sb="10" eb="11">
      <t>ネン</t>
    </rPh>
    <phoneticPr fontId="4"/>
  </si>
  <si>
    <t>人　口</t>
    <rPh sb="0" eb="1">
      <t>ヒト</t>
    </rPh>
    <rPh sb="2" eb="3">
      <t>クチ</t>
    </rPh>
    <phoneticPr fontId="4"/>
  </si>
  <si>
    <t>世帯数</t>
    <rPh sb="0" eb="2">
      <t>セタイ</t>
    </rPh>
    <rPh sb="2" eb="3">
      <t>スウ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</si>
  <si>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</si>
  <si>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9"/>
  </si>
  <si>
    <t>女</t>
    <rPh sb="0" eb="1">
      <t>オンナ</t>
    </rPh>
    <phoneticPr fontId="9"/>
  </si>
  <si>
    <t>県計</t>
    <rPh sb="0" eb="1">
      <t>ケン</t>
    </rPh>
    <rPh sb="1" eb="2">
      <t>ケイ</t>
    </rPh>
    <phoneticPr fontId="4"/>
  </si>
  <si>
    <t>松江市</t>
    <rPh sb="0" eb="3">
      <t>マツエシ</t>
    </rPh>
    <phoneticPr fontId="4"/>
  </si>
  <si>
    <t>浜田市</t>
    <rPh sb="0" eb="3">
      <t>ハマダシ</t>
    </rPh>
    <phoneticPr fontId="4"/>
  </si>
  <si>
    <t>出雲市</t>
    <rPh sb="0" eb="3">
      <t>イズモシ</t>
    </rPh>
    <phoneticPr fontId="4"/>
  </si>
  <si>
    <t>益田市</t>
    <rPh sb="0" eb="3">
      <t>マスダシ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</si>
  <si>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</si>
  <si>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</si>
  <si>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江津市</t>
    <rPh sb="0" eb="3">
      <t>ゴウツシ</t>
    </rPh>
    <phoneticPr fontId="4"/>
  </si>
  <si>
    <t>雲南市</t>
    <rPh sb="0" eb="2">
      <t>ウンナン</t>
    </rPh>
    <rPh sb="2" eb="3">
      <t>シ</t>
    </rPh>
    <phoneticPr fontId="4"/>
  </si>
  <si>
    <t>奥出雲町</t>
    <rPh sb="0" eb="4">
      <t>オクイズモチョウ</t>
    </rPh>
    <phoneticPr fontId="4"/>
  </si>
  <si>
    <t>飯南町</t>
    <rPh sb="0" eb="3">
      <t>イイナンチョウ</t>
    </rPh>
    <phoneticPr fontId="4"/>
  </si>
  <si>
    <t>川本町</t>
    <rPh sb="0" eb="3">
      <t>カワモトチョウ</t>
    </rPh>
    <phoneticPr fontId="4"/>
  </si>
  <si>
    <t>美郷町</t>
    <rPh sb="0" eb="1">
      <t>ミ</t>
    </rPh>
    <rPh sb="1" eb="2">
      <t>サト</t>
    </rPh>
    <rPh sb="2" eb="3">
      <t>チョウ</t>
    </rPh>
    <phoneticPr fontId="4"/>
  </si>
  <si>
    <t>邑南町</t>
    <rPh sb="0" eb="1">
      <t>オウ</t>
    </rPh>
    <rPh sb="1" eb="3">
      <t>ナンチョウ</t>
    </rPh>
    <phoneticPr fontId="4"/>
  </si>
  <si>
    <t>津和野町</t>
    <rPh sb="0" eb="4">
      <t>ツワノチョウ</t>
    </rPh>
    <phoneticPr fontId="4"/>
  </si>
  <si>
    <t>吉賀町</t>
    <rPh sb="0" eb="1">
      <t>ヨシ</t>
    </rPh>
    <rPh sb="1" eb="2">
      <t>ガ</t>
    </rPh>
    <rPh sb="2" eb="3">
      <t>チョウ</t>
    </rPh>
    <phoneticPr fontId="4"/>
  </si>
  <si>
    <t>海士町</t>
    <rPh sb="0" eb="3">
      <t>アマチョウ</t>
    </rPh>
    <phoneticPr fontId="4"/>
  </si>
  <si>
    <t>西ノ島町</t>
    <rPh sb="0" eb="1">
      <t>ニシ</t>
    </rPh>
    <rPh sb="2" eb="4">
      <t>シマチョウ</t>
    </rPh>
    <phoneticPr fontId="4"/>
  </si>
  <si>
    <t>知夫村</t>
    <rPh sb="0" eb="3">
      <t>チブムラ</t>
    </rPh>
    <phoneticPr fontId="4"/>
  </si>
  <si>
    <t>隠岐の島町</t>
    <rPh sb="0" eb="2">
      <t>オキ</t>
    </rPh>
    <rPh sb="3" eb="5">
      <t>シマチョウ</t>
    </rPh>
    <phoneticPr fontId="4"/>
  </si>
  <si>
    <t>地域別</t>
    <rPh sb="0" eb="2">
      <t>チイキ</t>
    </rPh>
    <rPh sb="2" eb="3">
      <t>ベツ</t>
    </rPh>
    <phoneticPr fontId="4"/>
  </si>
  <si>
    <t>出雲地域</t>
    <rPh sb="0" eb="2">
      <t>イズモ</t>
    </rPh>
    <rPh sb="2" eb="4">
      <t>チイキ</t>
    </rPh>
    <phoneticPr fontId="4"/>
  </si>
  <si>
    <t>石見地域</t>
    <rPh sb="0" eb="2">
      <t>イワミ</t>
    </rPh>
    <rPh sb="2" eb="4">
      <t>チイキ</t>
    </rPh>
    <phoneticPr fontId="4"/>
  </si>
  <si>
    <t>隠岐地域</t>
    <rPh sb="0" eb="2">
      <t>オキ</t>
    </rPh>
    <rPh sb="2" eb="4">
      <t>チイキ</t>
    </rPh>
    <phoneticPr fontId="4"/>
  </si>
  <si>
    <t>圏域別</t>
    <rPh sb="0" eb="2">
      <t>ケンイキ</t>
    </rPh>
    <rPh sb="2" eb="3">
      <t>ベツ</t>
    </rPh>
    <phoneticPr fontId="4"/>
  </si>
  <si>
    <t>松江圏</t>
    <rPh sb="0" eb="2">
      <t>マツエ</t>
    </rPh>
    <rPh sb="2" eb="3">
      <t>ケン</t>
    </rPh>
    <phoneticPr fontId="4"/>
  </si>
  <si>
    <t>雲南圏</t>
    <rPh sb="0" eb="2">
      <t>ウンナン</t>
    </rPh>
    <rPh sb="2" eb="3">
      <t>ケン</t>
    </rPh>
    <phoneticPr fontId="4"/>
  </si>
  <si>
    <t>出雲圏</t>
    <rPh sb="0" eb="2">
      <t>イズモ</t>
    </rPh>
    <rPh sb="2" eb="3">
      <t>ケン</t>
    </rPh>
    <phoneticPr fontId="4"/>
  </si>
  <si>
    <t>大田圏</t>
    <rPh sb="0" eb="2">
      <t>オオダ</t>
    </rPh>
    <rPh sb="2" eb="3">
      <t>ケン</t>
    </rPh>
    <phoneticPr fontId="4"/>
  </si>
  <si>
    <t>浜田圏</t>
    <rPh sb="0" eb="2">
      <t>ハマダ</t>
    </rPh>
    <rPh sb="2" eb="3">
      <t>ケン</t>
    </rPh>
    <phoneticPr fontId="4"/>
  </si>
  <si>
    <t>益田圏</t>
    <rPh sb="0" eb="2">
      <t>マスダ</t>
    </rPh>
    <rPh sb="2" eb="3">
      <t>ケン</t>
    </rPh>
    <phoneticPr fontId="4"/>
  </si>
  <si>
    <t>隠岐圏</t>
    <rPh sb="0" eb="2">
      <t>オキ</t>
    </rPh>
    <rPh sb="2" eb="3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</si>
</sst>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;&quot;▲ &quot;#,##0"/>
    <numFmt numFmtId="179" formatCode="#,##0_ ;[Red]\-#,##0\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176" fontId="5" fillId="0" borderId="0" xfId="2" applyNumberFormat="1" applyFont="1">
      <alignment vertical="center"/>
    </xf>
    <xf numFmtId="177" fontId="5" fillId="0" borderId="0" xfId="2" applyNumberFormat="1" applyFont="1">
      <alignment vertical="center"/>
    </xf>
    <xf numFmtId="178" fontId="5" fillId="0" borderId="0" xfId="2" applyNumberFormat="1" applyFont="1">
      <alignment vertical="center"/>
    </xf>
    <xf numFmtId="0" fontId="6" fillId="0" borderId="0" xfId="2" applyFont="1">
      <alignment vertical="center"/>
    </xf>
    <xf numFmtId="176" fontId="6" fillId="0" borderId="0" xfId="2" applyNumberFormat="1" applyFont="1">
      <alignment vertical="center"/>
    </xf>
    <xf numFmtId="177" fontId="6" fillId="0" borderId="0" xfId="2" applyNumberFormat="1" applyFont="1">
      <alignment vertical="center"/>
    </xf>
    <xf numFmtId="178" fontId="6" fillId="0" borderId="0" xfId="2" applyNumberFormat="1" applyFont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0" fontId="7" fillId="0" borderId="4" xfId="2" applyFont="1" applyBorder="1">
      <alignment vertical="center"/>
    </xf>
    <xf numFmtId="176" fontId="10" fillId="0" borderId="2" xfId="2" applyNumberFormat="1" applyFont="1" applyBorder="1">
      <alignment vertical="center"/>
    </xf>
    <xf numFmtId="176" fontId="10" fillId="0" borderId="3" xfId="2" applyNumberFormat="1" applyFont="1" applyBorder="1">
      <alignment vertical="center"/>
    </xf>
    <xf numFmtId="177" fontId="10" fillId="0" borderId="2" xfId="2" applyNumberFormat="1" applyFont="1" applyBorder="1">
      <alignment vertical="center"/>
    </xf>
    <xf numFmtId="177" fontId="10" fillId="0" borderId="3" xfId="2" applyNumberFormat="1" applyFont="1" applyBorder="1">
      <alignment vertical="center"/>
    </xf>
    <xf numFmtId="177" fontId="10" fillId="0" borderId="4" xfId="2" applyNumberFormat="1" applyFont="1" applyBorder="1">
      <alignment vertical="center"/>
    </xf>
    <xf numFmtId="178" fontId="10" fillId="0" borderId="3" xfId="2" applyNumberFormat="1" applyFont="1" applyBorder="1">
      <alignment vertical="center"/>
    </xf>
    <xf numFmtId="178" fontId="10" fillId="0" borderId="4" xfId="2" applyNumberFormat="1" applyFont="1" applyBorder="1">
      <alignment vertical="center"/>
    </xf>
    <xf numFmtId="0" fontId="8" fillId="0" borderId="8" xfId="2" applyFont="1" applyBorder="1">
      <alignment vertical="center"/>
    </xf>
    <xf numFmtId="0" fontId="8" fillId="0" borderId="0" xfId="2" applyFont="1" applyAlignment="1">
      <alignment horizontal="distributed" vertical="center"/>
    </xf>
    <xf numFmtId="0" fontId="7" fillId="0" borderId="9" xfId="2" applyFont="1" applyBorder="1">
      <alignment vertical="center"/>
    </xf>
    <xf numFmtId="176" fontId="10" fillId="0" borderId="8" xfId="2" applyNumberFormat="1" applyFont="1" applyBorder="1">
      <alignment vertical="center"/>
    </xf>
    <xf numFmtId="176" fontId="10" fillId="0" borderId="0" xfId="2" applyNumberFormat="1" applyFont="1">
      <alignment vertical="center"/>
    </xf>
    <xf numFmtId="177" fontId="10" fillId="0" borderId="8" xfId="2" applyNumberFormat="1" applyFont="1" applyBorder="1">
      <alignment vertical="center"/>
    </xf>
    <xf numFmtId="177" fontId="10" fillId="0" borderId="0" xfId="2" applyNumberFormat="1" applyFont="1">
      <alignment vertical="center"/>
    </xf>
    <xf numFmtId="177" fontId="10" fillId="0" borderId="9" xfId="2" applyNumberFormat="1" applyFont="1" applyBorder="1">
      <alignment vertical="center"/>
    </xf>
    <xf numFmtId="178" fontId="10" fillId="0" borderId="0" xfId="2" applyNumberFormat="1" applyFont="1">
      <alignment vertical="center"/>
    </xf>
    <xf numFmtId="178" fontId="10" fillId="0" borderId="9" xfId="2" applyNumberFormat="1" applyFont="1" applyBorder="1">
      <alignment vertical="center"/>
    </xf>
    <xf numFmtId="0" fontId="8" fillId="0" borderId="11" xfId="2" applyFont="1" applyBorder="1">
      <alignment vertical="center"/>
    </xf>
    <xf numFmtId="0" fontId="8" fillId="0" borderId="1" xfId="2" applyFont="1" applyBorder="1" applyAlignment="1">
      <alignment horizontal="distributed" vertical="center"/>
    </xf>
    <xf numFmtId="0" fontId="7" fillId="0" borderId="12" xfId="2" applyFont="1" applyBorder="1">
      <alignment vertical="center"/>
    </xf>
    <xf numFmtId="176" fontId="10" fillId="0" borderId="11" xfId="2" applyNumberFormat="1" applyFont="1" applyBorder="1">
      <alignment vertical="center"/>
    </xf>
    <xf numFmtId="176" fontId="10" fillId="0" borderId="1" xfId="2" applyNumberFormat="1" applyFont="1" applyBorder="1">
      <alignment vertical="center"/>
    </xf>
    <xf numFmtId="177" fontId="10" fillId="0" borderId="11" xfId="2" applyNumberFormat="1" applyFont="1" applyBorder="1">
      <alignment vertical="center"/>
    </xf>
    <xf numFmtId="177" fontId="10" fillId="0" borderId="1" xfId="2" applyNumberFormat="1" applyFont="1" applyBorder="1">
      <alignment vertical="center"/>
    </xf>
    <xf numFmtId="177" fontId="10" fillId="0" borderId="12" xfId="2" applyNumberFormat="1" applyFont="1" applyBorder="1">
      <alignment vertical="center"/>
    </xf>
    <xf numFmtId="178" fontId="10" fillId="0" borderId="1" xfId="2" applyNumberFormat="1" applyFont="1" applyBorder="1">
      <alignment vertical="center"/>
    </xf>
    <xf numFmtId="178" fontId="10" fillId="0" borderId="12" xfId="2" applyNumberFormat="1" applyFont="1" applyBorder="1">
      <alignment vertical="center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left" vertical="center"/>
    </xf>
    <xf numFmtId="179" fontId="10" fillId="0" borderId="2" xfId="1" applyNumberFormat="1" applyFont="1" applyFill="1" applyBorder="1" applyAlignment="1">
      <alignment vertical="center"/>
    </xf>
    <xf numFmtId="179" fontId="10" fillId="0" borderId="3" xfId="1" applyNumberFormat="1" applyFont="1" applyFill="1" applyBorder="1" applyAlignment="1">
      <alignment vertical="center"/>
    </xf>
    <xf numFmtId="179" fontId="10" fillId="0" borderId="4" xfId="1" applyNumberFormat="1" applyFont="1" applyFill="1" applyBorder="1" applyAlignment="1">
      <alignment vertical="center"/>
    </xf>
    <xf numFmtId="179" fontId="10" fillId="0" borderId="8" xfId="1" applyNumberFormat="1" applyFont="1" applyFill="1" applyBorder="1">
      <alignment vertical="center"/>
    </xf>
    <xf numFmtId="179" fontId="10" fillId="0" borderId="0" xfId="1" applyNumberFormat="1" applyFont="1" applyFill="1" applyBorder="1">
      <alignment vertical="center"/>
    </xf>
    <xf numFmtId="179" fontId="10" fillId="0" borderId="9" xfId="1" applyNumberFormat="1" applyFont="1" applyFill="1" applyBorder="1">
      <alignment vertical="center"/>
    </xf>
    <xf numFmtId="179" fontId="10" fillId="0" borderId="11" xfId="1" applyNumberFormat="1" applyFont="1" applyBorder="1">
      <alignment vertical="center"/>
    </xf>
    <xf numFmtId="179" fontId="10" fillId="0" borderId="1" xfId="1" applyNumberFormat="1" applyFont="1" applyBorder="1">
      <alignment vertical="center"/>
    </xf>
    <xf numFmtId="179" fontId="10" fillId="0" borderId="12" xfId="1" applyNumberFormat="1" applyFont="1" applyBorder="1">
      <alignment vertical="center"/>
    </xf>
    <xf numFmtId="0" fontId="6" fillId="2" borderId="4" xfId="2" applyFont="1" applyFill="1" applyBorder="1">
      <alignment vertical="center"/>
    </xf>
    <xf numFmtId="176" fontId="10" fillId="2" borderId="2" xfId="2" applyNumberFormat="1" applyFont="1" applyFill="1" applyBorder="1">
      <alignment vertical="center"/>
    </xf>
    <xf numFmtId="176" fontId="10" fillId="2" borderId="3" xfId="2" applyNumberFormat="1" applyFont="1" applyFill="1" applyBorder="1">
      <alignment vertical="center"/>
    </xf>
    <xf numFmtId="178" fontId="10" fillId="2" borderId="3" xfId="2" applyNumberFormat="1" applyFont="1" applyFill="1" applyBorder="1">
      <alignment vertical="center"/>
    </xf>
    <xf numFmtId="178" fontId="10" fillId="2" borderId="4" xfId="2" applyNumberFormat="1" applyFont="1" applyFill="1" applyBorder="1" applyAlignment="1">
      <alignment horizontal="right" vertical="center"/>
    </xf>
    <xf numFmtId="0" fontId="6" fillId="0" borderId="9" xfId="2" applyFont="1" applyBorder="1">
      <alignment vertical="center"/>
    </xf>
    <xf numFmtId="0" fontId="8" fillId="2" borderId="8" xfId="2" applyFont="1" applyFill="1" applyBorder="1">
      <alignment vertical="center"/>
    </xf>
    <xf numFmtId="0" fontId="8" fillId="2" borderId="0" xfId="2" applyFont="1" applyFill="1" applyAlignment="1">
      <alignment horizontal="distributed" vertical="center"/>
    </xf>
    <xf numFmtId="0" fontId="6" fillId="2" borderId="9" xfId="2" applyFont="1" applyFill="1" applyBorder="1">
      <alignment vertical="center"/>
    </xf>
    <xf numFmtId="176" fontId="10" fillId="2" borderId="8" xfId="2" applyNumberFormat="1" applyFont="1" applyFill="1" applyBorder="1">
      <alignment vertical="center"/>
    </xf>
    <xf numFmtId="176" fontId="10" fillId="2" borderId="0" xfId="2" applyNumberFormat="1" applyFont="1" applyFill="1">
      <alignment vertical="center"/>
    </xf>
    <xf numFmtId="178" fontId="10" fillId="2" borderId="0" xfId="2" applyNumberFormat="1" applyFont="1" applyFill="1">
      <alignment vertical="center"/>
    </xf>
    <xf numFmtId="178" fontId="10" fillId="2" borderId="9" xfId="2" applyNumberFormat="1" applyFont="1" applyFill="1" applyBorder="1">
      <alignment vertical="center"/>
    </xf>
    <xf numFmtId="0" fontId="6" fillId="0" borderId="12" xfId="2" applyFont="1" applyBorder="1">
      <alignment vertical="center"/>
    </xf>
    <xf numFmtId="0" fontId="12" fillId="0" borderId="0" xfId="2" applyFont="1">
      <alignment vertical="center"/>
    </xf>
    <xf numFmtId="176" fontId="13" fillId="0" borderId="0" xfId="2" applyNumberFormat="1" applyFont="1">
      <alignment vertical="center"/>
    </xf>
    <xf numFmtId="177" fontId="13" fillId="0" borderId="0" xfId="2" applyNumberFormat="1" applyFont="1">
      <alignment vertical="center"/>
    </xf>
    <xf numFmtId="178" fontId="13" fillId="0" borderId="0" xfId="2" applyNumberFormat="1" applyFont="1">
      <alignment vertical="center"/>
    </xf>
    <xf numFmtId="178" fontId="8" fillId="0" borderId="10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distributed" vertical="center"/>
    </xf>
    <xf numFmtId="0" fontId="8" fillId="0" borderId="3" xfId="2" applyFont="1" applyBorder="1">
      <alignment vertical="center"/>
    </xf>
    <xf numFmtId="0" fontId="8" fillId="2" borderId="2" xfId="2" applyFont="1" applyFill="1" applyBorder="1" applyAlignment="1">
      <alignment horizontal="distributed" vertical="center"/>
    </xf>
    <xf numFmtId="178" fontId="6" fillId="0" borderId="1" xfId="2" applyNumberFormat="1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178" fontId="8" fillId="0" borderId="6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 wrapText="1"/>
    </xf>
    <xf numFmtId="177" fontId="8" fillId="0" borderId="10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4368EBF-8269-4B06-B63C-F802632FE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31</xdr:row>
      <xdr:rowOff>295275</xdr:rowOff>
    </xdr:from>
    <xdr:to>
      <xdr:col>14</xdr:col>
      <xdr:colOff>466725</xdr:colOff>
      <xdr:row>50</xdr:row>
      <xdr:rowOff>19049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A93EC9-8025-4A1A-800E-1B8EFA5A3E42}"/>
            </a:ext>
          </a:extLst>
        </xdr:cNvPr>
        <xdr:cNvSpPr txBox="1"/>
      </xdr:nvSpPr>
      <xdr:spPr>
        <a:xfrm>
          <a:off x="76200" y="9131300"/>
          <a:ext cx="6302375" cy="158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en-US" altLang="ja-JP" sz="900" baseline="0"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900" baseline="0">
              <a:latin typeface="ＭＳ 明朝" pitchFamily="17" charset="-128"/>
              <a:ea typeface="ＭＳ 明朝" pitchFamily="17" charset="-128"/>
            </a:rPr>
            <a:t>注</a:t>
          </a:r>
          <a:r>
            <a:rPr kumimoji="1" lang="en-US" altLang="ja-JP" sz="900" baseline="0">
              <a:latin typeface="ＭＳ 明朝" pitchFamily="17" charset="-128"/>
              <a:ea typeface="ＭＳ 明朝" pitchFamily="17" charset="-128"/>
            </a:rPr>
            <a:t>)</a:t>
          </a:r>
        </a:p>
        <a:p>
          <a:pPr>
            <a:lnSpc>
              <a:spcPts val="1100"/>
            </a:lnSpc>
          </a:pPr>
          <a:r>
            <a:rPr kumimoji="1" lang="ja-JP" altLang="en-US" sz="900" baseline="0">
              <a:latin typeface="ＭＳ 明朝" pitchFamily="17" charset="-128"/>
              <a:ea typeface="ＭＳ 明朝" pitchFamily="17" charset="-128"/>
            </a:rPr>
            <a:t>  地域の範囲は以下のとおり。</a:t>
          </a:r>
        </a:p>
        <a:p>
          <a:pPr>
            <a:lnSpc>
              <a:spcPts val="1100"/>
            </a:lnSpc>
          </a:pP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・出雲地域</a:t>
          </a:r>
          <a:endParaRPr lang="ja-JP" altLang="ja-JP" sz="9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  <a:r>
            <a:rPr kumimoji="1" lang="en-US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松江</a:t>
          </a:r>
          <a:r>
            <a:rPr kumimoji="1" lang="ja-JP" altLang="en-US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市、出雲市、安来市、雲南市、奥出雲町、飯南町</a:t>
          </a:r>
          <a:endParaRPr lang="ja-JP" altLang="ja-JP" sz="900" baseline="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・石見地域</a:t>
          </a:r>
          <a:endParaRPr lang="ja-JP" altLang="ja-JP" sz="9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  <a:r>
            <a:rPr kumimoji="1" lang="en-US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1" lang="ja-JP" altLang="en-US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浜田市、益田市、大田市、江津市、川本町、美郷町、邑南町、津和野町、吉賀町</a:t>
          </a:r>
          <a:endParaRPr lang="ja-JP" altLang="ja-JP" sz="9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・隠岐地域</a:t>
          </a:r>
          <a:endParaRPr lang="ja-JP" altLang="ja-JP" sz="900" baseline="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  <a:r>
            <a:rPr kumimoji="1" lang="en-US" altLang="ja-JP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1" lang="ja-JP" altLang="en-US" sz="90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海士町、西ノ島町、知夫村、隠岐の島町</a:t>
          </a:r>
          <a:endParaRPr lang="ja-JP" altLang="ja-JP" sz="900" baseline="0">
            <a:latin typeface="ＭＳ 明朝" pitchFamily="17" charset="-128"/>
            <a:ea typeface="ＭＳ 明朝" pitchFamily="17" charset="-128"/>
          </a:endParaRPr>
        </a:p>
        <a:p>
          <a:endParaRPr kumimoji="1" lang="en-US" altLang="ja-JP" sz="800" baseline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4E98-A3FE-4C7E-9E22-B4528C5F0341}">
  <sheetPr>
    <tabColor rgb="FFFF0000"/>
  </sheetPr>
  <dimension ref="A1:O43"/>
  <sheetViews>
    <sheetView showGridLines="0" tabSelected="1" view="pageBreakPreview" zoomScaleNormal="100" zoomScaleSheetLayoutView="100" workbookViewId="0">
      <selection activeCell="W12" sqref="W12"/>
    </sheetView>
  </sheetViews>
  <sheetFormatPr defaultColWidth="9" defaultRowHeight="13.5" customHeight="1" x14ac:dyDescent="0.2"/>
  <cols>
    <col min="1" max="1" width="1.08984375" style="2" customWidth="1"/>
    <col min="2" max="2" width="9" style="2" bestFit="1" customWidth="1"/>
    <col min="3" max="3" width="1.08984375" style="2" customWidth="1"/>
    <col min="4" max="7" width="6.6328125" style="3" customWidth="1"/>
    <col min="8" max="11" width="6.6328125" style="4" customWidth="1"/>
    <col min="12" max="12" width="8.81640625" style="5" customWidth="1"/>
    <col min="13" max="14" width="9" style="5" customWidth="1"/>
    <col min="15" max="15" width="6.6328125" style="5" customWidth="1"/>
    <col min="16" max="16384" width="9" style="2"/>
  </cols>
  <sheetData>
    <row r="1" spans="1:15" ht="30.75" customHeight="1" x14ac:dyDescent="0.2">
      <c r="A1" s="1" t="s">
        <v>0</v>
      </c>
    </row>
    <row r="2" spans="1:15" ht="13.5" customHeight="1" x14ac:dyDescent="0.2">
      <c r="A2" s="1"/>
    </row>
    <row r="3" spans="1:15" ht="13.5" customHeight="1" x14ac:dyDescent="0.2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9"/>
      <c r="M3" s="9"/>
      <c r="N3" s="81" t="s">
        <v>1</v>
      </c>
      <c r="O3" s="81"/>
    </row>
    <row r="4" spans="1:15" s="12" customFormat="1" ht="13.5" customHeight="1" x14ac:dyDescent="0.2">
      <c r="A4" s="10"/>
      <c r="B4" s="82" t="s">
        <v>2</v>
      </c>
      <c r="C4" s="11"/>
      <c r="D4" s="85" t="s">
        <v>3</v>
      </c>
      <c r="E4" s="86"/>
      <c r="F4" s="86"/>
      <c r="G4" s="86"/>
      <c r="H4" s="85" t="s">
        <v>4</v>
      </c>
      <c r="I4" s="86"/>
      <c r="J4" s="86"/>
      <c r="K4" s="87"/>
      <c r="L4" s="88" t="s">
        <v>5</v>
      </c>
      <c r="M4" s="88"/>
      <c r="N4" s="88"/>
      <c r="O4" s="89"/>
    </row>
    <row r="5" spans="1:15" s="12" customFormat="1" ht="9.75" customHeight="1" x14ac:dyDescent="0.2">
      <c r="A5" s="13"/>
      <c r="B5" s="83"/>
      <c r="C5" s="14"/>
      <c r="D5" s="85" t="s">
        <v>6</v>
      </c>
      <c r="E5" s="15"/>
      <c r="F5" s="15"/>
      <c r="G5" s="91" t="s">
        <v>7</v>
      </c>
      <c r="H5" s="85" t="s">
        <v>6</v>
      </c>
      <c r="I5" s="15"/>
      <c r="J5" s="15"/>
      <c r="K5" s="92" t="s">
        <v>8</v>
      </c>
      <c r="L5" s="86" t="s">
        <v>6</v>
      </c>
      <c r="M5" s="15"/>
      <c r="N5" s="15"/>
      <c r="O5" s="77" t="s">
        <v>8</v>
      </c>
    </row>
    <row r="6" spans="1:15" s="12" customFormat="1" ht="9.75" customHeight="1" x14ac:dyDescent="0.2">
      <c r="A6" s="16"/>
      <c r="B6" s="84"/>
      <c r="C6" s="17"/>
      <c r="D6" s="90"/>
      <c r="E6" s="18" t="s">
        <v>9</v>
      </c>
      <c r="F6" s="18" t="s">
        <v>10</v>
      </c>
      <c r="G6" s="85"/>
      <c r="H6" s="90"/>
      <c r="I6" s="18" t="s">
        <v>9</v>
      </c>
      <c r="J6" s="18" t="s">
        <v>10</v>
      </c>
      <c r="K6" s="93"/>
      <c r="L6" s="87"/>
      <c r="M6" s="18" t="s">
        <v>9</v>
      </c>
      <c r="N6" s="18" t="s">
        <v>10</v>
      </c>
      <c r="O6" s="77"/>
    </row>
    <row r="7" spans="1:15" ht="28.5" customHeight="1" x14ac:dyDescent="0.2">
      <c r="A7" s="78" t="s">
        <v>11</v>
      </c>
      <c r="B7" s="79"/>
      <c r="C7" s="19"/>
      <c r="D7" s="20">
        <v>629460</v>
      </c>
      <c r="E7" s="21">
        <v>304148</v>
      </c>
      <c r="F7" s="21">
        <v>325312</v>
      </c>
      <c r="G7" s="21">
        <v>267035</v>
      </c>
      <c r="H7" s="22">
        <v>671126</v>
      </c>
      <c r="I7" s="23">
        <v>324291</v>
      </c>
      <c r="J7" s="23">
        <v>346835</v>
      </c>
      <c r="K7" s="24">
        <v>269892</v>
      </c>
      <c r="L7" s="25">
        <f>D7-H7</f>
        <v>-41666</v>
      </c>
      <c r="M7" s="25">
        <f t="shared" ref="M7:O26" si="0">E7-I7</f>
        <v>-20143</v>
      </c>
      <c r="N7" s="25">
        <f t="shared" si="0"/>
        <v>-21523</v>
      </c>
      <c r="O7" s="26">
        <f>G7-K7</f>
        <v>-2857</v>
      </c>
    </row>
    <row r="8" spans="1:15" ht="24" customHeight="1" x14ac:dyDescent="0.2">
      <c r="A8" s="27"/>
      <c r="B8" s="28" t="s">
        <v>12</v>
      </c>
      <c r="C8" s="29"/>
      <c r="D8" s="30">
        <v>193586</v>
      </c>
      <c r="E8" s="31">
        <v>93685</v>
      </c>
      <c r="F8" s="31">
        <v>99901</v>
      </c>
      <c r="G8" s="31">
        <v>85220</v>
      </c>
      <c r="H8" s="32">
        <v>203616</v>
      </c>
      <c r="I8" s="33">
        <v>98544</v>
      </c>
      <c r="J8" s="33">
        <v>105072</v>
      </c>
      <c r="K8" s="34">
        <v>85593</v>
      </c>
      <c r="L8" s="35">
        <f t="shared" ref="L8:L26" si="1">D8-H8</f>
        <v>-10030</v>
      </c>
      <c r="M8" s="35">
        <f t="shared" si="0"/>
        <v>-4859</v>
      </c>
      <c r="N8" s="35">
        <f t="shared" si="0"/>
        <v>-5171</v>
      </c>
      <c r="O8" s="36">
        <f t="shared" si="0"/>
        <v>-373</v>
      </c>
    </row>
    <row r="9" spans="1:15" ht="24" customHeight="1" x14ac:dyDescent="0.2">
      <c r="A9" s="27"/>
      <c r="B9" s="28" t="s">
        <v>13</v>
      </c>
      <c r="C9" s="29"/>
      <c r="D9" s="30">
        <v>48876</v>
      </c>
      <c r="E9" s="31">
        <v>24021</v>
      </c>
      <c r="F9" s="31">
        <v>24855</v>
      </c>
      <c r="G9" s="31">
        <v>22574</v>
      </c>
      <c r="H9" s="32">
        <v>54592</v>
      </c>
      <c r="I9" s="33">
        <v>27298</v>
      </c>
      <c r="J9" s="33">
        <v>27294</v>
      </c>
      <c r="K9" s="34">
        <v>24370</v>
      </c>
      <c r="L9" s="35">
        <f t="shared" si="1"/>
        <v>-5716</v>
      </c>
      <c r="M9" s="35">
        <f t="shared" si="0"/>
        <v>-3277</v>
      </c>
      <c r="N9" s="35">
        <f t="shared" si="0"/>
        <v>-2439</v>
      </c>
      <c r="O9" s="36">
        <f t="shared" si="0"/>
        <v>-1796</v>
      </c>
    </row>
    <row r="10" spans="1:15" ht="24" customHeight="1" x14ac:dyDescent="0.2">
      <c r="A10" s="27"/>
      <c r="B10" s="28" t="s">
        <v>14</v>
      </c>
      <c r="C10" s="29"/>
      <c r="D10" s="30">
        <v>169539</v>
      </c>
      <c r="E10" s="31">
        <v>82000</v>
      </c>
      <c r="F10" s="31">
        <v>87539</v>
      </c>
      <c r="G10" s="31">
        <v>67334</v>
      </c>
      <c r="H10" s="32">
        <v>172775</v>
      </c>
      <c r="I10" s="33">
        <v>83469</v>
      </c>
      <c r="J10" s="33">
        <v>89306</v>
      </c>
      <c r="K10" s="34">
        <v>64408</v>
      </c>
      <c r="L10" s="35">
        <f t="shared" si="1"/>
        <v>-3236</v>
      </c>
      <c r="M10" s="35">
        <f t="shared" si="0"/>
        <v>-1469</v>
      </c>
      <c r="N10" s="35">
        <f t="shared" si="0"/>
        <v>-1767</v>
      </c>
      <c r="O10" s="36">
        <f t="shared" si="0"/>
        <v>2926</v>
      </c>
    </row>
    <row r="11" spans="1:15" ht="24" customHeight="1" x14ac:dyDescent="0.2">
      <c r="A11" s="27"/>
      <c r="B11" s="28" t="s">
        <v>15</v>
      </c>
      <c r="C11" s="29"/>
      <c r="D11" s="30">
        <v>41489</v>
      </c>
      <c r="E11" s="31">
        <v>19706</v>
      </c>
      <c r="F11" s="31">
        <v>21783</v>
      </c>
      <c r="G11" s="31">
        <v>18424</v>
      </c>
      <c r="H11" s="32">
        <v>45003</v>
      </c>
      <c r="I11" s="33">
        <v>21355</v>
      </c>
      <c r="J11" s="33">
        <v>23648</v>
      </c>
      <c r="K11" s="34">
        <v>18870</v>
      </c>
      <c r="L11" s="35">
        <f t="shared" si="1"/>
        <v>-3514</v>
      </c>
      <c r="M11" s="35">
        <f t="shared" si="0"/>
        <v>-1649</v>
      </c>
      <c r="N11" s="35">
        <f t="shared" si="0"/>
        <v>-1865</v>
      </c>
      <c r="O11" s="36">
        <f t="shared" si="0"/>
        <v>-446</v>
      </c>
    </row>
    <row r="12" spans="1:15" ht="24" customHeight="1" x14ac:dyDescent="0.2">
      <c r="A12" s="27"/>
      <c r="B12" s="28" t="s">
        <v>16</v>
      </c>
      <c r="C12" s="29"/>
      <c r="D12" s="30">
        <v>29815</v>
      </c>
      <c r="E12" s="31">
        <v>14373</v>
      </c>
      <c r="F12" s="31">
        <v>15442</v>
      </c>
      <c r="G12" s="31">
        <v>12802</v>
      </c>
      <c r="H12" s="32">
        <v>32846</v>
      </c>
      <c r="I12" s="33">
        <v>15742</v>
      </c>
      <c r="J12" s="33">
        <v>17104</v>
      </c>
      <c r="K12" s="34">
        <v>13343</v>
      </c>
      <c r="L12" s="35">
        <f t="shared" si="1"/>
        <v>-3031</v>
      </c>
      <c r="M12" s="35">
        <f t="shared" si="0"/>
        <v>-1369</v>
      </c>
      <c r="N12" s="35">
        <f t="shared" si="0"/>
        <v>-1662</v>
      </c>
      <c r="O12" s="36">
        <f t="shared" si="0"/>
        <v>-541</v>
      </c>
    </row>
    <row r="13" spans="1:15" ht="24" customHeight="1" x14ac:dyDescent="0.2">
      <c r="A13" s="27"/>
      <c r="B13" s="28" t="s">
        <v>17</v>
      </c>
      <c r="C13" s="29"/>
      <c r="D13" s="30">
        <v>33567</v>
      </c>
      <c r="E13" s="31">
        <v>16094</v>
      </c>
      <c r="F13" s="31">
        <v>17473</v>
      </c>
      <c r="G13" s="31">
        <v>12598</v>
      </c>
      <c r="H13" s="32">
        <v>37062</v>
      </c>
      <c r="I13" s="33">
        <v>17743</v>
      </c>
      <c r="J13" s="33">
        <v>19319</v>
      </c>
      <c r="K13" s="34">
        <v>12835</v>
      </c>
      <c r="L13" s="35">
        <f t="shared" si="1"/>
        <v>-3495</v>
      </c>
      <c r="M13" s="35">
        <f t="shared" si="0"/>
        <v>-1649</v>
      </c>
      <c r="N13" s="35">
        <f t="shared" si="0"/>
        <v>-1846</v>
      </c>
      <c r="O13" s="36">
        <f t="shared" si="0"/>
        <v>-237</v>
      </c>
    </row>
    <row r="14" spans="1:15" ht="24" customHeight="1" x14ac:dyDescent="0.2">
      <c r="A14" s="27"/>
      <c r="B14" s="28" t="s">
        <v>18</v>
      </c>
      <c r="C14" s="29"/>
      <c r="D14" s="30">
        <v>20420</v>
      </c>
      <c r="E14" s="31">
        <v>9670</v>
      </c>
      <c r="F14" s="31">
        <v>10750</v>
      </c>
      <c r="G14" s="31">
        <v>9432</v>
      </c>
      <c r="H14" s="32">
        <v>22959</v>
      </c>
      <c r="I14" s="33">
        <v>10890</v>
      </c>
      <c r="J14" s="33">
        <v>12069</v>
      </c>
      <c r="K14" s="34">
        <v>9953</v>
      </c>
      <c r="L14" s="35">
        <f t="shared" si="1"/>
        <v>-2539</v>
      </c>
      <c r="M14" s="35">
        <f t="shared" si="0"/>
        <v>-1220</v>
      </c>
      <c r="N14" s="35">
        <f t="shared" si="0"/>
        <v>-1319</v>
      </c>
      <c r="O14" s="36">
        <f t="shared" si="0"/>
        <v>-521</v>
      </c>
    </row>
    <row r="15" spans="1:15" ht="24" customHeight="1" x14ac:dyDescent="0.2">
      <c r="A15" s="27"/>
      <c r="B15" s="28" t="s">
        <v>19</v>
      </c>
      <c r="C15" s="29"/>
      <c r="D15" s="30">
        <v>32730</v>
      </c>
      <c r="E15" s="31">
        <v>15803</v>
      </c>
      <c r="F15" s="31">
        <v>16927</v>
      </c>
      <c r="G15" s="31">
        <v>12125</v>
      </c>
      <c r="H15" s="32">
        <v>36007</v>
      </c>
      <c r="I15" s="33">
        <v>17316</v>
      </c>
      <c r="J15" s="33">
        <v>18691</v>
      </c>
      <c r="K15" s="34">
        <v>12432</v>
      </c>
      <c r="L15" s="35">
        <f t="shared" si="1"/>
        <v>-3277</v>
      </c>
      <c r="M15" s="35">
        <f t="shared" si="0"/>
        <v>-1513</v>
      </c>
      <c r="N15" s="35">
        <f t="shared" si="0"/>
        <v>-1764</v>
      </c>
      <c r="O15" s="36">
        <f t="shared" si="0"/>
        <v>-307</v>
      </c>
    </row>
    <row r="16" spans="1:15" ht="24" customHeight="1" x14ac:dyDescent="0.2">
      <c r="A16" s="27"/>
      <c r="B16" s="28" t="s">
        <v>20</v>
      </c>
      <c r="C16" s="29"/>
      <c r="D16" s="30">
        <v>10351</v>
      </c>
      <c r="E16" s="31">
        <v>4965</v>
      </c>
      <c r="F16" s="31">
        <v>5386</v>
      </c>
      <c r="G16" s="31">
        <v>4129</v>
      </c>
      <c r="H16" s="32">
        <v>11849</v>
      </c>
      <c r="I16" s="33">
        <v>5705</v>
      </c>
      <c r="J16" s="33">
        <v>6144</v>
      </c>
      <c r="K16" s="34">
        <v>4356</v>
      </c>
      <c r="L16" s="35">
        <f t="shared" si="1"/>
        <v>-1498</v>
      </c>
      <c r="M16" s="35">
        <f t="shared" si="0"/>
        <v>-740</v>
      </c>
      <c r="N16" s="35">
        <f t="shared" si="0"/>
        <v>-758</v>
      </c>
      <c r="O16" s="36">
        <f t="shared" si="0"/>
        <v>-227</v>
      </c>
    </row>
    <row r="17" spans="1:15" ht="24" customHeight="1" x14ac:dyDescent="0.2">
      <c r="A17" s="27"/>
      <c r="B17" s="28" t="s">
        <v>21</v>
      </c>
      <c r="C17" s="29"/>
      <c r="D17" s="30">
        <v>4127</v>
      </c>
      <c r="E17" s="31">
        <v>1968</v>
      </c>
      <c r="F17" s="31">
        <v>2159</v>
      </c>
      <c r="G17" s="31">
        <v>1689</v>
      </c>
      <c r="H17" s="32">
        <v>4577</v>
      </c>
      <c r="I17" s="33">
        <v>2157</v>
      </c>
      <c r="J17" s="33">
        <v>2420</v>
      </c>
      <c r="K17" s="34">
        <v>1769</v>
      </c>
      <c r="L17" s="35">
        <f t="shared" si="1"/>
        <v>-450</v>
      </c>
      <c r="M17" s="35">
        <f t="shared" si="0"/>
        <v>-189</v>
      </c>
      <c r="N17" s="35">
        <f t="shared" si="0"/>
        <v>-261</v>
      </c>
      <c r="O17" s="36">
        <f t="shared" si="0"/>
        <v>-80</v>
      </c>
    </row>
    <row r="18" spans="1:15" ht="24" customHeight="1" x14ac:dyDescent="0.2">
      <c r="A18" s="27"/>
      <c r="B18" s="28" t="s">
        <v>22</v>
      </c>
      <c r="C18" s="29"/>
      <c r="D18" s="30">
        <v>2953</v>
      </c>
      <c r="E18" s="31">
        <v>1405</v>
      </c>
      <c r="F18" s="31">
        <v>1548</v>
      </c>
      <c r="G18" s="31">
        <v>1307</v>
      </c>
      <c r="H18" s="32">
        <v>3248</v>
      </c>
      <c r="I18" s="33">
        <v>1556</v>
      </c>
      <c r="J18" s="33">
        <v>1692</v>
      </c>
      <c r="K18" s="34">
        <v>1407</v>
      </c>
      <c r="L18" s="35">
        <f t="shared" si="1"/>
        <v>-295</v>
      </c>
      <c r="M18" s="35">
        <f t="shared" si="0"/>
        <v>-151</v>
      </c>
      <c r="N18" s="35">
        <f t="shared" si="0"/>
        <v>-144</v>
      </c>
      <c r="O18" s="36">
        <f t="shared" si="0"/>
        <v>-100</v>
      </c>
    </row>
    <row r="19" spans="1:15" ht="24" customHeight="1" x14ac:dyDescent="0.2">
      <c r="A19" s="27"/>
      <c r="B19" s="28" t="s">
        <v>23</v>
      </c>
      <c r="C19" s="29"/>
      <c r="D19" s="30">
        <v>3771</v>
      </c>
      <c r="E19" s="31">
        <v>1839</v>
      </c>
      <c r="F19" s="31">
        <v>1932</v>
      </c>
      <c r="G19" s="31">
        <v>1690</v>
      </c>
      <c r="H19" s="32">
        <v>4355</v>
      </c>
      <c r="I19" s="33">
        <v>2080</v>
      </c>
      <c r="J19" s="33">
        <v>2275</v>
      </c>
      <c r="K19" s="34">
        <v>1844</v>
      </c>
      <c r="L19" s="35">
        <f t="shared" si="1"/>
        <v>-584</v>
      </c>
      <c r="M19" s="35">
        <f t="shared" si="0"/>
        <v>-241</v>
      </c>
      <c r="N19" s="35">
        <f t="shared" si="0"/>
        <v>-343</v>
      </c>
      <c r="O19" s="36">
        <f t="shared" si="0"/>
        <v>-154</v>
      </c>
    </row>
    <row r="20" spans="1:15" ht="24" customHeight="1" x14ac:dyDescent="0.2">
      <c r="A20" s="27"/>
      <c r="B20" s="28" t="s">
        <v>24</v>
      </c>
      <c r="C20" s="29"/>
      <c r="D20" s="30">
        <v>9135</v>
      </c>
      <c r="E20" s="31">
        <v>4409</v>
      </c>
      <c r="F20" s="31">
        <v>4726</v>
      </c>
      <c r="G20" s="31">
        <v>3754</v>
      </c>
      <c r="H20" s="32">
        <v>10163</v>
      </c>
      <c r="I20" s="33">
        <v>4874</v>
      </c>
      <c r="J20" s="33">
        <v>5289</v>
      </c>
      <c r="K20" s="34">
        <v>3994</v>
      </c>
      <c r="L20" s="35">
        <f t="shared" si="1"/>
        <v>-1028</v>
      </c>
      <c r="M20" s="35">
        <f t="shared" si="0"/>
        <v>-465</v>
      </c>
      <c r="N20" s="35">
        <f t="shared" si="0"/>
        <v>-563</v>
      </c>
      <c r="O20" s="36">
        <f t="shared" si="0"/>
        <v>-240</v>
      </c>
    </row>
    <row r="21" spans="1:15" ht="24" customHeight="1" x14ac:dyDescent="0.2">
      <c r="A21" s="27"/>
      <c r="B21" s="28" t="s">
        <v>25</v>
      </c>
      <c r="C21" s="29"/>
      <c r="D21" s="30">
        <v>6100</v>
      </c>
      <c r="E21" s="31">
        <v>2871</v>
      </c>
      <c r="F21" s="31">
        <v>3229</v>
      </c>
      <c r="G21" s="31">
        <v>2801</v>
      </c>
      <c r="H21" s="32">
        <v>6875</v>
      </c>
      <c r="I21" s="33">
        <v>3221</v>
      </c>
      <c r="J21" s="33">
        <v>3654</v>
      </c>
      <c r="K21" s="34">
        <v>3090</v>
      </c>
      <c r="L21" s="35">
        <f t="shared" si="1"/>
        <v>-775</v>
      </c>
      <c r="M21" s="35">
        <f t="shared" si="0"/>
        <v>-350</v>
      </c>
      <c r="N21" s="35">
        <f t="shared" si="0"/>
        <v>-425</v>
      </c>
      <c r="O21" s="36">
        <f t="shared" si="0"/>
        <v>-289</v>
      </c>
    </row>
    <row r="22" spans="1:15" ht="24" customHeight="1" x14ac:dyDescent="0.2">
      <c r="A22" s="27"/>
      <c r="B22" s="28" t="s">
        <v>26</v>
      </c>
      <c r="C22" s="29"/>
      <c r="D22" s="30">
        <v>5301</v>
      </c>
      <c r="E22" s="31">
        <v>2581</v>
      </c>
      <c r="F22" s="31">
        <v>2720</v>
      </c>
      <c r="G22" s="31">
        <v>2547</v>
      </c>
      <c r="H22" s="32">
        <v>6077</v>
      </c>
      <c r="I22" s="33">
        <v>2944</v>
      </c>
      <c r="J22" s="33">
        <v>3133</v>
      </c>
      <c r="K22" s="34">
        <v>2833</v>
      </c>
      <c r="L22" s="35">
        <f t="shared" si="1"/>
        <v>-776</v>
      </c>
      <c r="M22" s="35">
        <f t="shared" si="0"/>
        <v>-363</v>
      </c>
      <c r="N22" s="35">
        <f t="shared" si="0"/>
        <v>-413</v>
      </c>
      <c r="O22" s="36">
        <f t="shared" si="0"/>
        <v>-286</v>
      </c>
    </row>
    <row r="23" spans="1:15" ht="24" customHeight="1" x14ac:dyDescent="0.2">
      <c r="A23" s="27"/>
      <c r="B23" s="28" t="s">
        <v>27</v>
      </c>
      <c r="C23" s="29"/>
      <c r="D23" s="30">
        <v>2347</v>
      </c>
      <c r="E23" s="31">
        <v>1126</v>
      </c>
      <c r="F23" s="31">
        <v>1221</v>
      </c>
      <c r="G23" s="31">
        <v>1271</v>
      </c>
      <c r="H23" s="32">
        <v>2267</v>
      </c>
      <c r="I23" s="33">
        <v>1113</v>
      </c>
      <c r="J23" s="33">
        <v>1154</v>
      </c>
      <c r="K23" s="34">
        <v>1068</v>
      </c>
      <c r="L23" s="35">
        <f t="shared" si="1"/>
        <v>80</v>
      </c>
      <c r="M23" s="35">
        <f t="shared" si="0"/>
        <v>13</v>
      </c>
      <c r="N23" s="35">
        <f t="shared" si="0"/>
        <v>67</v>
      </c>
      <c r="O23" s="36">
        <f t="shared" si="0"/>
        <v>203</v>
      </c>
    </row>
    <row r="24" spans="1:15" ht="24" customHeight="1" x14ac:dyDescent="0.2">
      <c r="A24" s="27"/>
      <c r="B24" s="28" t="s">
        <v>28</v>
      </c>
      <c r="C24" s="29"/>
      <c r="D24" s="30">
        <v>2401</v>
      </c>
      <c r="E24" s="31">
        <v>1209</v>
      </c>
      <c r="F24" s="31">
        <v>1192</v>
      </c>
      <c r="G24" s="31">
        <v>1329</v>
      </c>
      <c r="H24" s="32">
        <v>2788</v>
      </c>
      <c r="I24" s="33">
        <v>1430</v>
      </c>
      <c r="J24" s="33">
        <v>1358</v>
      </c>
      <c r="K24" s="34">
        <v>1415</v>
      </c>
      <c r="L24" s="35">
        <f t="shared" si="1"/>
        <v>-387</v>
      </c>
      <c r="M24" s="35">
        <f t="shared" si="0"/>
        <v>-221</v>
      </c>
      <c r="N24" s="35">
        <f t="shared" si="0"/>
        <v>-166</v>
      </c>
      <c r="O24" s="36">
        <f t="shared" si="0"/>
        <v>-86</v>
      </c>
    </row>
    <row r="25" spans="1:15" ht="24" customHeight="1" x14ac:dyDescent="0.2">
      <c r="A25" s="27"/>
      <c r="B25" s="28" t="s">
        <v>29</v>
      </c>
      <c r="C25" s="29"/>
      <c r="D25" s="30">
        <v>575</v>
      </c>
      <c r="E25" s="31">
        <v>300</v>
      </c>
      <c r="F25" s="31">
        <v>275</v>
      </c>
      <c r="G25" s="31">
        <v>321</v>
      </c>
      <c r="H25" s="32">
        <v>634</v>
      </c>
      <c r="I25" s="33">
        <v>323</v>
      </c>
      <c r="J25" s="33">
        <v>311</v>
      </c>
      <c r="K25" s="34">
        <v>350</v>
      </c>
      <c r="L25" s="35">
        <f t="shared" si="1"/>
        <v>-59</v>
      </c>
      <c r="M25" s="35">
        <f t="shared" si="0"/>
        <v>-23</v>
      </c>
      <c r="N25" s="35">
        <f t="shared" si="0"/>
        <v>-36</v>
      </c>
      <c r="O25" s="36">
        <f t="shared" si="0"/>
        <v>-29</v>
      </c>
    </row>
    <row r="26" spans="1:15" ht="24.75" customHeight="1" x14ac:dyDescent="0.2">
      <c r="A26" s="37"/>
      <c r="B26" s="38" t="s">
        <v>30</v>
      </c>
      <c r="C26" s="39"/>
      <c r="D26" s="40">
        <v>12377</v>
      </c>
      <c r="E26" s="41">
        <v>6123</v>
      </c>
      <c r="F26" s="41">
        <v>6254</v>
      </c>
      <c r="G26" s="41">
        <v>5688</v>
      </c>
      <c r="H26" s="42">
        <v>13433</v>
      </c>
      <c r="I26" s="43">
        <v>6531</v>
      </c>
      <c r="J26" s="43">
        <v>6902</v>
      </c>
      <c r="K26" s="44">
        <v>5962</v>
      </c>
      <c r="L26" s="45">
        <f t="shared" si="1"/>
        <v>-1056</v>
      </c>
      <c r="M26" s="45">
        <f t="shared" si="0"/>
        <v>-408</v>
      </c>
      <c r="N26" s="45">
        <f t="shared" si="0"/>
        <v>-648</v>
      </c>
      <c r="O26" s="46">
        <f t="shared" si="0"/>
        <v>-274</v>
      </c>
    </row>
    <row r="27" spans="1:15" ht="21" customHeight="1" x14ac:dyDescent="0.2">
      <c r="A27" s="47"/>
      <c r="B27" s="28"/>
      <c r="C27" s="48"/>
      <c r="D27" s="31"/>
      <c r="E27" s="31"/>
      <c r="F27" s="31"/>
      <c r="G27" s="31"/>
      <c r="H27" s="33"/>
      <c r="I27" s="33"/>
      <c r="J27" s="33"/>
      <c r="K27" s="33"/>
      <c r="L27" s="35"/>
      <c r="M27" s="35"/>
      <c r="N27" s="35"/>
      <c r="O27" s="35"/>
    </row>
    <row r="28" spans="1:15" ht="21" customHeight="1" x14ac:dyDescent="0.2">
      <c r="A28" s="47"/>
      <c r="B28" s="49" t="s">
        <v>31</v>
      </c>
      <c r="C28" s="48"/>
      <c r="D28" s="31"/>
      <c r="E28" s="31"/>
      <c r="F28" s="31"/>
      <c r="G28" s="31"/>
      <c r="H28" s="33"/>
      <c r="I28" s="33"/>
      <c r="J28" s="33"/>
      <c r="K28" s="33"/>
      <c r="L28" s="35"/>
      <c r="M28" s="35"/>
      <c r="N28" s="35"/>
      <c r="O28" s="35"/>
    </row>
    <row r="29" spans="1:15" ht="28.5" customHeight="1" x14ac:dyDescent="0.2">
      <c r="A29" s="78" t="s">
        <v>11</v>
      </c>
      <c r="B29" s="79"/>
      <c r="C29" s="19"/>
      <c r="D29" s="50">
        <f t="shared" ref="D29:J29" si="2">SUM(D30:D32)</f>
        <v>629460</v>
      </c>
      <c r="E29" s="51">
        <f t="shared" si="2"/>
        <v>304148</v>
      </c>
      <c r="F29" s="51">
        <f t="shared" si="2"/>
        <v>325312</v>
      </c>
      <c r="G29" s="51">
        <f t="shared" si="2"/>
        <v>267035</v>
      </c>
      <c r="H29" s="50">
        <f t="shared" si="2"/>
        <v>671126</v>
      </c>
      <c r="I29" s="51">
        <f t="shared" si="2"/>
        <v>324291</v>
      </c>
      <c r="J29" s="51">
        <f t="shared" si="2"/>
        <v>346835</v>
      </c>
      <c r="K29" s="52">
        <f t="shared" ref="K29" si="3">SUM(K30:K32)</f>
        <v>269892</v>
      </c>
      <c r="L29" s="25">
        <f>D29-H29</f>
        <v>-41666</v>
      </c>
      <c r="M29" s="25">
        <f>SUM(M30:M32)</f>
        <v>-20143</v>
      </c>
      <c r="N29" s="25">
        <f>SUM(N30:N32)</f>
        <v>-21523</v>
      </c>
      <c r="O29" s="26">
        <f>SUM(O30:O32)</f>
        <v>-2857</v>
      </c>
    </row>
    <row r="30" spans="1:15" ht="24.75" customHeight="1" x14ac:dyDescent="0.2">
      <c r="A30" s="27"/>
      <c r="B30" s="28" t="s">
        <v>32</v>
      </c>
      <c r="C30" s="29"/>
      <c r="D30" s="53">
        <f t="shared" ref="D30:K30" si="4">D35+D36+D37</f>
        <v>443900</v>
      </c>
      <c r="E30" s="54">
        <f t="shared" si="4"/>
        <v>214515</v>
      </c>
      <c r="F30" s="54">
        <f t="shared" si="4"/>
        <v>229385</v>
      </c>
      <c r="G30" s="54">
        <f t="shared" si="4"/>
        <v>183095</v>
      </c>
      <c r="H30" s="53">
        <f t="shared" si="4"/>
        <v>465886</v>
      </c>
      <c r="I30" s="54">
        <f t="shared" si="4"/>
        <v>224934</v>
      </c>
      <c r="J30" s="54">
        <f t="shared" si="4"/>
        <v>240952</v>
      </c>
      <c r="K30" s="55">
        <f t="shared" si="4"/>
        <v>181393</v>
      </c>
      <c r="L30" s="35">
        <f>D30-H30</f>
        <v>-21986</v>
      </c>
      <c r="M30" s="35">
        <f>M35+M36+M37</f>
        <v>-10419</v>
      </c>
      <c r="N30" s="35">
        <f>N35+N36+N37</f>
        <v>-11567</v>
      </c>
      <c r="O30" s="36">
        <f>O35+O36+O37</f>
        <v>1702</v>
      </c>
    </row>
    <row r="31" spans="1:15" ht="24.75" customHeight="1" x14ac:dyDescent="0.2">
      <c r="A31" s="27"/>
      <c r="B31" s="28" t="s">
        <v>33</v>
      </c>
      <c r="C31" s="29"/>
      <c r="D31" s="53">
        <f t="shared" ref="D31:K31" si="5">D38+D39+D40</f>
        <v>167860</v>
      </c>
      <c r="E31" s="54">
        <f t="shared" si="5"/>
        <v>80875</v>
      </c>
      <c r="F31" s="54">
        <f t="shared" si="5"/>
        <v>86985</v>
      </c>
      <c r="G31" s="54">
        <f t="shared" si="5"/>
        <v>75331</v>
      </c>
      <c r="H31" s="53">
        <f t="shared" si="5"/>
        <v>186118</v>
      </c>
      <c r="I31" s="54">
        <f t="shared" si="5"/>
        <v>89960</v>
      </c>
      <c r="J31" s="54">
        <f t="shared" si="5"/>
        <v>96158</v>
      </c>
      <c r="K31" s="55">
        <f t="shared" si="5"/>
        <v>79704</v>
      </c>
      <c r="L31" s="35">
        <f>D31-H31</f>
        <v>-18258</v>
      </c>
      <c r="M31" s="35">
        <f>M38+M39+M40</f>
        <v>-9085</v>
      </c>
      <c r="N31" s="35">
        <f>N38+N39+N40</f>
        <v>-9173</v>
      </c>
      <c r="O31" s="36">
        <f>O38+O39+O40</f>
        <v>-4373</v>
      </c>
    </row>
    <row r="32" spans="1:15" ht="24.75" customHeight="1" x14ac:dyDescent="0.2">
      <c r="A32" s="37"/>
      <c r="B32" s="38" t="s">
        <v>34</v>
      </c>
      <c r="C32" s="39"/>
      <c r="D32" s="56">
        <f t="shared" ref="D32:K32" si="6">D41</f>
        <v>17700</v>
      </c>
      <c r="E32" s="57">
        <f t="shared" si="6"/>
        <v>8758</v>
      </c>
      <c r="F32" s="57">
        <f t="shared" si="6"/>
        <v>8942</v>
      </c>
      <c r="G32" s="57">
        <f t="shared" si="6"/>
        <v>8609</v>
      </c>
      <c r="H32" s="56">
        <f t="shared" si="6"/>
        <v>19122</v>
      </c>
      <c r="I32" s="57">
        <f t="shared" si="6"/>
        <v>9397</v>
      </c>
      <c r="J32" s="57">
        <f t="shared" si="6"/>
        <v>9725</v>
      </c>
      <c r="K32" s="58">
        <f t="shared" si="6"/>
        <v>8795</v>
      </c>
      <c r="L32" s="45">
        <f>D32-H32</f>
        <v>-1422</v>
      </c>
      <c r="M32" s="45">
        <f>M41</f>
        <v>-639</v>
      </c>
      <c r="N32" s="45">
        <f>N41</f>
        <v>-783</v>
      </c>
      <c r="O32" s="46">
        <f>O41</f>
        <v>-186</v>
      </c>
    </row>
    <row r="33" spans="1:15" ht="21" hidden="1" customHeight="1" x14ac:dyDescent="0.2">
      <c r="A33" s="47"/>
      <c r="B33" s="49" t="s">
        <v>35</v>
      </c>
      <c r="C33" s="6"/>
      <c r="D33" s="31"/>
      <c r="E33" s="31"/>
      <c r="F33" s="31"/>
      <c r="G33" s="31"/>
      <c r="H33" s="33"/>
      <c r="I33" s="33"/>
      <c r="J33" s="33"/>
      <c r="K33" s="33"/>
      <c r="L33" s="35"/>
      <c r="M33" s="35"/>
      <c r="N33" s="35"/>
      <c r="O33" s="35"/>
    </row>
    <row r="34" spans="1:15" ht="31.5" hidden="1" customHeight="1" x14ac:dyDescent="0.2">
      <c r="A34" s="80" t="s">
        <v>11</v>
      </c>
      <c r="B34" s="79"/>
      <c r="C34" s="59"/>
      <c r="D34" s="60">
        <f>SUM(D35:D41)</f>
        <v>629460</v>
      </c>
      <c r="E34" s="61">
        <f t="shared" ref="E34:O34" si="7">SUM(E35:E41)</f>
        <v>304148</v>
      </c>
      <c r="F34" s="61">
        <f t="shared" si="7"/>
        <v>325312</v>
      </c>
      <c r="G34" s="61">
        <f t="shared" si="7"/>
        <v>267035</v>
      </c>
      <c r="H34" s="61">
        <f t="shared" si="7"/>
        <v>671126</v>
      </c>
      <c r="I34" s="61">
        <f t="shared" si="7"/>
        <v>324291</v>
      </c>
      <c r="J34" s="61">
        <f t="shared" si="7"/>
        <v>346835</v>
      </c>
      <c r="K34" s="61">
        <f t="shared" si="7"/>
        <v>269892</v>
      </c>
      <c r="L34" s="62">
        <f t="shared" si="7"/>
        <v>-41666</v>
      </c>
      <c r="M34" s="62">
        <f t="shared" si="7"/>
        <v>-20143</v>
      </c>
      <c r="N34" s="62">
        <f t="shared" si="7"/>
        <v>-21523</v>
      </c>
      <c r="O34" s="63">
        <f t="shared" si="7"/>
        <v>-2857</v>
      </c>
    </row>
    <row r="35" spans="1:15" ht="21" hidden="1" customHeight="1" x14ac:dyDescent="0.2">
      <c r="A35" s="27"/>
      <c r="B35" s="28" t="s">
        <v>36</v>
      </c>
      <c r="C35" s="64"/>
      <c r="D35" s="30">
        <f>D8+D13</f>
        <v>227153</v>
      </c>
      <c r="E35" s="31">
        <f t="shared" ref="E35:K35" si="8">E8+E13</f>
        <v>109779</v>
      </c>
      <c r="F35" s="31">
        <f t="shared" si="8"/>
        <v>117374</v>
      </c>
      <c r="G35" s="31">
        <f t="shared" si="8"/>
        <v>97818</v>
      </c>
      <c r="H35" s="31">
        <f t="shared" si="8"/>
        <v>240678</v>
      </c>
      <c r="I35" s="31">
        <f t="shared" si="8"/>
        <v>116287</v>
      </c>
      <c r="J35" s="31">
        <f t="shared" si="8"/>
        <v>124391</v>
      </c>
      <c r="K35" s="31">
        <f t="shared" si="8"/>
        <v>98428</v>
      </c>
      <c r="L35" s="35">
        <f t="shared" ref="L35:L41" si="9">D35-H35</f>
        <v>-13525</v>
      </c>
      <c r="M35" s="35">
        <f>M8+M13</f>
        <v>-6508</v>
      </c>
      <c r="N35" s="35">
        <f>N8+N13</f>
        <v>-7017</v>
      </c>
      <c r="O35" s="36">
        <f t="shared" ref="O35:O41" si="10">G35-K35</f>
        <v>-610</v>
      </c>
    </row>
    <row r="36" spans="1:15" ht="21" hidden="1" customHeight="1" x14ac:dyDescent="0.2">
      <c r="A36" s="65"/>
      <c r="B36" s="66" t="s">
        <v>37</v>
      </c>
      <c r="C36" s="67"/>
      <c r="D36" s="68">
        <f>D15+D16+D17</f>
        <v>47208</v>
      </c>
      <c r="E36" s="69">
        <f t="shared" ref="E36:K36" si="11">E15+E16+E17</f>
        <v>22736</v>
      </c>
      <c r="F36" s="69">
        <f t="shared" si="11"/>
        <v>24472</v>
      </c>
      <c r="G36" s="69">
        <f t="shared" si="11"/>
        <v>17943</v>
      </c>
      <c r="H36" s="69">
        <f t="shared" si="11"/>
        <v>52433</v>
      </c>
      <c r="I36" s="69">
        <f t="shared" si="11"/>
        <v>25178</v>
      </c>
      <c r="J36" s="69">
        <f t="shared" si="11"/>
        <v>27255</v>
      </c>
      <c r="K36" s="69">
        <f t="shared" si="11"/>
        <v>18557</v>
      </c>
      <c r="L36" s="70">
        <f t="shared" si="9"/>
        <v>-5225</v>
      </c>
      <c r="M36" s="70">
        <f>M15+M16+M17</f>
        <v>-2442</v>
      </c>
      <c r="N36" s="70">
        <f>N15+N16+N17</f>
        <v>-2783</v>
      </c>
      <c r="O36" s="71">
        <f t="shared" si="10"/>
        <v>-614</v>
      </c>
    </row>
    <row r="37" spans="1:15" ht="21" hidden="1" customHeight="1" x14ac:dyDescent="0.2">
      <c r="A37" s="27"/>
      <c r="B37" s="28" t="s">
        <v>38</v>
      </c>
      <c r="C37" s="64"/>
      <c r="D37" s="30">
        <f>D10</f>
        <v>169539</v>
      </c>
      <c r="E37" s="31">
        <f t="shared" ref="E37:K37" si="12">E10</f>
        <v>82000</v>
      </c>
      <c r="F37" s="31">
        <f t="shared" si="12"/>
        <v>87539</v>
      </c>
      <c r="G37" s="31">
        <f t="shared" si="12"/>
        <v>67334</v>
      </c>
      <c r="H37" s="31">
        <f t="shared" si="12"/>
        <v>172775</v>
      </c>
      <c r="I37" s="31">
        <f t="shared" si="12"/>
        <v>83469</v>
      </c>
      <c r="J37" s="31">
        <f t="shared" si="12"/>
        <v>89306</v>
      </c>
      <c r="K37" s="31">
        <f t="shared" si="12"/>
        <v>64408</v>
      </c>
      <c r="L37" s="35">
        <f t="shared" si="9"/>
        <v>-3236</v>
      </c>
      <c r="M37" s="35">
        <f>M10</f>
        <v>-1469</v>
      </c>
      <c r="N37" s="35">
        <f>N10</f>
        <v>-1767</v>
      </c>
      <c r="O37" s="36">
        <f t="shared" si="10"/>
        <v>2926</v>
      </c>
    </row>
    <row r="38" spans="1:15" ht="21" hidden="1" customHeight="1" x14ac:dyDescent="0.2">
      <c r="A38" s="65"/>
      <c r="B38" s="66" t="s">
        <v>39</v>
      </c>
      <c r="C38" s="67"/>
      <c r="D38" s="68">
        <f>D12+D18+D19+D20</f>
        <v>45674</v>
      </c>
      <c r="E38" s="69">
        <f t="shared" ref="E38:K38" si="13">E12+E18+E19+E20</f>
        <v>22026</v>
      </c>
      <c r="F38" s="69">
        <f t="shared" si="13"/>
        <v>23648</v>
      </c>
      <c r="G38" s="69">
        <f t="shared" si="13"/>
        <v>19553</v>
      </c>
      <c r="H38" s="69">
        <f t="shared" si="13"/>
        <v>50612</v>
      </c>
      <c r="I38" s="69">
        <f t="shared" si="13"/>
        <v>24252</v>
      </c>
      <c r="J38" s="69">
        <f t="shared" si="13"/>
        <v>26360</v>
      </c>
      <c r="K38" s="69">
        <f t="shared" si="13"/>
        <v>20588</v>
      </c>
      <c r="L38" s="70">
        <f t="shared" si="9"/>
        <v>-4938</v>
      </c>
      <c r="M38" s="70">
        <f>M12+M18+M19+M20</f>
        <v>-2226</v>
      </c>
      <c r="N38" s="70">
        <f>N12+N18+N19+N20</f>
        <v>-2712</v>
      </c>
      <c r="O38" s="71">
        <f t="shared" si="10"/>
        <v>-1035</v>
      </c>
    </row>
    <row r="39" spans="1:15" ht="21" hidden="1" customHeight="1" x14ac:dyDescent="0.2">
      <c r="A39" s="27"/>
      <c r="B39" s="28" t="s">
        <v>40</v>
      </c>
      <c r="C39" s="64"/>
      <c r="D39" s="30">
        <f>D9+D14</f>
        <v>69296</v>
      </c>
      <c r="E39" s="31">
        <f t="shared" ref="E39:K39" si="14">E9+E14</f>
        <v>33691</v>
      </c>
      <c r="F39" s="31">
        <f t="shared" si="14"/>
        <v>35605</v>
      </c>
      <c r="G39" s="31">
        <f t="shared" si="14"/>
        <v>32006</v>
      </c>
      <c r="H39" s="31">
        <f t="shared" si="14"/>
        <v>77551</v>
      </c>
      <c r="I39" s="31">
        <f t="shared" si="14"/>
        <v>38188</v>
      </c>
      <c r="J39" s="31">
        <f t="shared" si="14"/>
        <v>39363</v>
      </c>
      <c r="K39" s="31">
        <f t="shared" si="14"/>
        <v>34323</v>
      </c>
      <c r="L39" s="35">
        <f t="shared" si="9"/>
        <v>-8255</v>
      </c>
      <c r="M39" s="35">
        <f>M9+M14</f>
        <v>-4497</v>
      </c>
      <c r="N39" s="35">
        <f>N9+N14</f>
        <v>-3758</v>
      </c>
      <c r="O39" s="36">
        <f t="shared" si="10"/>
        <v>-2317</v>
      </c>
    </row>
    <row r="40" spans="1:15" ht="21" hidden="1" customHeight="1" x14ac:dyDescent="0.2">
      <c r="A40" s="65"/>
      <c r="B40" s="66" t="s">
        <v>41</v>
      </c>
      <c r="C40" s="67"/>
      <c r="D40" s="68">
        <f>D11+D21+D22</f>
        <v>52890</v>
      </c>
      <c r="E40" s="69">
        <f t="shared" ref="E40:K40" si="15">E11+E21+E22</f>
        <v>25158</v>
      </c>
      <c r="F40" s="69">
        <f t="shared" si="15"/>
        <v>27732</v>
      </c>
      <c r="G40" s="69">
        <f t="shared" si="15"/>
        <v>23772</v>
      </c>
      <c r="H40" s="69">
        <f t="shared" si="15"/>
        <v>57955</v>
      </c>
      <c r="I40" s="69">
        <f t="shared" si="15"/>
        <v>27520</v>
      </c>
      <c r="J40" s="69">
        <f t="shared" si="15"/>
        <v>30435</v>
      </c>
      <c r="K40" s="69">
        <f t="shared" si="15"/>
        <v>24793</v>
      </c>
      <c r="L40" s="70">
        <f t="shared" si="9"/>
        <v>-5065</v>
      </c>
      <c r="M40" s="70">
        <f>M11+M21+M22</f>
        <v>-2362</v>
      </c>
      <c r="N40" s="70">
        <f>N11+N21+N22</f>
        <v>-2703</v>
      </c>
      <c r="O40" s="71">
        <f t="shared" si="10"/>
        <v>-1021</v>
      </c>
    </row>
    <row r="41" spans="1:15" ht="21" hidden="1" customHeight="1" x14ac:dyDescent="0.2">
      <c r="A41" s="37"/>
      <c r="B41" s="38" t="s">
        <v>42</v>
      </c>
      <c r="C41" s="72"/>
      <c r="D41" s="40">
        <f>SUM(D23:D26)</f>
        <v>17700</v>
      </c>
      <c r="E41" s="41">
        <f t="shared" ref="E41:K41" si="16">SUM(E23:E26)</f>
        <v>8758</v>
      </c>
      <c r="F41" s="41">
        <f t="shared" si="16"/>
        <v>8942</v>
      </c>
      <c r="G41" s="41">
        <f t="shared" si="16"/>
        <v>8609</v>
      </c>
      <c r="H41" s="41">
        <f t="shared" si="16"/>
        <v>19122</v>
      </c>
      <c r="I41" s="41">
        <f t="shared" si="16"/>
        <v>9397</v>
      </c>
      <c r="J41" s="41">
        <f t="shared" si="16"/>
        <v>9725</v>
      </c>
      <c r="K41" s="41">
        <f t="shared" si="16"/>
        <v>8795</v>
      </c>
      <c r="L41" s="45">
        <f t="shared" si="9"/>
        <v>-1422</v>
      </c>
      <c r="M41" s="45">
        <f>SUM(M23:M26)</f>
        <v>-639</v>
      </c>
      <c r="N41" s="45">
        <f>SUM(N23:N26)</f>
        <v>-783</v>
      </c>
      <c r="O41" s="46">
        <f t="shared" si="10"/>
        <v>-186</v>
      </c>
    </row>
    <row r="42" spans="1:15" ht="13.5" customHeight="1" x14ac:dyDescent="0.2">
      <c r="A42" s="73"/>
      <c r="B42" s="73"/>
      <c r="D42" s="31"/>
      <c r="E42" s="31"/>
      <c r="F42" s="31"/>
      <c r="G42" s="31"/>
      <c r="H42" s="33"/>
      <c r="I42" s="33"/>
      <c r="J42" s="33"/>
      <c r="K42" s="33"/>
      <c r="L42" s="35"/>
      <c r="M42" s="35"/>
      <c r="N42" s="35"/>
      <c r="O42" s="35"/>
    </row>
    <row r="43" spans="1:15" ht="13.5" customHeight="1" x14ac:dyDescent="0.2">
      <c r="D43" s="74"/>
      <c r="E43" s="74"/>
      <c r="F43" s="74"/>
      <c r="G43" s="74"/>
      <c r="H43" s="75"/>
      <c r="I43" s="75"/>
      <c r="J43" s="75"/>
      <c r="K43" s="75"/>
      <c r="L43" s="76"/>
      <c r="M43" s="76"/>
      <c r="N43" s="76"/>
      <c r="O43" s="76"/>
    </row>
  </sheetData>
  <mergeCells count="14">
    <mergeCell ref="O5:O6"/>
    <mergeCell ref="A7:B7"/>
    <mergeCell ref="A29:B29"/>
    <mergeCell ref="A34:B34"/>
    <mergeCell ref="N3:O3"/>
    <mergeCell ref="B4:B6"/>
    <mergeCell ref="D4:G4"/>
    <mergeCell ref="H4:K4"/>
    <mergeCell ref="L4:O4"/>
    <mergeCell ref="D5:D6"/>
    <mergeCell ref="G5:G6"/>
    <mergeCell ref="H5:H6"/>
    <mergeCell ref="K5:K6"/>
    <mergeCell ref="L5:L6"/>
  </mergeCells>
  <phoneticPr fontId="3"/>
  <pageMargins left="1.0236220472440944" right="0" top="0.6692913385826772" bottom="7.874015748031496E-2" header="0.51181102362204722" footer="0.2362204724409449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2026-04-10T04:39:05Z</dcterms:created>
  <dcterms:modified xsi:type="dcterms:W3CDTF">2026-04-10T04:45:18Z</dcterms:modified>
</cp:coreProperties>
</file>