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4\R5.1月号\01 統計DB掲載用\"/>
    </mc:Choice>
  </mc:AlternateContent>
  <bookViews>
    <workbookView xWindow="0" yWindow="0" windowWidth="20490" windowHeight="7785"/>
  </bookViews>
  <sheets>
    <sheet name="0001" sheetId="3" r:id="rId1"/>
    <sheet name="0002" sheetId="1" r:id="rId2"/>
  </sheets>
  <definedNames>
    <definedName name="_xlnm.Print_Area" localSheetId="0">'0001'!$A$1:$Z$37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F29" i="3" l="1"/>
  <c r="F28" i="3"/>
  <c r="E29" i="3"/>
  <c r="E28" i="3"/>
  <c r="Z29" i="1" l="1"/>
  <c r="Z28" i="1"/>
  <c r="C29" i="1"/>
  <c r="C28" i="1"/>
  <c r="Y29" i="3"/>
  <c r="Y28" i="3"/>
  <c r="C29" i="3"/>
  <c r="C28" i="3"/>
  <c r="S28" i="1" l="1"/>
  <c r="W29" i="3" l="1"/>
  <c r="W28" i="3"/>
  <c r="R29" i="3"/>
  <c r="R28" i="3"/>
  <c r="Q29" i="3"/>
  <c r="Q28" i="3"/>
  <c r="J29" i="3"/>
  <c r="J28" i="3"/>
  <c r="G29" i="3"/>
  <c r="G28" i="3"/>
  <c r="F29" i="1" l="1"/>
  <c r="F28" i="1"/>
  <c r="J29" i="1" l="1"/>
  <c r="J28" i="1"/>
  <c r="Y29" i="1" l="1"/>
  <c r="V29" i="3" l="1"/>
  <c r="V28" i="3"/>
  <c r="K29" i="1" l="1"/>
  <c r="K28" i="1"/>
  <c r="E28" i="1" l="1"/>
  <c r="H28" i="3"/>
  <c r="V29" i="1" l="1"/>
  <c r="V28" i="1"/>
  <c r="U29" i="1"/>
  <c r="U28" i="1"/>
  <c r="T29" i="1"/>
  <c r="T28" i="1"/>
  <c r="H29" i="3" l="1"/>
  <c r="E29" i="1" l="1"/>
  <c r="G29" i="1" l="1"/>
  <c r="Z29" i="3" l="1"/>
  <c r="X29" i="3"/>
  <c r="U29" i="3"/>
  <c r="T29" i="3"/>
  <c r="S29" i="3"/>
  <c r="P29" i="3"/>
  <c r="O29" i="3"/>
  <c r="N29" i="3"/>
  <c r="Z28" i="3"/>
  <c r="X28" i="3"/>
  <c r="U28" i="3"/>
  <c r="T28" i="3"/>
  <c r="S28" i="3"/>
  <c r="P28" i="3"/>
  <c r="O28" i="3"/>
  <c r="N28" i="3"/>
  <c r="X29" i="1"/>
  <c r="W29" i="1"/>
  <c r="S29" i="1"/>
  <c r="R29" i="1"/>
  <c r="Q29" i="1"/>
  <c r="P29" i="1"/>
  <c r="O29" i="1"/>
  <c r="N29" i="1"/>
  <c r="L29" i="1"/>
  <c r="H29" i="1"/>
  <c r="Y28" i="1"/>
  <c r="X28" i="1"/>
  <c r="W28" i="1"/>
  <c r="R28" i="1"/>
  <c r="Q28" i="1"/>
  <c r="P28" i="1"/>
  <c r="O28" i="1"/>
  <c r="N28" i="1"/>
  <c r="L28" i="1"/>
</calcChain>
</file>

<file path=xl/sharedStrings.xml><?xml version="1.0" encoding="utf-8"?>
<sst xmlns="http://schemas.openxmlformats.org/spreadsheetml/2006/main" count="294" uniqueCount="167">
  <si>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</si>
  <si>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</si>
  <si>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</si>
  <si>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</si>
  <si>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</si>
  <si>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</si>
  <si>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</si>
  <si>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</si>
  <si>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</si>
  <si>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</si>
  <si>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</si>
  <si>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</si>
  <si>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</si>
  <si>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r>
      <t>国</t>
    </r>
    <r>
      <rPr>
        <sz val="11"/>
        <color theme="1"/>
        <rFont val="ＭＳ Ｐゴシック"/>
        <family val="2"/>
        <charset val="128"/>
      </rPr>
      <t>内銀行勘定(注5)</t>
    </r>
    <rPh sb="7" eb="8">
      <t>チュウ</t>
    </rPh>
    <phoneticPr fontId="4"/>
  </si>
  <si>
    <t>勤労者世帯（全国）</t>
    <phoneticPr fontId="4"/>
  </si>
  <si>
    <t>雇用保険受</t>
    <rPh sb="4" eb="5">
      <t>ジュ</t>
    </rPh>
    <phoneticPr fontId="4"/>
  </si>
  <si>
    <t>交通事故　　　　発生件数　　　　（道路）</t>
    <rPh sb="8" eb="10">
      <t>ハッセイ</t>
    </rPh>
    <rPh sb="10" eb="12">
      <t>ケンスウ</t>
    </rPh>
    <rPh sb="17" eb="19">
      <t>ドウロ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</si>
  <si>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</si>
  <si>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</si>
  <si>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</si>
  <si>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</si>
  <si>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</si>
  <si>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</si>
  <si>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</si>
  <si>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</si>
  <si>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</si>
  <si>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</si>
  <si>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</si>
  <si>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</si>
  <si>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</si>
  <si>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</si>
  <si>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</si>
  <si>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</si>
  <si>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</si>
  <si>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</si>
  <si>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</si>
  <si>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</si>
  <si>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</si>
  <si>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</si>
  <si>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</si>
  <si>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</si>
  <si>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</si>
  <si>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</si>
  <si>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</si>
  <si>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</si>
  <si>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</si>
  <si>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</si>
  <si>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</si>
  <si>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</si>
  <si>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</si>
  <si>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（注4）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</si>
  <si>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</si>
  <si>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</si>
  <si>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</si>
  <si>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</si>
  <si>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―　</t>
  </si>
  <si>
    <t>令和元</t>
    <rPh sb="0" eb="2">
      <t>レイワ</t>
    </rPh>
    <rPh sb="2" eb="3">
      <t>モト</t>
    </rPh>
    <phoneticPr fontId="4"/>
  </si>
  <si>
    <t>令和4.1</t>
    <rPh sb="0" eb="2">
      <t>レイワ</t>
    </rPh>
    <phoneticPr fontId="4"/>
  </si>
  <si>
    <t>対前月指数</t>
    <rPh sb="0" eb="1">
      <t>タイ</t>
    </rPh>
    <rPh sb="3" eb="5">
      <t>シスウ</t>
    </rPh>
    <phoneticPr fontId="4"/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</si>
  <si>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</si>
  <si>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</si>
  <si>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</si>
  <si>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</si>
  <si>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</si>
  <si>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</si>
  <si>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</si>
  <si>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</si>
  <si>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</si>
  <si>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</si>
  <si>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t>（注１）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</si>
  <si>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</si>
  <si>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</si>
  <si>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</si>
  <si>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</si>
  <si>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</si>
  <si>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</si>
  <si>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</si>
  <si>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</si>
  <si>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</si>
  <si>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</si>
  <si>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国内銀行勘定(注5)</t>
    <rPh sb="7" eb="8">
      <t>チュウ</t>
    </rPh>
    <phoneticPr fontId="4"/>
  </si>
  <si>
    <t>勤労者世帯（松江市）</t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</si>
  <si>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</si>
  <si>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</si>
  <si>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</si>
  <si>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</si>
  <si>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</si>
  <si>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</si>
  <si>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</si>
  <si>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</si>
  <si>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（松江手形交換所）</t>
    <rPh sb="1" eb="3">
      <t>マツエ</t>
    </rPh>
    <rPh sb="3" eb="5">
      <t>テガタ</t>
    </rPh>
    <rPh sb="5" eb="8">
      <t>コウカンショ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</si>
  <si>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</si>
  <si>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</si>
  <si>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</si>
  <si>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</si>
  <si>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</si>
  <si>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</si>
  <si>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</si>
  <si>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(注1)</t>
    <rPh sb="1" eb="2">
      <t>チュウ</t>
    </rPh>
    <phoneticPr fontId="4"/>
  </si>
  <si>
    <t>(注4)</t>
    <rPh sb="1" eb="2">
      <t>チュウ</t>
    </rPh>
    <phoneticPr fontId="4"/>
  </si>
  <si>
    <t>（人）</t>
    <phoneticPr fontId="4"/>
  </si>
  <si>
    <t>…</t>
  </si>
  <si>
    <t xml:space="preserve">… </t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</si>
  <si>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</si>
  <si>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</si>
  <si>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</si>
  <si>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</si>
  <si>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島根県銀行協会</t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</si>
  <si>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</si>
  <si>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</si>
  <si>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</si>
  <si>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</si>
  <si>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（注5）　</t>
    </r>
    <r>
      <rPr>
        <sz val="11"/>
        <color theme="1"/>
        <rFont val="ＭＳ Ｐゴシック"/>
        <family val="2"/>
        <charset val="128"/>
      </rPr>
      <t>島根県内に本店を有する国内銀行の合計。（令和3年1月分から定義変更）</t>
    </r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rPh sb="25" eb="27">
      <t>レイワ</t>
    </rPh>
    <rPh sb="28" eb="29">
      <t>ネン</t>
    </rPh>
    <rPh sb="30" eb="32">
      <t>ガツブン</t>
    </rPh>
    <rPh sb="34" eb="36">
      <t>テイギ</t>
    </rPh>
    <rPh sb="36" eb="38">
      <t>ヘンコウ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</si>
  <si>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</si>
  <si>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　　　　　算出している。</t>
    <rPh sb="5" eb="7">
      <t>サンシュツ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</si>
  <si>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</si>
  <si>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 xml:space="preserve">      </t>
    <phoneticPr fontId="4"/>
  </si>
  <si>
    <t>消費者物価指数（2020年＝100)</t>
    <phoneticPr fontId="4"/>
  </si>
  <si>
    <t>生産指数（2020年＝100）　</t>
    <phoneticPr fontId="4"/>
  </si>
  <si>
    <t>　　　　　令和２年11月１日現在以降の推計人口は、令和２年国勢調査人口に、前月中の人口移動数を加減して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7" eb="38">
      <t>ゼン</t>
    </rPh>
    <rPh sb="38" eb="39">
      <t>ツキ</t>
    </rPh>
    <rPh sb="39" eb="40">
      <t>ナカ</t>
    </rPh>
    <rPh sb="41" eb="43">
      <t>ジンコウ</t>
    </rPh>
    <rPh sb="43" eb="45">
      <t>イドウ</t>
    </rPh>
    <rPh sb="45" eb="46">
      <t>スウ</t>
    </rPh>
    <rPh sb="47" eb="49">
      <t>カゲン</t>
    </rPh>
    <phoneticPr fontId="4"/>
  </si>
  <si>
    <t>　　　　　推計人口は、令和２年国勢調査人口のため、令和元年との差と年間人口増減数は一致しない。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ジンコウ</t>
    </rPh>
    <rPh sb="21" eb="22">
      <t>テイチ</t>
    </rPh>
    <rPh sb="25" eb="27">
      <t>レイワ</t>
    </rPh>
    <rPh sb="27" eb="29">
      <t>ガンネン</t>
    </rPh>
    <rPh sb="31" eb="32">
      <t>サ</t>
    </rPh>
    <rPh sb="33" eb="35">
      <t>ネンカン</t>
    </rPh>
    <rPh sb="35" eb="37">
      <t>ジンコウ</t>
    </rPh>
    <rPh sb="37" eb="39">
      <t>ゾウゲン</t>
    </rPh>
    <rPh sb="39" eb="40">
      <t>スウ</t>
    </rPh>
    <rPh sb="41" eb="43">
      <t>イッチ</t>
    </rPh>
    <phoneticPr fontId="4"/>
  </si>
  <si>
    <t>（注2)　 令和２年10月１日現在の人口は、令和２年国勢調査人口としている。　</t>
    <rPh sb="1" eb="2">
      <t>チュウ</t>
    </rPh>
    <rPh sb="30" eb="32">
      <t>ジンコウ</t>
    </rPh>
    <phoneticPr fontId="4"/>
  </si>
  <si>
    <t>（注2) 　令和2年10月1日現在の人口は、令和２年国勢調査人口としている。</t>
    <rPh sb="1" eb="2">
      <t>チュウ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ゲンザイ</t>
    </rPh>
    <rPh sb="18" eb="20">
      <t>ジンコウ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ジンコウ</t>
    </rPh>
    <phoneticPr fontId="4"/>
  </si>
  <si>
    <t>　　　　　令和2年11月1日現在以降の推計人口は、令和２年国勢調査人口に前月（年）中の人口移動数を加減している。</t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6" eb="37">
      <t>ゼン</t>
    </rPh>
    <rPh sb="37" eb="38">
      <t>ツキ</t>
    </rPh>
    <rPh sb="39" eb="40">
      <t>ネン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</si>
  <si>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消費者物価指数（2020年＝100）</t>
    <phoneticPr fontId="4"/>
  </si>
  <si>
    <t>平成29</t>
    <rPh sb="0" eb="2">
      <t>ヘイセイ</t>
    </rPh>
    <phoneticPr fontId="3"/>
  </si>
  <si>
    <t>p  28,376</t>
  </si>
  <si>
    <t>p  32,196</t>
  </si>
  <si>
    <t>p  23,859</t>
  </si>
  <si>
    <t>p  21,191</t>
  </si>
  <si>
    <t>p  25,020</t>
  </si>
  <si>
    <t>p  23,588</t>
  </si>
  <si>
    <t>p  23,987</t>
  </si>
  <si>
    <t>p  25,342</t>
  </si>
  <si>
    <t>p　24,870</t>
  </si>
  <si>
    <t xml:space="preserve">… </t>
    <phoneticPr fontId="3"/>
  </si>
  <si>
    <t xml:space="preserve">― </t>
    <phoneticPr fontId="4"/>
  </si>
  <si>
    <t>p  24,078</t>
  </si>
  <si>
    <t>p 124,750,000</t>
  </si>
  <si>
    <t>p  24,256</t>
  </si>
  <si>
    <t>令和3.11</t>
    <rPh sb="0" eb="2">
      <t>レイワ</t>
    </rPh>
    <phoneticPr fontId="4"/>
  </si>
  <si>
    <t>ｒ     92.4</t>
    <phoneticPr fontId="3"/>
  </si>
  <si>
    <t>ｒ     92.1</t>
    <phoneticPr fontId="3"/>
  </si>
  <si>
    <t>…　</t>
    <phoneticPr fontId="3"/>
  </si>
  <si>
    <t xml:space="preserve">― </t>
  </si>
  <si>
    <t xml:space="preserve">… </t>
    <phoneticPr fontId="3"/>
  </si>
  <si>
    <t>　p   2,073</t>
    <phoneticPr fontId="3"/>
  </si>
  <si>
    <t>p 124,830,000</t>
  </si>
  <si>
    <t>p  27,254</t>
  </si>
  <si>
    <t>p 124,850,000</t>
    <phoneticPr fontId="3"/>
  </si>
  <si>
    <t>p  27,370</t>
    <phoneticPr fontId="3"/>
  </si>
  <si>
    <t>（注7）　常用雇用指数・名目賃金指数・労働時間指数は30人以上規模事業所の数値である。</t>
    <rPh sb="23" eb="25">
      <t>シスウ</t>
    </rPh>
    <phoneticPr fontId="4"/>
  </si>
  <si>
    <t>（注8）　一般職業紹介は新規学卒者を除きパートタイムを含む。また、各年は年度平均。</t>
    <rPh sb="1" eb="2">
      <t>チュウ</t>
    </rPh>
    <phoneticPr fontId="4"/>
  </si>
  <si>
    <t>（注9）　雇用保険受給者実人員（一般）の各年は、年度平均。</t>
    <rPh sb="1" eb="2">
      <t>チュウ</t>
    </rPh>
    <rPh sb="26" eb="28">
      <t>ヘイキン</t>
    </rPh>
    <phoneticPr fontId="4"/>
  </si>
  <si>
    <t>（注5）　国内銀行勘定は「民間金融機関の資産・負債（FA）」による集計値で、各年は年度末残高。</t>
    <rPh sb="1" eb="2">
      <t>チュウ</t>
    </rPh>
    <rPh sb="33" eb="36">
      <t>シュウケイチ</t>
    </rPh>
    <phoneticPr fontId="4"/>
  </si>
  <si>
    <t>常用雇用指数(注7)</t>
    <rPh sb="7" eb="8">
      <t>チュウ</t>
    </rPh>
    <phoneticPr fontId="4"/>
  </si>
  <si>
    <t>名目賃金指数(注7)</t>
    <rPh sb="7" eb="8">
      <t>チュウ</t>
    </rPh>
    <phoneticPr fontId="4"/>
  </si>
  <si>
    <t>労働時間指数(注7)</t>
    <rPh sb="7" eb="8">
      <t>チュウ</t>
    </rPh>
    <phoneticPr fontId="4"/>
  </si>
  <si>
    <t>一般職業紹介(注8)</t>
    <rPh sb="7" eb="8">
      <t>チュウ</t>
    </rPh>
    <phoneticPr fontId="4"/>
  </si>
  <si>
    <t>（一般）(注9)</t>
    <rPh sb="5" eb="6">
      <t>チュウ</t>
    </rPh>
    <phoneticPr fontId="4"/>
  </si>
  <si>
    <t>手形交換高(注6)</t>
    <rPh sb="6" eb="7">
      <t>チュウ</t>
    </rPh>
    <phoneticPr fontId="4"/>
  </si>
  <si>
    <t>r 125,082,248</t>
    <phoneticPr fontId="3"/>
  </si>
  <si>
    <t>p     92.9</t>
    <phoneticPr fontId="3"/>
  </si>
  <si>
    <t>p     90.5</t>
    <phoneticPr fontId="3"/>
  </si>
  <si>
    <t xml:space="preserve">－ </t>
    <phoneticPr fontId="3"/>
  </si>
  <si>
    <t>（注6）　電子手形交換所の設置により、令和4年11月2日をもって松江手形交換所廃止</t>
    <rPh sb="1" eb="2">
      <t>チュウ</t>
    </rPh>
    <rPh sb="5" eb="7">
      <t>デンシ</t>
    </rPh>
    <rPh sb="7" eb="9">
      <t>テガタ</t>
    </rPh>
    <rPh sb="9" eb="12">
      <t>コウカンショ</t>
    </rPh>
    <rPh sb="13" eb="15">
      <t>セッチ</t>
    </rPh>
    <rPh sb="19" eb="21">
      <t>レイワ</t>
    </rPh>
    <rPh sb="22" eb="23">
      <t>ネン</t>
    </rPh>
    <rPh sb="25" eb="26">
      <t>ガツ</t>
    </rPh>
    <rPh sb="27" eb="28">
      <t>ニチ</t>
    </rPh>
    <rPh sb="32" eb="34">
      <t>マツエ</t>
    </rPh>
    <rPh sb="34" eb="36">
      <t>テガタ</t>
    </rPh>
    <rPh sb="36" eb="39">
      <t>コウカンショ</t>
    </rPh>
    <rPh sb="39" eb="41">
      <t>ハイシ</t>
    </rPh>
    <phoneticPr fontId="3"/>
  </si>
  <si>
    <t>（注6）　電子手形交換所の設置により、令和4年11月2日をもって全国の手形交換所廃止</t>
    <rPh sb="1" eb="2">
      <t>チュウ</t>
    </rPh>
    <rPh sb="5" eb="7">
      <t>デンシ</t>
    </rPh>
    <rPh sb="7" eb="9">
      <t>テガタ</t>
    </rPh>
    <rPh sb="9" eb="12">
      <t>コウカンショ</t>
    </rPh>
    <rPh sb="13" eb="15">
      <t>セッチ</t>
    </rPh>
    <rPh sb="19" eb="21">
      <t>レイワ</t>
    </rPh>
    <rPh sb="22" eb="23">
      <t>ネン</t>
    </rPh>
    <rPh sb="25" eb="26">
      <t>ガツ</t>
    </rPh>
    <rPh sb="27" eb="28">
      <t>ニチ</t>
    </rPh>
    <rPh sb="32" eb="34">
      <t>ゼンコク</t>
    </rPh>
    <rPh sb="35" eb="37">
      <t>テガタ</t>
    </rPh>
    <rPh sb="37" eb="40">
      <t>コウカンショ</t>
    </rPh>
    <rPh sb="40" eb="42">
      <t>ハイシ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</si>
</sst>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81" fontId="10" fillId="0" borderId="0" xfId="0" applyNumberFormat="1" applyFont="1" applyFill="1" applyBorder="1" applyAlignment="1"/>
    <xf numFmtId="180" fontId="10" fillId="0" borderId="17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1" fontId="10" fillId="0" borderId="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5" xfId="0" applyNumberFormat="1" applyFont="1" applyFill="1" applyBorder="1" applyAlignment="1">
      <alignment horizontal="right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/>
    <xf numFmtId="0" fontId="12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 shrinkToFit="1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8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9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38" fontId="10" fillId="0" borderId="0" xfId="1" applyNumberFormat="1" applyFont="1" applyFill="1" applyBorder="1" applyAlignment="1">
      <alignment horizontal="right"/>
    </xf>
    <xf numFmtId="186" fontId="10" fillId="0" borderId="19" xfId="0" applyNumberFormat="1" applyFont="1" applyFill="1" applyBorder="1" applyAlignment="1"/>
    <xf numFmtId="179" fontId="10" fillId="0" borderId="31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0" fillId="0" borderId="19" xfId="1" applyNumberFormat="1" applyFont="1" applyFill="1" applyBorder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178" fontId="10" fillId="0" borderId="11" xfId="1" applyNumberFormat="1" applyFont="1" applyFill="1" applyBorder="1" applyAlignment="1">
      <alignment horizontal="right"/>
    </xf>
    <xf numFmtId="38" fontId="10" fillId="0" borderId="0" xfId="1" applyFont="1" applyFill="1" applyAlignment="1" applyProtection="1">
      <alignment horizontal="right"/>
      <protection locked="0"/>
    </xf>
    <xf numFmtId="180" fontId="10" fillId="0" borderId="41" xfId="0" applyNumberFormat="1" applyFont="1" applyFill="1" applyBorder="1" applyAlignment="1">
      <alignment horizontal="center"/>
    </xf>
    <xf numFmtId="179" fontId="10" fillId="0" borderId="19" xfId="0" applyNumberFormat="1" applyFont="1" applyFill="1" applyBorder="1" applyAlignment="1">
      <alignment horizontal="right"/>
    </xf>
    <xf numFmtId="179" fontId="10" fillId="0" borderId="30" xfId="0" applyNumberFormat="1" applyFont="1" applyFill="1" applyBorder="1" applyAlignment="1">
      <alignment horizontal="right"/>
    </xf>
    <xf numFmtId="179" fontId="10" fillId="0" borderId="15" xfId="0" applyNumberFormat="1" applyFont="1" applyFill="1" applyBorder="1" applyAlignment="1">
      <alignment horizontal="right"/>
    </xf>
    <xf numFmtId="178" fontId="10" fillId="0" borderId="19" xfId="1" applyNumberFormat="1" applyFont="1" applyFill="1" applyBorder="1" applyAlignment="1"/>
    <xf numFmtId="178" fontId="10" fillId="0" borderId="31" xfId="1" applyNumberFormat="1" applyFont="1" applyFill="1" applyBorder="1" applyAlignment="1">
      <alignment horizontal="right"/>
    </xf>
    <xf numFmtId="183" fontId="10" fillId="0" borderId="19" xfId="0" applyNumberFormat="1" applyFont="1" applyFill="1" applyBorder="1" applyAlignment="1">
      <alignment horizontal="right"/>
    </xf>
    <xf numFmtId="186" fontId="10" fillId="0" borderId="1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 shrinkToFit="1"/>
    </xf>
    <xf numFmtId="0" fontId="0" fillId="3" borderId="7" xfId="0" applyNumberFormat="1" applyFont="1" applyFill="1" applyBorder="1" applyAlignment="1">
      <alignment horizontal="center" vertical="center" shrinkToFit="1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quotePrefix="1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1"/>
  <sheetViews>
    <sheetView tabSelected="1" view="pageBreakPreview" zoomScaleNormal="100" zoomScaleSheetLayoutView="100" workbookViewId="0"/>
  </sheetViews>
  <sheetFormatPr defaultRowHeight="13.5"/>
  <cols>
    <col min="1" max="3" width="13.75" style="71" customWidth="1"/>
    <col min="4" max="19" width="12.75" style="71" customWidth="1"/>
    <col min="20" max="22" width="15.625" style="71" customWidth="1"/>
    <col min="23" max="24" width="12.75" style="71" customWidth="1"/>
    <col min="25" max="25" width="13.375" style="71" customWidth="1"/>
    <col min="26" max="26" width="11.75" style="71" customWidth="1"/>
  </cols>
  <sheetData>
    <row r="1" spans="1:26" ht="18" customHeight="1">
      <c r="A1" s="87" t="s">
        <v>71</v>
      </c>
      <c r="B1" s="73"/>
      <c r="J1" s="87"/>
      <c r="R1" s="87"/>
    </row>
    <row r="2" spans="1:26" ht="18" customHeight="1" thickBot="1">
      <c r="A2" s="88" t="s">
        <v>72</v>
      </c>
      <c r="B2" s="89"/>
      <c r="C2" s="90"/>
      <c r="D2" s="90"/>
      <c r="E2" s="90"/>
      <c r="F2" s="90"/>
      <c r="G2" s="90"/>
      <c r="H2" s="90"/>
      <c r="I2" s="90"/>
      <c r="J2" s="88"/>
      <c r="K2" s="90"/>
      <c r="L2" s="90"/>
      <c r="M2" s="90"/>
      <c r="N2" s="90"/>
      <c r="O2" s="90"/>
      <c r="P2" s="90"/>
      <c r="Q2" s="90"/>
      <c r="R2" s="88"/>
      <c r="S2" s="90"/>
      <c r="T2" s="90"/>
      <c r="U2" s="90"/>
      <c r="V2" s="90"/>
      <c r="W2" s="90"/>
      <c r="X2" s="90"/>
      <c r="Y2" s="91"/>
    </row>
    <row r="3" spans="1:26" ht="18" customHeight="1" thickTop="1">
      <c r="A3" s="92"/>
      <c r="B3" s="93" t="s">
        <v>73</v>
      </c>
      <c r="C3" s="173" t="s">
        <v>2</v>
      </c>
      <c r="D3" s="175"/>
      <c r="E3" s="173" t="s">
        <v>74</v>
      </c>
      <c r="F3" s="175"/>
      <c r="G3" s="173" t="s">
        <v>4</v>
      </c>
      <c r="H3" s="175"/>
      <c r="I3" s="13" t="s">
        <v>5</v>
      </c>
      <c r="J3" s="14" t="s">
        <v>6</v>
      </c>
      <c r="K3" s="173" t="s">
        <v>75</v>
      </c>
      <c r="L3" s="174"/>
      <c r="M3" s="175"/>
      <c r="N3" s="173" t="s">
        <v>8</v>
      </c>
      <c r="O3" s="174"/>
      <c r="P3" s="174"/>
      <c r="Q3" s="175"/>
      <c r="R3" s="173" t="s">
        <v>9</v>
      </c>
      <c r="S3" s="175"/>
      <c r="T3" s="173" t="s">
        <v>76</v>
      </c>
      <c r="U3" s="174"/>
      <c r="V3" s="174"/>
      <c r="W3" s="174"/>
      <c r="X3" s="174"/>
      <c r="Y3" s="175"/>
      <c r="Z3" s="94" t="s">
        <v>77</v>
      </c>
    </row>
    <row r="4" spans="1:26" ht="18" customHeight="1">
      <c r="A4" s="95"/>
      <c r="B4" s="96"/>
      <c r="C4" s="176" t="s">
        <v>78</v>
      </c>
      <c r="D4" s="97"/>
      <c r="E4" s="178" t="s">
        <v>79</v>
      </c>
      <c r="F4" s="179"/>
      <c r="G4" s="98"/>
      <c r="H4" s="99"/>
      <c r="I4" s="100"/>
      <c r="J4" s="101"/>
      <c r="K4" s="182" t="s">
        <v>80</v>
      </c>
      <c r="L4" s="183"/>
      <c r="M4" s="102"/>
      <c r="N4" s="182" t="s">
        <v>117</v>
      </c>
      <c r="O4" s="186"/>
      <c r="P4" s="186"/>
      <c r="Q4" s="183"/>
      <c r="R4" s="182" t="s">
        <v>81</v>
      </c>
      <c r="S4" s="183"/>
      <c r="T4" s="103" t="s">
        <v>155</v>
      </c>
      <c r="U4" s="103" t="s">
        <v>156</v>
      </c>
      <c r="V4" s="103" t="s">
        <v>157</v>
      </c>
      <c r="W4" s="104" t="s">
        <v>158</v>
      </c>
      <c r="X4" s="105"/>
      <c r="Y4" s="106" t="s">
        <v>15</v>
      </c>
      <c r="Z4" s="192" t="s">
        <v>82</v>
      </c>
    </row>
    <row r="5" spans="1:26" ht="18" customHeight="1">
      <c r="A5" s="95" t="s">
        <v>17</v>
      </c>
      <c r="B5" s="96" t="s">
        <v>18</v>
      </c>
      <c r="C5" s="177"/>
      <c r="D5" s="96" t="s">
        <v>19</v>
      </c>
      <c r="E5" s="180"/>
      <c r="F5" s="181"/>
      <c r="G5" s="107" t="s">
        <v>20</v>
      </c>
      <c r="H5" s="107" t="s">
        <v>83</v>
      </c>
      <c r="I5" s="24" t="s">
        <v>22</v>
      </c>
      <c r="J5" s="108" t="s">
        <v>84</v>
      </c>
      <c r="K5" s="184"/>
      <c r="L5" s="185"/>
      <c r="M5" s="172" t="s">
        <v>160</v>
      </c>
      <c r="N5" s="184"/>
      <c r="O5" s="187"/>
      <c r="P5" s="187"/>
      <c r="Q5" s="185"/>
      <c r="R5" s="184"/>
      <c r="S5" s="185"/>
      <c r="T5" s="109" t="s">
        <v>24</v>
      </c>
      <c r="U5" s="109" t="s">
        <v>24</v>
      </c>
      <c r="V5" s="109" t="s">
        <v>24</v>
      </c>
      <c r="W5" s="110" t="s">
        <v>85</v>
      </c>
      <c r="X5" s="111"/>
      <c r="Y5" s="96" t="s">
        <v>26</v>
      </c>
      <c r="Z5" s="193"/>
    </row>
    <row r="6" spans="1:26" ht="18" customHeight="1">
      <c r="A6" s="112"/>
      <c r="B6" s="107"/>
      <c r="C6" s="177"/>
      <c r="D6" s="96" t="s">
        <v>86</v>
      </c>
      <c r="E6" s="195" t="s">
        <v>87</v>
      </c>
      <c r="F6" s="197" t="s">
        <v>29</v>
      </c>
      <c r="G6" s="107" t="s">
        <v>30</v>
      </c>
      <c r="H6" s="96" t="s">
        <v>31</v>
      </c>
      <c r="I6" s="107" t="s">
        <v>88</v>
      </c>
      <c r="J6" s="107" t="s">
        <v>89</v>
      </c>
      <c r="K6" s="113" t="s">
        <v>34</v>
      </c>
      <c r="L6" s="113" t="s">
        <v>35</v>
      </c>
      <c r="M6" s="114" t="s">
        <v>90</v>
      </c>
      <c r="N6" s="198" t="s">
        <v>91</v>
      </c>
      <c r="O6" s="198" t="s">
        <v>92</v>
      </c>
      <c r="P6" s="198" t="s">
        <v>93</v>
      </c>
      <c r="Q6" s="200" t="s">
        <v>94</v>
      </c>
      <c r="R6" s="195" t="s">
        <v>41</v>
      </c>
      <c r="S6" s="195" t="s">
        <v>42</v>
      </c>
      <c r="T6" s="102" t="s">
        <v>43</v>
      </c>
      <c r="U6" s="202" t="s">
        <v>95</v>
      </c>
      <c r="V6" s="102" t="s">
        <v>45</v>
      </c>
      <c r="W6" s="188" t="s">
        <v>96</v>
      </c>
      <c r="X6" s="190" t="s">
        <v>97</v>
      </c>
      <c r="Y6" s="96" t="s">
        <v>159</v>
      </c>
      <c r="Z6" s="193"/>
    </row>
    <row r="7" spans="1:26" ht="18" customHeight="1">
      <c r="A7" s="112"/>
      <c r="B7" s="115" t="s">
        <v>98</v>
      </c>
      <c r="C7" s="115" t="s">
        <v>48</v>
      </c>
      <c r="D7" s="115" t="s">
        <v>49</v>
      </c>
      <c r="E7" s="196"/>
      <c r="F7" s="191"/>
      <c r="G7" s="116"/>
      <c r="H7" s="117"/>
      <c r="I7" s="115" t="s">
        <v>99</v>
      </c>
      <c r="J7" s="118"/>
      <c r="K7" s="107" t="s">
        <v>89</v>
      </c>
      <c r="L7" s="107" t="s">
        <v>89</v>
      </c>
      <c r="M7" s="107" t="s">
        <v>89</v>
      </c>
      <c r="N7" s="199"/>
      <c r="O7" s="199"/>
      <c r="P7" s="199"/>
      <c r="Q7" s="201"/>
      <c r="R7" s="196"/>
      <c r="S7" s="196"/>
      <c r="T7" s="117" t="s">
        <v>51</v>
      </c>
      <c r="U7" s="189"/>
      <c r="V7" s="117" t="s">
        <v>51</v>
      </c>
      <c r="W7" s="189"/>
      <c r="X7" s="191"/>
      <c r="Y7" s="107" t="s">
        <v>100</v>
      </c>
      <c r="Z7" s="194"/>
    </row>
    <row r="8" spans="1:26" ht="18" customHeight="1">
      <c r="A8" s="119" t="s">
        <v>73</v>
      </c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6"/>
      <c r="U8" s="36"/>
      <c r="V8" s="36"/>
      <c r="W8" s="36"/>
      <c r="X8" s="36"/>
      <c r="Y8" s="37"/>
      <c r="Z8" s="37"/>
    </row>
    <row r="9" spans="1:26" ht="18" customHeight="1">
      <c r="A9" s="120" t="s">
        <v>125</v>
      </c>
      <c r="B9" s="50">
        <v>290245</v>
      </c>
      <c r="C9" s="39">
        <v>684668</v>
      </c>
      <c r="D9" s="50">
        <v>-5149</v>
      </c>
      <c r="E9" s="56">
        <v>108.5</v>
      </c>
      <c r="F9" s="42" t="s">
        <v>55</v>
      </c>
      <c r="G9" s="48">
        <v>3460</v>
      </c>
      <c r="H9" s="48">
        <v>3142</v>
      </c>
      <c r="I9" s="121">
        <v>5463803</v>
      </c>
      <c r="J9" s="121">
        <v>56580</v>
      </c>
      <c r="K9" s="122" t="s">
        <v>101</v>
      </c>
      <c r="L9" s="122" t="s">
        <v>101</v>
      </c>
      <c r="M9" s="58">
        <v>95603.675000000003</v>
      </c>
      <c r="N9" s="47">
        <v>99.3</v>
      </c>
      <c r="O9" s="47">
        <v>96.6</v>
      </c>
      <c r="P9" s="123">
        <v>100.8</v>
      </c>
      <c r="Q9" s="123">
        <v>100.5</v>
      </c>
      <c r="R9" s="44">
        <v>558290</v>
      </c>
      <c r="S9" s="44">
        <v>306971</v>
      </c>
      <c r="T9" s="47">
        <v>93.2</v>
      </c>
      <c r="U9" s="47">
        <v>101.4</v>
      </c>
      <c r="V9" s="47">
        <v>140.69999999999999</v>
      </c>
      <c r="W9" s="48">
        <v>11195</v>
      </c>
      <c r="X9" s="48">
        <v>18384</v>
      </c>
      <c r="Y9" s="45">
        <v>2162</v>
      </c>
      <c r="Z9" s="44">
        <v>1282</v>
      </c>
    </row>
    <row r="10" spans="1:26" ht="18" customHeight="1">
      <c r="A10" s="120">
        <v>30</v>
      </c>
      <c r="B10" s="50">
        <v>291591</v>
      </c>
      <c r="C10" s="39">
        <v>679626</v>
      </c>
      <c r="D10" s="50">
        <v>-5042</v>
      </c>
      <c r="E10" s="56">
        <v>111.6</v>
      </c>
      <c r="F10" s="42" t="s">
        <v>55</v>
      </c>
      <c r="G10" s="48">
        <v>3374</v>
      </c>
      <c r="H10" s="48">
        <v>2950</v>
      </c>
      <c r="I10" s="121">
        <v>5370636</v>
      </c>
      <c r="J10" s="121">
        <v>57670</v>
      </c>
      <c r="K10" s="122" t="s">
        <v>101</v>
      </c>
      <c r="L10" s="122" t="s">
        <v>101</v>
      </c>
      <c r="M10" s="58">
        <v>91957.038</v>
      </c>
      <c r="N10" s="47">
        <v>100.3</v>
      </c>
      <c r="O10" s="47">
        <v>98.4</v>
      </c>
      <c r="P10" s="123">
        <v>100.2</v>
      </c>
      <c r="Q10" s="123">
        <v>101.8</v>
      </c>
      <c r="R10" s="44">
        <v>606422</v>
      </c>
      <c r="S10" s="44">
        <v>335919</v>
      </c>
      <c r="T10" s="47">
        <v>96.4</v>
      </c>
      <c r="U10" s="47">
        <v>107.1</v>
      </c>
      <c r="V10" s="47">
        <v>156.30000000000001</v>
      </c>
      <c r="W10" s="48">
        <v>11002</v>
      </c>
      <c r="X10" s="48">
        <v>19184</v>
      </c>
      <c r="Y10" s="45">
        <v>2104</v>
      </c>
      <c r="Z10" s="44">
        <v>1023</v>
      </c>
    </row>
    <row r="11" spans="1:26" ht="18" customHeight="1">
      <c r="A11" s="120" t="s">
        <v>56</v>
      </c>
      <c r="B11" s="50">
        <v>292134</v>
      </c>
      <c r="C11" s="39">
        <v>673891</v>
      </c>
      <c r="D11" s="39">
        <v>-5735</v>
      </c>
      <c r="E11" s="56">
        <v>103.6</v>
      </c>
      <c r="F11" s="42" t="s">
        <v>55</v>
      </c>
      <c r="G11" s="48">
        <v>4177</v>
      </c>
      <c r="H11" s="48">
        <v>3263</v>
      </c>
      <c r="I11" s="121">
        <v>5190268.4938696604</v>
      </c>
      <c r="J11" s="121">
        <v>57628</v>
      </c>
      <c r="K11" s="122" t="s">
        <v>101</v>
      </c>
      <c r="L11" s="122" t="s">
        <v>101</v>
      </c>
      <c r="M11" s="58">
        <v>89049.982999999993</v>
      </c>
      <c r="N11" s="47">
        <v>100.7</v>
      </c>
      <c r="O11" s="47">
        <v>98.9</v>
      </c>
      <c r="P11" s="123">
        <v>99.7</v>
      </c>
      <c r="Q11" s="123">
        <v>101.2</v>
      </c>
      <c r="R11" s="44">
        <v>598185</v>
      </c>
      <c r="S11" s="44">
        <v>290785</v>
      </c>
      <c r="T11" s="47">
        <v>98</v>
      </c>
      <c r="U11" s="47">
        <v>100</v>
      </c>
      <c r="V11" s="47">
        <v>119.7</v>
      </c>
      <c r="W11" s="48">
        <v>10973</v>
      </c>
      <c r="X11" s="48">
        <v>18475</v>
      </c>
      <c r="Y11" s="45">
        <v>2178</v>
      </c>
      <c r="Z11" s="44">
        <v>927</v>
      </c>
    </row>
    <row r="12" spans="1:26" ht="18" customHeight="1">
      <c r="A12" s="120">
        <v>2</v>
      </c>
      <c r="B12" s="45">
        <v>292968</v>
      </c>
      <c r="C12" s="39">
        <v>671126</v>
      </c>
      <c r="D12" s="39">
        <v>-6950</v>
      </c>
      <c r="E12" s="56">
        <v>91.6</v>
      </c>
      <c r="F12" s="42" t="s">
        <v>55</v>
      </c>
      <c r="G12" s="48">
        <v>3319</v>
      </c>
      <c r="H12" s="48">
        <v>2942</v>
      </c>
      <c r="I12" s="45">
        <v>4993246</v>
      </c>
      <c r="J12" s="45">
        <v>57408</v>
      </c>
      <c r="K12" s="122">
        <v>2769714</v>
      </c>
      <c r="L12" s="122">
        <v>1340576</v>
      </c>
      <c r="M12" s="58">
        <v>79243</v>
      </c>
      <c r="N12" s="47">
        <v>100</v>
      </c>
      <c r="O12" s="47">
        <v>100</v>
      </c>
      <c r="P12" s="123">
        <v>100</v>
      </c>
      <c r="Q12" s="123">
        <v>100</v>
      </c>
      <c r="R12" s="44">
        <v>675483</v>
      </c>
      <c r="S12" s="44">
        <v>322972</v>
      </c>
      <c r="T12" s="47">
        <v>100</v>
      </c>
      <c r="U12" s="47">
        <v>100</v>
      </c>
      <c r="V12" s="47">
        <v>100</v>
      </c>
      <c r="W12" s="48">
        <v>11368</v>
      </c>
      <c r="X12" s="48">
        <v>15841</v>
      </c>
      <c r="Y12" s="45">
        <v>2533</v>
      </c>
      <c r="Z12" s="44">
        <v>737</v>
      </c>
    </row>
    <row r="13" spans="1:26" ht="18" customHeight="1">
      <c r="A13" s="120">
        <v>3</v>
      </c>
      <c r="B13" s="45">
        <v>293449</v>
      </c>
      <c r="C13" s="39">
        <v>664807</v>
      </c>
      <c r="D13" s="39">
        <v>-6319</v>
      </c>
      <c r="E13" s="56">
        <v>100.1</v>
      </c>
      <c r="F13" s="42" t="s">
        <v>55</v>
      </c>
      <c r="G13" s="48">
        <v>2883</v>
      </c>
      <c r="H13" s="48">
        <v>2755</v>
      </c>
      <c r="I13" s="45">
        <v>5180767</v>
      </c>
      <c r="J13" s="45">
        <v>57220</v>
      </c>
      <c r="K13" s="122">
        <v>2837278</v>
      </c>
      <c r="L13" s="122">
        <v>1376715</v>
      </c>
      <c r="M13" s="58">
        <v>68241</v>
      </c>
      <c r="N13" s="47">
        <v>99.9</v>
      </c>
      <c r="O13" s="47">
        <v>100.6</v>
      </c>
      <c r="P13" s="123">
        <v>100.6</v>
      </c>
      <c r="Q13" s="123">
        <v>95.3</v>
      </c>
      <c r="R13" s="44">
        <v>650165</v>
      </c>
      <c r="S13" s="44">
        <v>296245</v>
      </c>
      <c r="T13" s="47">
        <v>99.1</v>
      </c>
      <c r="U13" s="47">
        <v>106.5</v>
      </c>
      <c r="V13" s="47">
        <v>134.5</v>
      </c>
      <c r="W13" s="48">
        <v>11402</v>
      </c>
      <c r="X13" s="48">
        <v>17691</v>
      </c>
      <c r="Y13" s="45">
        <v>2330</v>
      </c>
      <c r="Z13" s="44">
        <v>774</v>
      </c>
    </row>
    <row r="14" spans="1:26" ht="18" customHeight="1">
      <c r="A14" s="120"/>
      <c r="B14" s="39"/>
      <c r="C14" s="40"/>
      <c r="D14" s="50"/>
      <c r="E14" s="42"/>
      <c r="F14" s="42"/>
      <c r="G14" s="48"/>
      <c r="H14" s="48"/>
      <c r="I14" s="48"/>
      <c r="J14" s="48"/>
      <c r="K14" s="53"/>
      <c r="L14" s="53"/>
      <c r="M14" s="48"/>
      <c r="N14" s="47"/>
      <c r="O14" s="47"/>
      <c r="P14" s="48"/>
      <c r="Q14" s="48"/>
      <c r="R14" s="44"/>
      <c r="S14" s="44"/>
      <c r="T14" s="47"/>
      <c r="U14" s="47"/>
      <c r="V14" s="47"/>
      <c r="W14" s="48"/>
      <c r="X14" s="48"/>
      <c r="Y14" s="45"/>
      <c r="Z14" s="44"/>
    </row>
    <row r="15" spans="1:26" ht="18" customHeight="1">
      <c r="A15" s="120" t="s">
        <v>140</v>
      </c>
      <c r="B15" s="46" t="s">
        <v>102</v>
      </c>
      <c r="C15" s="39">
        <v>664412</v>
      </c>
      <c r="D15" s="39">
        <v>-395</v>
      </c>
      <c r="E15" s="124">
        <v>99.8</v>
      </c>
      <c r="F15" s="124">
        <v>97.2</v>
      </c>
      <c r="G15" s="122">
        <v>336</v>
      </c>
      <c r="H15" s="122">
        <v>310</v>
      </c>
      <c r="I15" s="45">
        <v>399683</v>
      </c>
      <c r="J15" s="45">
        <v>4868</v>
      </c>
      <c r="K15" s="122">
        <v>2830574</v>
      </c>
      <c r="L15" s="122">
        <v>1344082</v>
      </c>
      <c r="M15" s="54">
        <v>5919</v>
      </c>
      <c r="N15" s="52">
        <v>100</v>
      </c>
      <c r="O15" s="52">
        <v>100.9</v>
      </c>
      <c r="P15" s="125">
        <v>100.3</v>
      </c>
      <c r="Q15" s="125">
        <v>93.3</v>
      </c>
      <c r="R15" s="122">
        <v>480640</v>
      </c>
      <c r="S15" s="122">
        <v>296553</v>
      </c>
      <c r="T15" s="125">
        <v>99.1</v>
      </c>
      <c r="U15" s="125">
        <v>108.6</v>
      </c>
      <c r="V15" s="125">
        <v>140.6</v>
      </c>
      <c r="W15" s="126">
        <v>10947</v>
      </c>
      <c r="X15" s="126">
        <v>18189</v>
      </c>
      <c r="Y15" s="45">
        <v>2257</v>
      </c>
      <c r="Z15" s="46">
        <v>76</v>
      </c>
    </row>
    <row r="16" spans="1:26" ht="18" customHeight="1">
      <c r="A16" s="120">
        <v>12</v>
      </c>
      <c r="B16" s="46" t="s">
        <v>102</v>
      </c>
      <c r="C16" s="39">
        <v>663949</v>
      </c>
      <c r="D16" s="39">
        <v>-463</v>
      </c>
      <c r="E16" s="124">
        <v>100.9</v>
      </c>
      <c r="F16" s="124">
        <v>97.2</v>
      </c>
      <c r="G16" s="122">
        <v>238</v>
      </c>
      <c r="H16" s="122">
        <v>219</v>
      </c>
      <c r="I16" s="45">
        <v>440301</v>
      </c>
      <c r="J16" s="45">
        <v>6158</v>
      </c>
      <c r="K16" s="122">
        <v>2846570</v>
      </c>
      <c r="L16" s="122">
        <v>1356590</v>
      </c>
      <c r="M16" s="54">
        <v>4893</v>
      </c>
      <c r="N16" s="52">
        <v>100</v>
      </c>
      <c r="O16" s="52">
        <v>101.8</v>
      </c>
      <c r="P16" s="125">
        <v>100.1</v>
      </c>
      <c r="Q16" s="125">
        <v>92.4</v>
      </c>
      <c r="R16" s="122">
        <v>1222793</v>
      </c>
      <c r="S16" s="122">
        <v>335809</v>
      </c>
      <c r="T16" s="125">
        <v>98.9</v>
      </c>
      <c r="U16" s="125">
        <v>107.3</v>
      </c>
      <c r="V16" s="125">
        <v>132.69999999999999</v>
      </c>
      <c r="W16" s="126">
        <v>10356</v>
      </c>
      <c r="X16" s="126">
        <v>18171</v>
      </c>
      <c r="Y16" s="45">
        <v>2080</v>
      </c>
      <c r="Z16" s="46">
        <v>82</v>
      </c>
    </row>
    <row r="17" spans="1:26" ht="18" customHeight="1">
      <c r="A17" s="120" t="s">
        <v>57</v>
      </c>
      <c r="B17" s="46" t="s">
        <v>102</v>
      </c>
      <c r="C17" s="39">
        <v>663290</v>
      </c>
      <c r="D17" s="39">
        <v>-659</v>
      </c>
      <c r="E17" s="124">
        <v>89.5</v>
      </c>
      <c r="F17" s="124">
        <v>98</v>
      </c>
      <c r="G17" s="122">
        <v>119</v>
      </c>
      <c r="H17" s="122">
        <v>162</v>
      </c>
      <c r="I17" s="45">
        <v>505534</v>
      </c>
      <c r="J17" s="45">
        <v>4775</v>
      </c>
      <c r="K17" s="122">
        <v>2807118</v>
      </c>
      <c r="L17" s="122">
        <v>1353028</v>
      </c>
      <c r="M17" s="54">
        <v>5534</v>
      </c>
      <c r="N17" s="52">
        <v>100.3</v>
      </c>
      <c r="O17" s="52">
        <v>102.8</v>
      </c>
      <c r="P17" s="125">
        <v>100.1</v>
      </c>
      <c r="Q17" s="125">
        <v>92.9</v>
      </c>
      <c r="R17" s="122">
        <v>469226</v>
      </c>
      <c r="S17" s="122">
        <v>264047</v>
      </c>
      <c r="T17" s="125">
        <v>98.7</v>
      </c>
      <c r="U17" s="125">
        <v>104.7</v>
      </c>
      <c r="V17" s="125">
        <v>120.5</v>
      </c>
      <c r="W17" s="126">
        <v>10760</v>
      </c>
      <c r="X17" s="126">
        <v>18996</v>
      </c>
      <c r="Y17" s="45">
        <v>2014</v>
      </c>
      <c r="Z17" s="46">
        <v>65</v>
      </c>
    </row>
    <row r="18" spans="1:26" ht="18" customHeight="1">
      <c r="A18" s="120">
        <v>2</v>
      </c>
      <c r="B18" s="46" t="s">
        <v>102</v>
      </c>
      <c r="C18" s="39">
        <v>662560</v>
      </c>
      <c r="D18" s="39">
        <v>-730</v>
      </c>
      <c r="E18" s="124">
        <v>93.1</v>
      </c>
      <c r="F18" s="124">
        <v>96.3</v>
      </c>
      <c r="G18" s="122">
        <v>216</v>
      </c>
      <c r="H18" s="122">
        <v>223</v>
      </c>
      <c r="I18" s="45">
        <v>491725</v>
      </c>
      <c r="J18" s="45">
        <v>4308</v>
      </c>
      <c r="K18" s="122">
        <v>2815184</v>
      </c>
      <c r="L18" s="122">
        <v>1355026</v>
      </c>
      <c r="M18" s="54">
        <v>5484</v>
      </c>
      <c r="N18" s="52">
        <v>100.5</v>
      </c>
      <c r="O18" s="52">
        <v>102.6</v>
      </c>
      <c r="P18" s="125">
        <v>100.1</v>
      </c>
      <c r="Q18" s="125">
        <v>93.3</v>
      </c>
      <c r="R18" s="122">
        <v>561843</v>
      </c>
      <c r="S18" s="122">
        <v>255515</v>
      </c>
      <c r="T18" s="125">
        <v>98.5</v>
      </c>
      <c r="U18" s="125">
        <v>105.8</v>
      </c>
      <c r="V18" s="125">
        <v>126.8</v>
      </c>
      <c r="W18" s="126">
        <v>11093</v>
      </c>
      <c r="X18" s="126">
        <v>19433</v>
      </c>
      <c r="Y18" s="45">
        <v>1868</v>
      </c>
      <c r="Z18" s="46">
        <v>60</v>
      </c>
    </row>
    <row r="19" spans="1:26" ht="18" customHeight="1">
      <c r="A19" s="120">
        <v>3</v>
      </c>
      <c r="B19" s="46" t="s">
        <v>102</v>
      </c>
      <c r="C19" s="39">
        <v>661671</v>
      </c>
      <c r="D19" s="39">
        <v>-889</v>
      </c>
      <c r="E19" s="124">
        <v>103.9</v>
      </c>
      <c r="F19" s="124">
        <v>92.9</v>
      </c>
      <c r="G19" s="122">
        <v>194</v>
      </c>
      <c r="H19" s="122">
        <v>202</v>
      </c>
      <c r="I19" s="45">
        <v>473482</v>
      </c>
      <c r="J19" s="45">
        <v>4707</v>
      </c>
      <c r="K19" s="122">
        <v>2837278</v>
      </c>
      <c r="L19" s="122">
        <v>1376715</v>
      </c>
      <c r="M19" s="54">
        <v>5551</v>
      </c>
      <c r="N19" s="52">
        <v>100.9</v>
      </c>
      <c r="O19" s="52">
        <v>103.1</v>
      </c>
      <c r="P19" s="125">
        <v>100.2</v>
      </c>
      <c r="Q19" s="125">
        <v>93.9</v>
      </c>
      <c r="R19" s="122">
        <v>437042</v>
      </c>
      <c r="S19" s="122">
        <v>316272</v>
      </c>
      <c r="T19" s="125">
        <v>98</v>
      </c>
      <c r="U19" s="125">
        <v>105.9</v>
      </c>
      <c r="V19" s="125">
        <v>122.8</v>
      </c>
      <c r="W19" s="126">
        <v>11671</v>
      </c>
      <c r="X19" s="126">
        <v>19447</v>
      </c>
      <c r="Y19" s="45">
        <v>1904</v>
      </c>
      <c r="Z19" s="46">
        <v>51</v>
      </c>
    </row>
    <row r="20" spans="1:26" ht="18" customHeight="1">
      <c r="A20" s="120">
        <v>4</v>
      </c>
      <c r="B20" s="46" t="s">
        <v>102</v>
      </c>
      <c r="C20" s="39">
        <v>659098</v>
      </c>
      <c r="D20" s="39">
        <v>-2573</v>
      </c>
      <c r="E20" s="124">
        <v>91.9</v>
      </c>
      <c r="F20" s="124">
        <v>91.4</v>
      </c>
      <c r="G20" s="122">
        <v>258</v>
      </c>
      <c r="H20" s="122">
        <v>263</v>
      </c>
      <c r="I20" s="45">
        <v>421783</v>
      </c>
      <c r="J20" s="45">
        <v>4651</v>
      </c>
      <c r="K20" s="122">
        <v>2907487</v>
      </c>
      <c r="L20" s="122">
        <v>1357228</v>
      </c>
      <c r="M20" s="54">
        <v>3882</v>
      </c>
      <c r="N20" s="52">
        <v>101.2</v>
      </c>
      <c r="O20" s="52">
        <v>103.4</v>
      </c>
      <c r="P20" s="125">
        <v>100.2</v>
      </c>
      <c r="Q20" s="125">
        <v>93.6</v>
      </c>
      <c r="R20" s="122">
        <v>503383</v>
      </c>
      <c r="S20" s="122">
        <v>400875</v>
      </c>
      <c r="T20" s="125">
        <v>99.2</v>
      </c>
      <c r="U20" s="125">
        <v>112</v>
      </c>
      <c r="V20" s="125">
        <v>125.2</v>
      </c>
      <c r="W20" s="126">
        <v>12456</v>
      </c>
      <c r="X20" s="126">
        <v>19043</v>
      </c>
      <c r="Y20" s="45">
        <v>1972</v>
      </c>
      <c r="Z20" s="46">
        <v>52</v>
      </c>
    </row>
    <row r="21" spans="1:26" ht="18" customHeight="1">
      <c r="A21" s="120">
        <v>5</v>
      </c>
      <c r="B21" s="46" t="s">
        <v>102</v>
      </c>
      <c r="C21" s="39">
        <v>659629</v>
      </c>
      <c r="D21" s="39">
        <v>531</v>
      </c>
      <c r="E21" s="124">
        <v>81.400000000000006</v>
      </c>
      <c r="F21" s="124">
        <v>86.4</v>
      </c>
      <c r="G21" s="122">
        <v>162</v>
      </c>
      <c r="H21" s="122">
        <v>189</v>
      </c>
      <c r="I21" s="45">
        <v>363359</v>
      </c>
      <c r="J21" s="45">
        <v>4926</v>
      </c>
      <c r="K21" s="122">
        <v>2868462</v>
      </c>
      <c r="L21" s="122">
        <v>1348211</v>
      </c>
      <c r="M21" s="54">
        <v>5916</v>
      </c>
      <c r="N21" s="52">
        <v>101.5</v>
      </c>
      <c r="O21" s="52">
        <v>104.4</v>
      </c>
      <c r="P21" s="125">
        <v>100.3</v>
      </c>
      <c r="Q21" s="125">
        <v>93.1</v>
      </c>
      <c r="R21" s="122">
        <v>442793</v>
      </c>
      <c r="S21" s="122">
        <v>289508</v>
      </c>
      <c r="T21" s="125">
        <v>99.2</v>
      </c>
      <c r="U21" s="125">
        <v>104.9</v>
      </c>
      <c r="V21" s="125">
        <v>103.1</v>
      </c>
      <c r="W21" s="126">
        <v>12428</v>
      </c>
      <c r="X21" s="126">
        <v>19187</v>
      </c>
      <c r="Y21" s="45">
        <v>2051</v>
      </c>
      <c r="Z21" s="46">
        <v>69</v>
      </c>
    </row>
    <row r="22" spans="1:26" ht="18" customHeight="1">
      <c r="A22" s="120">
        <v>6</v>
      </c>
      <c r="B22" s="46" t="s">
        <v>102</v>
      </c>
      <c r="C22" s="39">
        <v>659560</v>
      </c>
      <c r="D22" s="39">
        <v>-69</v>
      </c>
      <c r="E22" s="124">
        <v>93.5</v>
      </c>
      <c r="F22" s="124">
        <v>91.3</v>
      </c>
      <c r="G22" s="122">
        <v>489</v>
      </c>
      <c r="H22" s="122">
        <v>336</v>
      </c>
      <c r="I22" s="45">
        <v>380229</v>
      </c>
      <c r="J22" s="45">
        <v>4739</v>
      </c>
      <c r="K22" s="122">
        <v>2886143</v>
      </c>
      <c r="L22" s="122">
        <v>1345475</v>
      </c>
      <c r="M22" s="54">
        <v>5707</v>
      </c>
      <c r="N22" s="52">
        <v>101.9</v>
      </c>
      <c r="O22" s="52">
        <v>104.4</v>
      </c>
      <c r="P22" s="125">
        <v>100.5</v>
      </c>
      <c r="Q22" s="125">
        <v>93.7</v>
      </c>
      <c r="R22" s="122">
        <v>898769</v>
      </c>
      <c r="S22" s="122">
        <v>278073</v>
      </c>
      <c r="T22" s="125">
        <v>99.1</v>
      </c>
      <c r="U22" s="125">
        <v>107.5</v>
      </c>
      <c r="V22" s="125">
        <v>114.2</v>
      </c>
      <c r="W22" s="126">
        <v>12053</v>
      </c>
      <c r="X22" s="126">
        <v>19375</v>
      </c>
      <c r="Y22" s="45">
        <v>2373</v>
      </c>
      <c r="Z22" s="46">
        <v>64</v>
      </c>
    </row>
    <row r="23" spans="1:26" ht="18" customHeight="1">
      <c r="A23" s="120">
        <v>7</v>
      </c>
      <c r="B23" s="127" t="s">
        <v>102</v>
      </c>
      <c r="C23" s="39">
        <v>659326</v>
      </c>
      <c r="D23" s="39">
        <v>-234</v>
      </c>
      <c r="E23" s="56">
        <v>94.4</v>
      </c>
      <c r="F23" s="56">
        <v>94.4</v>
      </c>
      <c r="G23" s="122">
        <v>282</v>
      </c>
      <c r="H23" s="122">
        <v>213</v>
      </c>
      <c r="I23" s="128">
        <v>433815</v>
      </c>
      <c r="J23" s="45">
        <v>4974</v>
      </c>
      <c r="K23" s="122">
        <v>2872284</v>
      </c>
      <c r="L23" s="122">
        <v>1345908</v>
      </c>
      <c r="M23" s="54">
        <v>3511</v>
      </c>
      <c r="N23" s="52">
        <v>102.3</v>
      </c>
      <c r="O23" s="52">
        <v>104.8</v>
      </c>
      <c r="P23" s="125">
        <v>100.5</v>
      </c>
      <c r="Q23" s="125">
        <v>94.9</v>
      </c>
      <c r="R23" s="122">
        <v>664641</v>
      </c>
      <c r="S23" s="122">
        <v>272427</v>
      </c>
      <c r="T23" s="125">
        <v>99.4</v>
      </c>
      <c r="U23" s="125">
        <v>107.5</v>
      </c>
      <c r="V23" s="125">
        <v>113.4</v>
      </c>
      <c r="W23" s="126">
        <v>11227</v>
      </c>
      <c r="X23" s="126">
        <v>19049</v>
      </c>
      <c r="Y23" s="45">
        <v>2390</v>
      </c>
      <c r="Z23" s="46">
        <v>66</v>
      </c>
    </row>
    <row r="24" spans="1:26" ht="18" customHeight="1">
      <c r="A24" s="120">
        <v>8</v>
      </c>
      <c r="B24" s="46" t="s">
        <v>102</v>
      </c>
      <c r="C24" s="39">
        <v>658975</v>
      </c>
      <c r="D24" s="39">
        <v>-351</v>
      </c>
      <c r="E24" s="56">
        <v>86.5</v>
      </c>
      <c r="F24" s="56">
        <v>92.9</v>
      </c>
      <c r="G24" s="122">
        <v>563</v>
      </c>
      <c r="H24" s="122">
        <v>368</v>
      </c>
      <c r="I24" s="45">
        <v>442598</v>
      </c>
      <c r="J24" s="45">
        <v>5112</v>
      </c>
      <c r="K24" s="122">
        <v>2862920</v>
      </c>
      <c r="L24" s="122">
        <v>1346570</v>
      </c>
      <c r="M24" s="54">
        <v>6302</v>
      </c>
      <c r="N24" s="52">
        <v>102.7</v>
      </c>
      <c r="O24" s="52">
        <v>105.7</v>
      </c>
      <c r="P24" s="125">
        <v>100.5</v>
      </c>
      <c r="Q24" s="125">
        <v>94.8</v>
      </c>
      <c r="R24" s="122">
        <v>601876</v>
      </c>
      <c r="S24" s="122">
        <v>295557</v>
      </c>
      <c r="T24" s="125">
        <v>99.2</v>
      </c>
      <c r="U24" s="125">
        <v>106.7</v>
      </c>
      <c r="V24" s="125">
        <v>101.6</v>
      </c>
      <c r="W24" s="126">
        <v>11349</v>
      </c>
      <c r="X24" s="126">
        <v>19441</v>
      </c>
      <c r="Y24" s="45">
        <v>2533</v>
      </c>
      <c r="Z24" s="46">
        <v>62</v>
      </c>
    </row>
    <row r="25" spans="1:26" ht="18" customHeight="1">
      <c r="A25" s="120">
        <v>9</v>
      </c>
      <c r="B25" s="46" t="s">
        <v>102</v>
      </c>
      <c r="C25" s="39">
        <v>658469</v>
      </c>
      <c r="D25" s="39">
        <v>-506</v>
      </c>
      <c r="E25" s="56">
        <v>94.2</v>
      </c>
      <c r="F25" s="56">
        <v>92.1</v>
      </c>
      <c r="G25" s="122">
        <v>238</v>
      </c>
      <c r="H25" s="122">
        <v>255</v>
      </c>
      <c r="I25" s="45">
        <v>440120</v>
      </c>
      <c r="J25" s="45">
        <v>4679</v>
      </c>
      <c r="K25" s="122">
        <v>2838234</v>
      </c>
      <c r="L25" s="122">
        <v>1341753</v>
      </c>
      <c r="M25" s="54">
        <v>4381</v>
      </c>
      <c r="N25" s="52">
        <v>103.4</v>
      </c>
      <c r="O25" s="52">
        <v>107.2</v>
      </c>
      <c r="P25" s="125">
        <v>100.6</v>
      </c>
      <c r="Q25" s="125">
        <v>94.6</v>
      </c>
      <c r="R25" s="122">
        <v>510220</v>
      </c>
      <c r="S25" s="122">
        <v>410479</v>
      </c>
      <c r="T25" s="125">
        <v>99</v>
      </c>
      <c r="U25" s="125">
        <v>105.4</v>
      </c>
      <c r="V25" s="125">
        <v>111</v>
      </c>
      <c r="W25" s="126">
        <v>11098</v>
      </c>
      <c r="X25" s="126">
        <v>19328</v>
      </c>
      <c r="Y25" s="45">
        <v>2323</v>
      </c>
      <c r="Z25" s="46">
        <v>61</v>
      </c>
    </row>
    <row r="26" spans="1:26" ht="18" customHeight="1">
      <c r="A26" s="120">
        <v>10</v>
      </c>
      <c r="B26" s="46" t="s">
        <v>102</v>
      </c>
      <c r="C26" s="39">
        <v>657842</v>
      </c>
      <c r="D26" s="39">
        <v>-627</v>
      </c>
      <c r="E26" s="56" t="s">
        <v>141</v>
      </c>
      <c r="F26" s="56" t="s">
        <v>142</v>
      </c>
      <c r="G26" s="122">
        <v>243</v>
      </c>
      <c r="H26" s="122">
        <v>224</v>
      </c>
      <c r="I26" s="122" t="s">
        <v>102</v>
      </c>
      <c r="J26" s="129">
        <v>4917</v>
      </c>
      <c r="K26" s="122">
        <v>2828416</v>
      </c>
      <c r="L26" s="122">
        <v>1342761</v>
      </c>
      <c r="M26" s="54">
        <v>4176</v>
      </c>
      <c r="N26" s="52">
        <v>102.6</v>
      </c>
      <c r="O26" s="52">
        <v>108.7</v>
      </c>
      <c r="P26" s="125">
        <v>100.7</v>
      </c>
      <c r="Q26" s="125">
        <v>94.4</v>
      </c>
      <c r="R26" s="122">
        <v>618406</v>
      </c>
      <c r="S26" s="122">
        <v>308358</v>
      </c>
      <c r="T26" s="125">
        <v>98.7</v>
      </c>
      <c r="U26" s="125">
        <v>107.5</v>
      </c>
      <c r="V26" s="125">
        <v>107.9</v>
      </c>
      <c r="W26" s="126">
        <v>11027</v>
      </c>
      <c r="X26" s="126">
        <v>19676</v>
      </c>
      <c r="Y26" s="45">
        <v>2140</v>
      </c>
      <c r="Z26" s="46">
        <v>70</v>
      </c>
    </row>
    <row r="27" spans="1:26" ht="18" customHeight="1">
      <c r="A27" s="120">
        <v>11</v>
      </c>
      <c r="B27" s="46" t="s">
        <v>102</v>
      </c>
      <c r="C27" s="39">
        <v>657389</v>
      </c>
      <c r="D27" s="39">
        <v>-453</v>
      </c>
      <c r="E27" s="56" t="s">
        <v>162</v>
      </c>
      <c r="F27" s="56" t="s">
        <v>163</v>
      </c>
      <c r="G27" s="122">
        <v>429</v>
      </c>
      <c r="H27" s="122">
        <v>322</v>
      </c>
      <c r="I27" s="122" t="s">
        <v>102</v>
      </c>
      <c r="J27" s="129">
        <v>4915</v>
      </c>
      <c r="K27" s="122" t="s">
        <v>143</v>
      </c>
      <c r="L27" s="122" t="s">
        <v>145</v>
      </c>
      <c r="M27" s="253" t="s">
        <v>164</v>
      </c>
      <c r="N27" s="52">
        <v>102.8</v>
      </c>
      <c r="O27" s="52">
        <v>108.6</v>
      </c>
      <c r="P27" s="125">
        <v>100.9</v>
      </c>
      <c r="Q27" s="125">
        <v>94.7</v>
      </c>
      <c r="R27" s="122">
        <v>550180</v>
      </c>
      <c r="S27" s="122">
        <v>291553</v>
      </c>
      <c r="T27" s="125">
        <v>99</v>
      </c>
      <c r="U27" s="125">
        <v>106.8</v>
      </c>
      <c r="V27" s="125">
        <v>113.4</v>
      </c>
      <c r="W27" s="126">
        <v>10801</v>
      </c>
      <c r="X27" s="126">
        <v>19698</v>
      </c>
      <c r="Y27" s="45" t="s">
        <v>146</v>
      </c>
      <c r="Z27" s="46">
        <v>78</v>
      </c>
    </row>
    <row r="28" spans="1:26" ht="18" customHeight="1">
      <c r="A28" s="60" t="s">
        <v>58</v>
      </c>
      <c r="B28" s="164" t="s">
        <v>136</v>
      </c>
      <c r="C28" s="130">
        <f>ROUND(C27/C26*100,1)</f>
        <v>99.9</v>
      </c>
      <c r="D28" s="164" t="s">
        <v>136</v>
      </c>
      <c r="E28" s="167">
        <f>ROUND(92.9/92.4*100,1)</f>
        <v>100.5</v>
      </c>
      <c r="F28" s="167">
        <f>ROUND(90.5/92.1*100,1)</f>
        <v>98.3</v>
      </c>
      <c r="G28" s="130">
        <f>ROUND(G27/G26*100,1)</f>
        <v>176.5</v>
      </c>
      <c r="H28" s="130">
        <f>ROUND(H27/H26*100,1)</f>
        <v>143.80000000000001</v>
      </c>
      <c r="I28" s="164" t="s">
        <v>136</v>
      </c>
      <c r="J28" s="130">
        <f>ROUND(J27/J26*100,1)</f>
        <v>100</v>
      </c>
      <c r="K28" s="170" t="s">
        <v>144</v>
      </c>
      <c r="L28" s="170" t="s">
        <v>144</v>
      </c>
      <c r="M28" s="170" t="s">
        <v>144</v>
      </c>
      <c r="N28" s="130">
        <f t="shared" ref="N28:X28" si="0">ROUND(N27/N26*100,1)</f>
        <v>100.2</v>
      </c>
      <c r="O28" s="130">
        <f t="shared" si="0"/>
        <v>99.9</v>
      </c>
      <c r="P28" s="130">
        <f t="shared" si="0"/>
        <v>100.2</v>
      </c>
      <c r="Q28" s="130">
        <f>ROUND(Q27/Q26*100,1)</f>
        <v>100.3</v>
      </c>
      <c r="R28" s="130">
        <f>ROUND(R27/R26*100,1)</f>
        <v>89</v>
      </c>
      <c r="S28" s="130">
        <f t="shared" si="0"/>
        <v>94.6</v>
      </c>
      <c r="T28" s="130">
        <f t="shared" si="0"/>
        <v>100.3</v>
      </c>
      <c r="U28" s="130">
        <f t="shared" si="0"/>
        <v>99.3</v>
      </c>
      <c r="V28" s="130">
        <f>ROUND(V27/V26*100,1)</f>
        <v>105.1</v>
      </c>
      <c r="W28" s="130">
        <f>ROUND(W27/W26*100,1)</f>
        <v>98</v>
      </c>
      <c r="X28" s="130">
        <f t="shared" si="0"/>
        <v>100.1</v>
      </c>
      <c r="Y28" s="167">
        <f>ROUND(2073/Y26*100,1)</f>
        <v>96.9</v>
      </c>
      <c r="Z28" s="130">
        <f>ROUND(Z27/Z26*100,1)</f>
        <v>111.4</v>
      </c>
    </row>
    <row r="29" spans="1:26" ht="18" customHeight="1">
      <c r="A29" s="62" t="s">
        <v>59</v>
      </c>
      <c r="B29" s="165" t="s">
        <v>136</v>
      </c>
      <c r="C29" s="131">
        <f>ROUND(C27/C15*100,1)</f>
        <v>98.9</v>
      </c>
      <c r="D29" s="131" t="s">
        <v>136</v>
      </c>
      <c r="E29" s="168">
        <f>ROUND(92.9/E15*100,1)</f>
        <v>93.1</v>
      </c>
      <c r="F29" s="168">
        <f>ROUND(90.5/F15*100,1)</f>
        <v>93.1</v>
      </c>
      <c r="G29" s="131">
        <f>ROUND(G27/G15*100,1)</f>
        <v>127.7</v>
      </c>
      <c r="H29" s="131">
        <f>ROUND(H27/H15*100,1)</f>
        <v>103.9</v>
      </c>
      <c r="I29" s="131" t="s">
        <v>136</v>
      </c>
      <c r="J29" s="131">
        <f>ROUND(J27/J15*100,1)</f>
        <v>101</v>
      </c>
      <c r="K29" s="131" t="s">
        <v>144</v>
      </c>
      <c r="L29" s="131" t="s">
        <v>144</v>
      </c>
      <c r="M29" s="131" t="s">
        <v>144</v>
      </c>
      <c r="N29" s="131">
        <f t="shared" ref="N29:X29" si="1">ROUND(N27/N15*100,1)</f>
        <v>102.8</v>
      </c>
      <c r="O29" s="131">
        <f t="shared" si="1"/>
        <v>107.6</v>
      </c>
      <c r="P29" s="131">
        <f t="shared" si="1"/>
        <v>100.6</v>
      </c>
      <c r="Q29" s="131">
        <f>ROUND(Q27/Q15*100,1)</f>
        <v>101.5</v>
      </c>
      <c r="R29" s="131">
        <f>ROUND(R27/R15*100,1)</f>
        <v>114.5</v>
      </c>
      <c r="S29" s="131">
        <f t="shared" si="1"/>
        <v>98.3</v>
      </c>
      <c r="T29" s="131">
        <f t="shared" si="1"/>
        <v>99.9</v>
      </c>
      <c r="U29" s="131">
        <f t="shared" si="1"/>
        <v>98.3</v>
      </c>
      <c r="V29" s="131">
        <f>ROUND(V27/V15*100,1)</f>
        <v>80.7</v>
      </c>
      <c r="W29" s="131">
        <f>ROUND(W27/W15*100,1)</f>
        <v>98.7</v>
      </c>
      <c r="X29" s="131">
        <f t="shared" si="1"/>
        <v>108.3</v>
      </c>
      <c r="Y29" s="168">
        <f>ROUND(2073/Y15*100,1)</f>
        <v>91.8</v>
      </c>
      <c r="Z29" s="131">
        <f>ROUND(Z27/Z15*100,1)</f>
        <v>102.6</v>
      </c>
    </row>
    <row r="30" spans="1:26" ht="30" customHeight="1">
      <c r="A30" s="132" t="s">
        <v>60</v>
      </c>
      <c r="B30" s="133" t="s">
        <v>103</v>
      </c>
      <c r="C30" s="206" t="s">
        <v>104</v>
      </c>
      <c r="D30" s="207"/>
      <c r="E30" s="207"/>
      <c r="F30" s="208"/>
      <c r="G30" s="206" t="s">
        <v>105</v>
      </c>
      <c r="H30" s="208"/>
      <c r="I30" s="134" t="s">
        <v>65</v>
      </c>
      <c r="J30" s="135" t="s">
        <v>63</v>
      </c>
      <c r="K30" s="206" t="s">
        <v>106</v>
      </c>
      <c r="L30" s="208"/>
      <c r="M30" s="136" t="s">
        <v>107</v>
      </c>
      <c r="N30" s="209" t="s">
        <v>108</v>
      </c>
      <c r="O30" s="210"/>
      <c r="P30" s="210"/>
      <c r="Q30" s="211"/>
      <c r="R30" s="203" t="s">
        <v>62</v>
      </c>
      <c r="S30" s="205"/>
      <c r="T30" s="212" t="s">
        <v>108</v>
      </c>
      <c r="U30" s="213"/>
      <c r="V30" s="214"/>
      <c r="W30" s="203" t="s">
        <v>109</v>
      </c>
      <c r="X30" s="204"/>
      <c r="Y30" s="205"/>
      <c r="Z30" s="137" t="s">
        <v>110</v>
      </c>
    </row>
    <row r="31" spans="1:26" ht="15" customHeight="1">
      <c r="A31" s="138"/>
      <c r="B31" s="138" t="s">
        <v>111</v>
      </c>
      <c r="J31" s="73" t="s">
        <v>112</v>
      </c>
      <c r="R31" s="71" t="s">
        <v>151</v>
      </c>
    </row>
    <row r="32" spans="1:26" ht="15" customHeight="1">
      <c r="A32" s="72"/>
      <c r="B32" s="139" t="s">
        <v>121</v>
      </c>
      <c r="J32" s="71" t="s">
        <v>113</v>
      </c>
      <c r="K32" s="72"/>
      <c r="R32" s="71" t="s">
        <v>152</v>
      </c>
    </row>
    <row r="33" spans="1:26" ht="15" customHeight="1">
      <c r="A33" s="139"/>
      <c r="B33" s="139" t="s">
        <v>119</v>
      </c>
      <c r="J33" s="71" t="s">
        <v>165</v>
      </c>
      <c r="K33" s="171"/>
      <c r="L33" s="171"/>
      <c r="M33" s="171"/>
      <c r="N33" s="171"/>
      <c r="O33" s="171"/>
      <c r="P33" s="171"/>
      <c r="R33" s="71" t="s">
        <v>153</v>
      </c>
    </row>
    <row r="34" spans="1:26" ht="15" customHeight="1">
      <c r="A34" s="139"/>
      <c r="B34" s="139" t="s">
        <v>114</v>
      </c>
      <c r="K34" s="140"/>
      <c r="L34" s="140"/>
      <c r="M34" s="140"/>
      <c r="N34" s="140"/>
      <c r="O34" s="140"/>
      <c r="P34" s="140"/>
    </row>
    <row r="35" spans="1:26" ht="15" customHeight="1">
      <c r="A35" s="139"/>
      <c r="B35" s="73" t="s">
        <v>115</v>
      </c>
      <c r="K35" s="140"/>
      <c r="L35" s="140"/>
      <c r="M35" s="140"/>
      <c r="N35" s="140"/>
      <c r="O35" s="140"/>
      <c r="P35" s="140"/>
    </row>
    <row r="36" spans="1:26" ht="15" customHeight="1">
      <c r="A36" s="139"/>
      <c r="B36" s="73" t="s">
        <v>120</v>
      </c>
      <c r="K36" s="140"/>
      <c r="L36" s="140"/>
      <c r="M36" s="140"/>
      <c r="N36" s="140"/>
      <c r="O36" s="140"/>
      <c r="P36" s="140"/>
    </row>
    <row r="37" spans="1:26" ht="15" customHeight="1">
      <c r="A37" s="139"/>
      <c r="B37" s="139"/>
    </row>
    <row r="38" spans="1:26">
      <c r="A38" s="139"/>
      <c r="B38" s="73"/>
    </row>
    <row r="39" spans="1:26">
      <c r="A39" s="73"/>
      <c r="B39" s="73"/>
      <c r="K39" s="78"/>
      <c r="S39" s="75"/>
    </row>
    <row r="40" spans="1:26">
      <c r="A40" s="139"/>
      <c r="B40" s="139"/>
      <c r="K40" s="141"/>
    </row>
    <row r="41" spans="1:26">
      <c r="Y41" s="75"/>
      <c r="Z41" s="72" t="s">
        <v>116</v>
      </c>
    </row>
    <row r="42" spans="1:26">
      <c r="A42" s="73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</row>
    <row r="50" spans="2:23">
      <c r="B50" s="143"/>
      <c r="C50" s="143"/>
      <c r="D50" s="143"/>
      <c r="E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</row>
    <row r="51" spans="2:23">
      <c r="B51" s="144"/>
      <c r="C51" s="144"/>
      <c r="D51" s="144"/>
      <c r="E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</row>
  </sheetData>
  <mergeCells count="31">
    <mergeCell ref="W30:Y30"/>
    <mergeCell ref="C30:F30"/>
    <mergeCell ref="G30:H30"/>
    <mergeCell ref="K30:L30"/>
    <mergeCell ref="N30:Q30"/>
    <mergeCell ref="R30:S30"/>
    <mergeCell ref="T30:V30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T3:Y3"/>
    <mergeCell ref="C4:C6"/>
    <mergeCell ref="E4:F5"/>
    <mergeCell ref="K4:L5"/>
    <mergeCell ref="N4:Q5"/>
    <mergeCell ref="R4:S5"/>
    <mergeCell ref="W6:W7"/>
    <mergeCell ref="X6:X7"/>
    <mergeCell ref="C3:D3"/>
    <mergeCell ref="E3:F3"/>
    <mergeCell ref="G3:H3"/>
    <mergeCell ref="K3:M3"/>
    <mergeCell ref="N3:Q3"/>
    <mergeCell ref="R3:S3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1"/>
  <sheetViews>
    <sheetView view="pageBreakPreview" zoomScaleNormal="100" zoomScaleSheetLayoutView="100" workbookViewId="0"/>
  </sheetViews>
  <sheetFormatPr defaultRowHeight="13.5"/>
  <cols>
    <col min="1" max="1" width="14.625" style="3" customWidth="1"/>
    <col min="2" max="2" width="17.25" style="3" customWidth="1"/>
    <col min="3" max="3" width="14.875" style="3" customWidth="1"/>
    <col min="4" max="4" width="13.75" style="3" customWidth="1"/>
    <col min="5" max="7" width="15.625" style="3" customWidth="1"/>
    <col min="8" max="8" width="13.75" style="3" customWidth="1"/>
    <col min="9" max="9" width="13.875" style="3" customWidth="1"/>
    <col min="10" max="10" width="12.75" style="3" customWidth="1"/>
    <col min="11" max="11" width="11.75" style="3" customWidth="1"/>
    <col min="12" max="12" width="11.625" style="3" customWidth="1"/>
    <col min="13" max="13" width="15.625" style="3" customWidth="1"/>
    <col min="14" max="16" width="14.625" style="3" customWidth="1"/>
    <col min="17" max="19" width="13.75" style="3" customWidth="1"/>
    <col min="20" max="21" width="14.75" style="3" customWidth="1"/>
    <col min="22" max="25" width="13.75" style="3" customWidth="1"/>
    <col min="26" max="26" width="12.75" style="3" customWidth="1"/>
  </cols>
  <sheetData>
    <row r="1" spans="1:26" ht="17.25">
      <c r="A1" s="1" t="s">
        <v>0</v>
      </c>
      <c r="B1" s="2"/>
    </row>
    <row r="2" spans="1:26" ht="15" thickBot="1">
      <c r="A2" s="4" t="s">
        <v>1</v>
      </c>
      <c r="B2" s="5"/>
      <c r="C2" s="6"/>
      <c r="D2" s="6"/>
      <c r="E2" s="6"/>
      <c r="F2" s="7"/>
      <c r="G2" s="6"/>
      <c r="H2" s="6"/>
      <c r="I2" s="6"/>
      <c r="J2" s="8"/>
      <c r="K2" s="6"/>
      <c r="L2" s="6"/>
      <c r="M2" s="6"/>
      <c r="N2" s="6"/>
      <c r="O2" s="6"/>
      <c r="P2" s="6"/>
      <c r="Q2" s="8"/>
      <c r="R2" s="6"/>
      <c r="S2" s="6"/>
      <c r="T2" s="6"/>
      <c r="U2" s="6"/>
      <c r="V2" s="6"/>
      <c r="W2" s="6"/>
      <c r="X2" s="6"/>
      <c r="Y2" s="6"/>
      <c r="Z2" s="6"/>
    </row>
    <row r="3" spans="1:26" ht="14.25" thickTop="1">
      <c r="A3" s="9"/>
      <c r="B3" s="10"/>
      <c r="C3" s="215" t="s">
        <v>2</v>
      </c>
      <c r="D3" s="218"/>
      <c r="E3" s="215" t="s">
        <v>3</v>
      </c>
      <c r="F3" s="218"/>
      <c r="G3" s="11" t="s">
        <v>4</v>
      </c>
      <c r="H3" s="12"/>
      <c r="I3" s="13" t="s">
        <v>5</v>
      </c>
      <c r="J3" s="14" t="s">
        <v>6</v>
      </c>
      <c r="K3" s="215" t="s">
        <v>7</v>
      </c>
      <c r="L3" s="219"/>
      <c r="M3" s="218"/>
      <c r="N3" s="215" t="s">
        <v>8</v>
      </c>
      <c r="O3" s="219"/>
      <c r="P3" s="219"/>
      <c r="Q3" s="218"/>
      <c r="R3" s="215" t="s">
        <v>9</v>
      </c>
      <c r="S3" s="218"/>
      <c r="T3" s="215" t="s">
        <v>10</v>
      </c>
      <c r="U3" s="216"/>
      <c r="V3" s="216"/>
      <c r="W3" s="216"/>
      <c r="X3" s="216"/>
      <c r="Y3" s="217"/>
      <c r="Z3" s="13" t="s">
        <v>11</v>
      </c>
    </row>
    <row r="4" spans="1:26">
      <c r="A4" s="15"/>
      <c r="B4" s="16"/>
      <c r="C4" s="220" t="s">
        <v>12</v>
      </c>
      <c r="D4" s="17"/>
      <c r="E4" s="222" t="s">
        <v>118</v>
      </c>
      <c r="F4" s="223"/>
      <c r="G4" s="18"/>
      <c r="H4" s="18"/>
      <c r="I4" s="19"/>
      <c r="J4" s="20"/>
      <c r="K4" s="226" t="s">
        <v>13</v>
      </c>
      <c r="L4" s="227"/>
      <c r="M4" s="21"/>
      <c r="N4" s="226" t="s">
        <v>124</v>
      </c>
      <c r="O4" s="230"/>
      <c r="P4" s="231"/>
      <c r="Q4" s="227"/>
      <c r="R4" s="226" t="s">
        <v>14</v>
      </c>
      <c r="S4" s="235"/>
      <c r="T4" s="22" t="s">
        <v>155</v>
      </c>
      <c r="U4" s="22" t="s">
        <v>156</v>
      </c>
      <c r="V4" s="22" t="s">
        <v>157</v>
      </c>
      <c r="W4" s="245" t="s">
        <v>158</v>
      </c>
      <c r="X4" s="246"/>
      <c r="Y4" s="23" t="s">
        <v>15</v>
      </c>
      <c r="Z4" s="220" t="s">
        <v>16</v>
      </c>
    </row>
    <row r="5" spans="1:26">
      <c r="A5" s="15" t="s">
        <v>17</v>
      </c>
      <c r="B5" s="16" t="s">
        <v>18</v>
      </c>
      <c r="C5" s="221"/>
      <c r="D5" s="16" t="s">
        <v>19</v>
      </c>
      <c r="E5" s="224"/>
      <c r="F5" s="225"/>
      <c r="G5" s="16" t="s">
        <v>20</v>
      </c>
      <c r="H5" s="16" t="s">
        <v>21</v>
      </c>
      <c r="I5" s="24" t="s">
        <v>22</v>
      </c>
      <c r="J5" s="25" t="s">
        <v>23</v>
      </c>
      <c r="K5" s="228"/>
      <c r="L5" s="229"/>
      <c r="M5" s="16" t="s">
        <v>160</v>
      </c>
      <c r="N5" s="232"/>
      <c r="O5" s="233"/>
      <c r="P5" s="234"/>
      <c r="Q5" s="229"/>
      <c r="R5" s="232"/>
      <c r="S5" s="236"/>
      <c r="T5" s="26" t="s">
        <v>24</v>
      </c>
      <c r="U5" s="26" t="s">
        <v>24</v>
      </c>
      <c r="V5" s="26" t="s">
        <v>24</v>
      </c>
      <c r="W5" s="27" t="s">
        <v>25</v>
      </c>
      <c r="X5" s="28"/>
      <c r="Y5" s="16" t="s">
        <v>26</v>
      </c>
      <c r="Z5" s="237"/>
    </row>
    <row r="6" spans="1:26" ht="18.75" customHeight="1">
      <c r="A6" s="29"/>
      <c r="B6" s="16"/>
      <c r="C6" s="221"/>
      <c r="D6" s="16" t="s">
        <v>27</v>
      </c>
      <c r="E6" s="239" t="s">
        <v>28</v>
      </c>
      <c r="F6" s="239" t="s">
        <v>29</v>
      </c>
      <c r="G6" s="16" t="s">
        <v>30</v>
      </c>
      <c r="H6" s="16" t="s">
        <v>31</v>
      </c>
      <c r="I6" s="16" t="s">
        <v>32</v>
      </c>
      <c r="J6" s="16" t="s">
        <v>33</v>
      </c>
      <c r="K6" s="21" t="s">
        <v>34</v>
      </c>
      <c r="L6" s="21" t="s">
        <v>35</v>
      </c>
      <c r="M6" s="16" t="s">
        <v>36</v>
      </c>
      <c r="N6" s="239" t="s">
        <v>37</v>
      </c>
      <c r="O6" s="239" t="s">
        <v>38</v>
      </c>
      <c r="P6" s="239" t="s">
        <v>39</v>
      </c>
      <c r="Q6" s="239" t="s">
        <v>40</v>
      </c>
      <c r="R6" s="239" t="s">
        <v>41</v>
      </c>
      <c r="S6" s="239" t="s">
        <v>42</v>
      </c>
      <c r="T6" s="30" t="s">
        <v>43</v>
      </c>
      <c r="U6" s="243" t="s">
        <v>44</v>
      </c>
      <c r="V6" s="30" t="s">
        <v>45</v>
      </c>
      <c r="W6" s="21" t="s">
        <v>46</v>
      </c>
      <c r="X6" s="21" t="s">
        <v>46</v>
      </c>
      <c r="Y6" s="16" t="s">
        <v>159</v>
      </c>
      <c r="Z6" s="237"/>
    </row>
    <row r="7" spans="1:26" ht="18.75" customHeight="1">
      <c r="A7" s="29"/>
      <c r="B7" s="31" t="s">
        <v>47</v>
      </c>
      <c r="C7" s="31" t="s">
        <v>48</v>
      </c>
      <c r="D7" s="31" t="s">
        <v>49</v>
      </c>
      <c r="E7" s="240"/>
      <c r="F7" s="241"/>
      <c r="G7" s="32"/>
      <c r="H7" s="33"/>
      <c r="I7" s="31" t="s">
        <v>50</v>
      </c>
      <c r="J7" s="16"/>
      <c r="K7" s="20" t="s">
        <v>36</v>
      </c>
      <c r="L7" s="20" t="s">
        <v>36</v>
      </c>
      <c r="M7" s="16"/>
      <c r="N7" s="242"/>
      <c r="O7" s="242"/>
      <c r="P7" s="242"/>
      <c r="Q7" s="242"/>
      <c r="R7" s="242"/>
      <c r="S7" s="242"/>
      <c r="T7" s="34" t="s">
        <v>51</v>
      </c>
      <c r="U7" s="244"/>
      <c r="V7" s="34" t="s">
        <v>51</v>
      </c>
      <c r="W7" s="20" t="s">
        <v>52</v>
      </c>
      <c r="X7" s="20" t="s">
        <v>53</v>
      </c>
      <c r="Y7" s="16" t="s">
        <v>54</v>
      </c>
      <c r="Z7" s="238"/>
    </row>
    <row r="8" spans="1:26">
      <c r="A8" s="35"/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6"/>
      <c r="U8" s="36"/>
      <c r="V8" s="36"/>
      <c r="W8" s="36"/>
      <c r="X8" s="36"/>
      <c r="Y8" s="37"/>
      <c r="Z8" s="37"/>
    </row>
    <row r="9" spans="1:26" ht="15.75" customHeight="1">
      <c r="A9" s="38" t="s">
        <v>125</v>
      </c>
      <c r="B9" s="50">
        <v>58007536</v>
      </c>
      <c r="C9" s="40">
        <v>126706210</v>
      </c>
      <c r="D9" s="40">
        <v>-226562</v>
      </c>
      <c r="E9" s="41">
        <v>103.1</v>
      </c>
      <c r="F9" s="42" t="s">
        <v>55</v>
      </c>
      <c r="G9" s="43">
        <v>964641</v>
      </c>
      <c r="H9" s="43">
        <v>604503</v>
      </c>
      <c r="I9" s="44">
        <v>863166</v>
      </c>
      <c r="J9" s="149">
        <v>19602508</v>
      </c>
      <c r="K9" s="150">
        <v>779124</v>
      </c>
      <c r="L9" s="150">
        <v>509158</v>
      </c>
      <c r="M9" s="147">
        <v>374158</v>
      </c>
      <c r="N9" s="151">
        <v>98.6</v>
      </c>
      <c r="O9" s="151">
        <v>96.8</v>
      </c>
      <c r="P9" s="151">
        <v>99.3</v>
      </c>
      <c r="Q9" s="151">
        <v>99.5</v>
      </c>
      <c r="R9" s="48">
        <v>533820</v>
      </c>
      <c r="S9" s="48">
        <v>313057</v>
      </c>
      <c r="T9" s="47">
        <v>99.2</v>
      </c>
      <c r="U9" s="47">
        <v>101.4</v>
      </c>
      <c r="V9" s="47">
        <v>133.9</v>
      </c>
      <c r="W9" s="44">
        <v>1770.6949999999999</v>
      </c>
      <c r="X9" s="44">
        <v>2726.3270000000002</v>
      </c>
      <c r="Y9" s="44">
        <v>378.34399999999999</v>
      </c>
      <c r="Z9" s="49">
        <v>472165</v>
      </c>
    </row>
    <row r="10" spans="1:26" ht="15.75" customHeight="1">
      <c r="A10" s="38">
        <v>30</v>
      </c>
      <c r="B10" s="50">
        <v>58527117</v>
      </c>
      <c r="C10" s="40">
        <v>126443180</v>
      </c>
      <c r="D10" s="40">
        <v>-263030</v>
      </c>
      <c r="E10" s="41">
        <v>104.2</v>
      </c>
      <c r="F10" s="42" t="s">
        <v>55</v>
      </c>
      <c r="G10" s="43">
        <v>942370</v>
      </c>
      <c r="H10" s="43">
        <v>598154</v>
      </c>
      <c r="I10" s="44">
        <v>852560.16700000002</v>
      </c>
      <c r="J10" s="149">
        <v>19604355</v>
      </c>
      <c r="K10" s="148">
        <v>792975</v>
      </c>
      <c r="L10" s="148">
        <v>518432</v>
      </c>
      <c r="M10" s="147">
        <v>261277</v>
      </c>
      <c r="N10" s="151">
        <v>99.5</v>
      </c>
      <c r="O10" s="151">
        <v>98.2</v>
      </c>
      <c r="P10" s="151">
        <v>99.2</v>
      </c>
      <c r="Q10" s="151">
        <v>100.9</v>
      </c>
      <c r="R10" s="48">
        <v>558718</v>
      </c>
      <c r="S10" s="48">
        <v>315314</v>
      </c>
      <c r="T10" s="47">
        <v>99.3</v>
      </c>
      <c r="U10" s="47">
        <v>102.5</v>
      </c>
      <c r="V10" s="47">
        <v>134.69999999999999</v>
      </c>
      <c r="W10" s="44">
        <v>1716.557</v>
      </c>
      <c r="X10" s="44">
        <v>2782.4209999999998</v>
      </c>
      <c r="Y10" s="44">
        <v>374.761666666667</v>
      </c>
      <c r="Z10" s="49">
        <v>430601</v>
      </c>
    </row>
    <row r="11" spans="1:26" ht="15.75" customHeight="1">
      <c r="A11" s="38" t="s">
        <v>56</v>
      </c>
      <c r="B11" s="50">
        <v>59071519</v>
      </c>
      <c r="C11" s="40">
        <v>126166948</v>
      </c>
      <c r="D11" s="40">
        <v>-276232</v>
      </c>
      <c r="E11" s="41">
        <v>101.1</v>
      </c>
      <c r="F11" s="42" t="s">
        <v>55</v>
      </c>
      <c r="G11" s="43">
        <v>905123</v>
      </c>
      <c r="H11" s="43">
        <v>599353</v>
      </c>
      <c r="I11" s="44">
        <v>836050</v>
      </c>
      <c r="J11" s="149">
        <v>19396177</v>
      </c>
      <c r="K11" s="148">
        <v>816242</v>
      </c>
      <c r="L11" s="148">
        <v>530565</v>
      </c>
      <c r="M11" s="148">
        <v>183980</v>
      </c>
      <c r="N11" s="151">
        <v>100</v>
      </c>
      <c r="O11" s="151">
        <v>98.7</v>
      </c>
      <c r="P11" s="151">
        <v>99.4</v>
      </c>
      <c r="Q11" s="151">
        <v>100.2</v>
      </c>
      <c r="R11" s="48">
        <v>586149</v>
      </c>
      <c r="S11" s="48">
        <v>323853</v>
      </c>
      <c r="T11" s="47">
        <v>100.1</v>
      </c>
      <c r="U11" s="47">
        <v>102.9</v>
      </c>
      <c r="V11" s="47">
        <v>124.7</v>
      </c>
      <c r="W11" s="44">
        <v>1714.28</v>
      </c>
      <c r="X11" s="44">
        <v>2662.9839999999999</v>
      </c>
      <c r="Y11" s="44">
        <v>387.22375</v>
      </c>
      <c r="Z11" s="49">
        <v>381237</v>
      </c>
    </row>
    <row r="12" spans="1:26" ht="15.75" customHeight="1">
      <c r="A12" s="38">
        <v>2</v>
      </c>
      <c r="B12" s="51">
        <v>59497356</v>
      </c>
      <c r="C12" s="40">
        <v>126146099</v>
      </c>
      <c r="D12" s="40">
        <v>-458566</v>
      </c>
      <c r="E12" s="41">
        <v>90.6</v>
      </c>
      <c r="F12" s="42" t="s">
        <v>55</v>
      </c>
      <c r="G12" s="43">
        <v>815340</v>
      </c>
      <c r="H12" s="43">
        <v>534747</v>
      </c>
      <c r="I12" s="59">
        <v>821491</v>
      </c>
      <c r="J12" s="149">
        <v>19504951</v>
      </c>
      <c r="K12" s="148">
        <v>899467</v>
      </c>
      <c r="L12" s="148">
        <v>558119</v>
      </c>
      <c r="M12" s="148">
        <v>134255</v>
      </c>
      <c r="N12" s="151">
        <v>100</v>
      </c>
      <c r="O12" s="151">
        <v>100</v>
      </c>
      <c r="P12" s="151">
        <v>100</v>
      </c>
      <c r="Q12" s="151">
        <v>100</v>
      </c>
      <c r="R12" s="48">
        <v>609535</v>
      </c>
      <c r="S12" s="48">
        <v>305811</v>
      </c>
      <c r="T12" s="47">
        <v>100</v>
      </c>
      <c r="U12" s="47">
        <v>100</v>
      </c>
      <c r="V12" s="47">
        <v>100</v>
      </c>
      <c r="W12" s="44">
        <v>1883</v>
      </c>
      <c r="X12" s="44">
        <v>2070</v>
      </c>
      <c r="Y12" s="44">
        <v>476</v>
      </c>
      <c r="Z12" s="49">
        <v>309178</v>
      </c>
    </row>
    <row r="13" spans="1:26" ht="15.75" customHeight="1">
      <c r="A13" s="38">
        <v>3</v>
      </c>
      <c r="B13" s="51">
        <v>59761065</v>
      </c>
      <c r="C13" s="40">
        <v>125502290</v>
      </c>
      <c r="D13" s="40">
        <v>-643809</v>
      </c>
      <c r="E13" s="41">
        <v>95.7</v>
      </c>
      <c r="F13" s="42" t="s">
        <v>55</v>
      </c>
      <c r="G13" s="43">
        <v>856484</v>
      </c>
      <c r="H13" s="43">
        <v>572712</v>
      </c>
      <c r="I13" s="46">
        <v>837380</v>
      </c>
      <c r="J13" s="149">
        <v>19907136</v>
      </c>
      <c r="K13" s="148">
        <v>928014</v>
      </c>
      <c r="L13" s="148">
        <v>567193</v>
      </c>
      <c r="M13" s="148">
        <v>122984</v>
      </c>
      <c r="N13" s="151">
        <v>99.8</v>
      </c>
      <c r="O13" s="151">
        <v>100</v>
      </c>
      <c r="P13" s="151">
        <v>100.6</v>
      </c>
      <c r="Q13" s="151">
        <v>95</v>
      </c>
      <c r="R13" s="48">
        <v>605316</v>
      </c>
      <c r="S13" s="48">
        <v>309469</v>
      </c>
      <c r="T13" s="47">
        <v>98.4</v>
      </c>
      <c r="U13" s="47">
        <v>102.1</v>
      </c>
      <c r="V13" s="47">
        <v>114.7</v>
      </c>
      <c r="W13" s="44">
        <v>1956</v>
      </c>
      <c r="X13" s="44">
        <v>2266</v>
      </c>
      <c r="Y13" s="44">
        <v>434</v>
      </c>
      <c r="Z13" s="49">
        <v>305196</v>
      </c>
    </row>
    <row r="14" spans="1:26" ht="14.25" customHeight="1">
      <c r="A14" s="145"/>
      <c r="B14" s="154"/>
      <c r="C14" s="146"/>
      <c r="D14" s="146"/>
      <c r="E14" s="151"/>
      <c r="F14" s="151"/>
      <c r="G14" s="147"/>
      <c r="H14" s="147"/>
      <c r="I14" s="147"/>
      <c r="J14" s="149"/>
      <c r="K14" s="150"/>
      <c r="L14" s="148"/>
      <c r="M14" s="147"/>
      <c r="N14" s="155"/>
      <c r="O14" s="156"/>
      <c r="P14" s="156"/>
      <c r="Q14" s="156"/>
      <c r="R14" s="157"/>
      <c r="S14" s="157"/>
      <c r="T14" s="155"/>
      <c r="U14" s="155"/>
      <c r="V14" s="155"/>
      <c r="W14" s="148"/>
      <c r="X14" s="148"/>
      <c r="Y14" s="148"/>
      <c r="Z14" s="158"/>
    </row>
    <row r="15" spans="1:26" ht="16.5" customHeight="1">
      <c r="A15" s="163" t="s">
        <v>140</v>
      </c>
      <c r="B15" s="39" t="s">
        <v>135</v>
      </c>
      <c r="C15" s="45">
        <v>125443449</v>
      </c>
      <c r="D15" s="39">
        <v>-63923</v>
      </c>
      <c r="E15" s="41">
        <v>99.9</v>
      </c>
      <c r="F15" s="41">
        <v>96.4</v>
      </c>
      <c r="G15" s="46">
        <v>73414</v>
      </c>
      <c r="H15" s="46">
        <v>50891</v>
      </c>
      <c r="I15" s="46">
        <v>63357</v>
      </c>
      <c r="J15" s="45">
        <v>1707811</v>
      </c>
      <c r="K15" s="46">
        <v>909055</v>
      </c>
      <c r="L15" s="46">
        <v>558356</v>
      </c>
      <c r="M15" s="46">
        <v>9646</v>
      </c>
      <c r="N15" s="42">
        <v>100.1</v>
      </c>
      <c r="O15" s="42">
        <v>100.8</v>
      </c>
      <c r="P15" s="42">
        <v>100.7</v>
      </c>
      <c r="Q15" s="42">
        <v>92.8</v>
      </c>
      <c r="R15" s="46">
        <v>481838</v>
      </c>
      <c r="S15" s="46">
        <v>304207</v>
      </c>
      <c r="T15" s="57">
        <v>97.4</v>
      </c>
      <c r="U15" s="57">
        <v>103.2</v>
      </c>
      <c r="V15" s="57">
        <v>120.2</v>
      </c>
      <c r="W15" s="58">
        <v>1940</v>
      </c>
      <c r="X15" s="58">
        <v>2335</v>
      </c>
      <c r="Y15" s="59">
        <v>427</v>
      </c>
      <c r="Z15" s="45" t="s">
        <v>126</v>
      </c>
    </row>
    <row r="16" spans="1:26" ht="16.5" customHeight="1">
      <c r="A16" s="163">
        <v>12</v>
      </c>
      <c r="B16" s="39" t="s">
        <v>135</v>
      </c>
      <c r="C16" s="45">
        <v>125379526</v>
      </c>
      <c r="D16" s="39">
        <v>-70874</v>
      </c>
      <c r="E16" s="41">
        <v>100</v>
      </c>
      <c r="F16" s="41">
        <v>96.6</v>
      </c>
      <c r="G16" s="46">
        <v>68393</v>
      </c>
      <c r="H16" s="46">
        <v>47421</v>
      </c>
      <c r="I16" s="46">
        <v>69378</v>
      </c>
      <c r="J16" s="45">
        <v>2139170</v>
      </c>
      <c r="K16" s="46">
        <v>908059</v>
      </c>
      <c r="L16" s="46">
        <v>561137</v>
      </c>
      <c r="M16" s="46">
        <v>10034</v>
      </c>
      <c r="N16" s="42">
        <v>100.1</v>
      </c>
      <c r="O16" s="42">
        <v>100.9</v>
      </c>
      <c r="P16" s="42">
        <v>100.7</v>
      </c>
      <c r="Q16" s="42">
        <v>92.5</v>
      </c>
      <c r="R16" s="46">
        <v>1102091</v>
      </c>
      <c r="S16" s="46">
        <v>344135</v>
      </c>
      <c r="T16" s="57">
        <v>97.2</v>
      </c>
      <c r="U16" s="57">
        <v>103.4</v>
      </c>
      <c r="V16" s="57">
        <v>124</v>
      </c>
      <c r="W16" s="58">
        <v>1867</v>
      </c>
      <c r="X16" s="58">
        <v>2347</v>
      </c>
      <c r="Y16" s="59">
        <v>409</v>
      </c>
      <c r="Z16" s="45" t="s">
        <v>127</v>
      </c>
    </row>
    <row r="17" spans="1:26" ht="16.5" customHeight="1">
      <c r="A17" s="163" t="s">
        <v>57</v>
      </c>
      <c r="B17" s="39" t="s">
        <v>135</v>
      </c>
      <c r="C17" s="45">
        <v>125308652</v>
      </c>
      <c r="D17" s="39">
        <v>-114951</v>
      </c>
      <c r="E17" s="41">
        <v>87.7</v>
      </c>
      <c r="F17" s="41">
        <v>94.3</v>
      </c>
      <c r="G17" s="46">
        <v>59690</v>
      </c>
      <c r="H17" s="46">
        <v>38976</v>
      </c>
      <c r="I17" s="46">
        <v>82230</v>
      </c>
      <c r="J17" s="45">
        <v>1676669</v>
      </c>
      <c r="K17" s="46">
        <v>910508</v>
      </c>
      <c r="L17" s="46">
        <v>559775</v>
      </c>
      <c r="M17" s="46">
        <v>9373</v>
      </c>
      <c r="N17" s="42">
        <v>100.3</v>
      </c>
      <c r="O17" s="42">
        <v>102</v>
      </c>
      <c r="P17" s="42">
        <v>100.7</v>
      </c>
      <c r="Q17" s="42">
        <v>92.4</v>
      </c>
      <c r="R17" s="46">
        <v>479805</v>
      </c>
      <c r="S17" s="46">
        <v>314358</v>
      </c>
      <c r="T17" s="57">
        <v>96.7</v>
      </c>
      <c r="U17" s="57">
        <v>101</v>
      </c>
      <c r="V17" s="57">
        <v>115.7</v>
      </c>
      <c r="W17" s="58">
        <v>1892</v>
      </c>
      <c r="X17" s="58">
        <v>2407</v>
      </c>
      <c r="Y17" s="59">
        <v>396</v>
      </c>
      <c r="Z17" s="45" t="s">
        <v>128</v>
      </c>
    </row>
    <row r="18" spans="1:26" ht="16.5" customHeight="1">
      <c r="A18" s="163">
        <v>2</v>
      </c>
      <c r="B18" s="39" t="s">
        <v>135</v>
      </c>
      <c r="C18" s="45">
        <v>125193701</v>
      </c>
      <c r="D18" s="39">
        <v>-91102</v>
      </c>
      <c r="E18" s="41">
        <v>92.5</v>
      </c>
      <c r="F18" s="41">
        <v>96.2</v>
      </c>
      <c r="G18" s="46">
        <v>64614</v>
      </c>
      <c r="H18" s="46">
        <v>40989</v>
      </c>
      <c r="I18" s="46">
        <v>79010</v>
      </c>
      <c r="J18" s="45">
        <v>1503612</v>
      </c>
      <c r="K18" s="46">
        <v>912846</v>
      </c>
      <c r="L18" s="46">
        <v>561714</v>
      </c>
      <c r="M18" s="46">
        <v>7900</v>
      </c>
      <c r="N18" s="42">
        <v>100.7</v>
      </c>
      <c r="O18" s="42">
        <v>102.3</v>
      </c>
      <c r="P18" s="42">
        <v>100.8</v>
      </c>
      <c r="Q18" s="42">
        <v>92.7</v>
      </c>
      <c r="R18" s="46">
        <v>540712</v>
      </c>
      <c r="S18" s="46">
        <v>285289</v>
      </c>
      <c r="T18" s="57">
        <v>96.4</v>
      </c>
      <c r="U18" s="57">
        <v>101.8</v>
      </c>
      <c r="V18" s="57">
        <v>123.9</v>
      </c>
      <c r="W18" s="58">
        <v>1920</v>
      </c>
      <c r="X18" s="58">
        <v>2453</v>
      </c>
      <c r="Y18" s="59">
        <v>376</v>
      </c>
      <c r="Z18" s="45" t="s">
        <v>129</v>
      </c>
    </row>
    <row r="19" spans="1:26" ht="16.5" customHeight="1">
      <c r="A19" s="163">
        <v>3</v>
      </c>
      <c r="B19" s="39" t="s">
        <v>135</v>
      </c>
      <c r="C19" s="45">
        <v>125102599</v>
      </c>
      <c r="D19" s="39">
        <v>-31270</v>
      </c>
      <c r="E19" s="41">
        <v>107.1</v>
      </c>
      <c r="F19" s="41">
        <v>96.5</v>
      </c>
      <c r="G19" s="46">
        <v>76120</v>
      </c>
      <c r="H19" s="46">
        <v>44271</v>
      </c>
      <c r="I19" s="46">
        <v>73874</v>
      </c>
      <c r="J19" s="45">
        <v>1705298</v>
      </c>
      <c r="K19" s="46">
        <v>928014</v>
      </c>
      <c r="L19" s="46">
        <v>567193</v>
      </c>
      <c r="M19" s="46">
        <v>11261</v>
      </c>
      <c r="N19" s="42">
        <v>101.1</v>
      </c>
      <c r="O19" s="42">
        <v>102.5</v>
      </c>
      <c r="P19" s="42">
        <v>100.8</v>
      </c>
      <c r="Q19" s="42">
        <v>93.2</v>
      </c>
      <c r="R19" s="46">
        <v>503128</v>
      </c>
      <c r="S19" s="46">
        <v>343686</v>
      </c>
      <c r="T19" s="57">
        <v>96.2</v>
      </c>
      <c r="U19" s="57">
        <v>102.4</v>
      </c>
      <c r="V19" s="57">
        <v>125.4</v>
      </c>
      <c r="W19" s="58">
        <v>1999</v>
      </c>
      <c r="X19" s="58">
        <v>2507</v>
      </c>
      <c r="Y19" s="59">
        <v>378</v>
      </c>
      <c r="Z19" s="45" t="s">
        <v>130</v>
      </c>
    </row>
    <row r="20" spans="1:26" ht="16.5" customHeight="1">
      <c r="A20" s="55">
        <v>4</v>
      </c>
      <c r="B20" s="39" t="s">
        <v>135</v>
      </c>
      <c r="C20" s="45">
        <v>125071329</v>
      </c>
      <c r="D20" s="39">
        <v>1132</v>
      </c>
      <c r="E20" s="41">
        <v>93.8</v>
      </c>
      <c r="F20" s="41">
        <v>95.1</v>
      </c>
      <c r="G20" s="46">
        <v>76295</v>
      </c>
      <c r="H20" s="46">
        <v>45836</v>
      </c>
      <c r="I20" s="46">
        <v>66096</v>
      </c>
      <c r="J20" s="45">
        <v>1624164</v>
      </c>
      <c r="K20" s="46">
        <v>932313</v>
      </c>
      <c r="L20" s="46">
        <v>566837</v>
      </c>
      <c r="M20" s="46">
        <v>7352</v>
      </c>
      <c r="N20" s="42">
        <v>101.5</v>
      </c>
      <c r="O20" s="42">
        <v>102.9</v>
      </c>
      <c r="P20" s="42">
        <v>101</v>
      </c>
      <c r="Q20" s="42">
        <v>93</v>
      </c>
      <c r="R20" s="46">
        <v>539738</v>
      </c>
      <c r="S20" s="46">
        <v>344126</v>
      </c>
      <c r="T20" s="57">
        <v>97.4</v>
      </c>
      <c r="U20" s="57">
        <v>103.8</v>
      </c>
      <c r="V20" s="57">
        <v>124.6</v>
      </c>
      <c r="W20" s="58">
        <v>2070</v>
      </c>
      <c r="X20" s="58">
        <v>2422</v>
      </c>
      <c r="Y20" s="59">
        <v>366</v>
      </c>
      <c r="Z20" s="45" t="s">
        <v>131</v>
      </c>
    </row>
    <row r="21" spans="1:26" ht="16.5" customHeight="1">
      <c r="A21" s="55">
        <v>5</v>
      </c>
      <c r="B21" s="39" t="s">
        <v>135</v>
      </c>
      <c r="C21" s="45">
        <v>125072461</v>
      </c>
      <c r="D21" s="39">
        <v>31425</v>
      </c>
      <c r="E21" s="56">
        <v>83.8</v>
      </c>
      <c r="F21" s="41">
        <v>88</v>
      </c>
      <c r="G21" s="46">
        <v>67223</v>
      </c>
      <c r="H21" s="46">
        <v>45436</v>
      </c>
      <c r="I21" s="46">
        <v>60281</v>
      </c>
      <c r="J21" s="45">
        <v>1680909</v>
      </c>
      <c r="K21" s="46">
        <v>935541</v>
      </c>
      <c r="L21" s="46">
        <v>568551</v>
      </c>
      <c r="M21" s="46">
        <v>11402</v>
      </c>
      <c r="N21" s="42">
        <v>101.8</v>
      </c>
      <c r="O21" s="42">
        <v>103.4</v>
      </c>
      <c r="P21" s="42">
        <v>101.1</v>
      </c>
      <c r="Q21" s="42">
        <v>92.8</v>
      </c>
      <c r="R21" s="46">
        <v>489745</v>
      </c>
      <c r="S21" s="46">
        <v>314979</v>
      </c>
      <c r="T21" s="57">
        <v>97.5</v>
      </c>
      <c r="U21" s="57">
        <v>101</v>
      </c>
      <c r="V21" s="57">
        <v>107.5</v>
      </c>
      <c r="W21" s="58">
        <v>2082</v>
      </c>
      <c r="X21" s="58">
        <v>2402</v>
      </c>
      <c r="Y21" s="59">
        <v>387</v>
      </c>
      <c r="Z21" s="45" t="s">
        <v>132</v>
      </c>
    </row>
    <row r="22" spans="1:26" ht="16.5" customHeight="1">
      <c r="A22" s="55">
        <v>6</v>
      </c>
      <c r="B22" s="39" t="s">
        <v>135</v>
      </c>
      <c r="C22" s="45">
        <v>125103886</v>
      </c>
      <c r="D22" s="39">
        <v>21103</v>
      </c>
      <c r="E22" s="56">
        <v>98.8</v>
      </c>
      <c r="F22" s="56">
        <v>96.1</v>
      </c>
      <c r="G22" s="46">
        <v>74617</v>
      </c>
      <c r="H22" s="46">
        <v>49170</v>
      </c>
      <c r="I22" s="46">
        <v>61994</v>
      </c>
      <c r="J22" s="45">
        <v>1673512</v>
      </c>
      <c r="K22" s="46">
        <v>931219</v>
      </c>
      <c r="L22" s="46">
        <v>572245</v>
      </c>
      <c r="M22" s="46">
        <v>8972</v>
      </c>
      <c r="N22" s="42">
        <v>101.8</v>
      </c>
      <c r="O22" s="42">
        <v>103.6</v>
      </c>
      <c r="P22" s="42">
        <v>101.2</v>
      </c>
      <c r="Q22" s="42">
        <v>92.9</v>
      </c>
      <c r="R22" s="46">
        <v>916705</v>
      </c>
      <c r="S22" s="46">
        <v>300489</v>
      </c>
      <c r="T22" s="57">
        <v>97.6</v>
      </c>
      <c r="U22" s="57">
        <v>102.6</v>
      </c>
      <c r="V22" s="57">
        <v>114.9</v>
      </c>
      <c r="W22" s="58">
        <v>2041</v>
      </c>
      <c r="X22" s="58">
        <v>2439</v>
      </c>
      <c r="Y22" s="59">
        <v>425</v>
      </c>
      <c r="Z22" s="45" t="s">
        <v>133</v>
      </c>
    </row>
    <row r="23" spans="1:26" ht="16.5" customHeight="1">
      <c r="A23" s="55">
        <v>7</v>
      </c>
      <c r="B23" s="39" t="s">
        <v>135</v>
      </c>
      <c r="C23" s="45">
        <v>125124989</v>
      </c>
      <c r="D23" s="39">
        <v>-42741</v>
      </c>
      <c r="E23" s="56">
        <v>98</v>
      </c>
      <c r="F23" s="56">
        <v>96.9</v>
      </c>
      <c r="G23" s="46">
        <v>73024</v>
      </c>
      <c r="H23" s="46">
        <v>48270</v>
      </c>
      <c r="I23" s="46">
        <v>72141</v>
      </c>
      <c r="J23" s="45">
        <v>1770353</v>
      </c>
      <c r="K23" s="46">
        <v>932256</v>
      </c>
      <c r="L23" s="46">
        <v>574554</v>
      </c>
      <c r="M23" s="46">
        <v>7136</v>
      </c>
      <c r="N23" s="42">
        <v>102.3</v>
      </c>
      <c r="O23" s="42">
        <v>104</v>
      </c>
      <c r="P23" s="42">
        <v>101.2</v>
      </c>
      <c r="Q23" s="42">
        <v>94.3</v>
      </c>
      <c r="R23" s="46">
        <v>657263</v>
      </c>
      <c r="S23" s="46">
        <v>317575</v>
      </c>
      <c r="T23" s="57">
        <v>97.6</v>
      </c>
      <c r="U23" s="57">
        <v>102.9</v>
      </c>
      <c r="V23" s="57">
        <v>120.1</v>
      </c>
      <c r="W23" s="58">
        <v>1938</v>
      </c>
      <c r="X23" s="58">
        <v>2436</v>
      </c>
      <c r="Y23" s="59">
        <v>439</v>
      </c>
      <c r="Z23" s="45" t="s">
        <v>134</v>
      </c>
    </row>
    <row r="24" spans="1:26" ht="16.5" customHeight="1">
      <c r="A24" s="55">
        <v>8</v>
      </c>
      <c r="B24" s="39" t="s">
        <v>135</v>
      </c>
      <c r="C24" s="59" t="s">
        <v>161</v>
      </c>
      <c r="D24" s="39" t="s">
        <v>102</v>
      </c>
      <c r="E24" s="56">
        <v>91.5</v>
      </c>
      <c r="F24" s="56">
        <v>100.2</v>
      </c>
      <c r="G24" s="46">
        <v>77731</v>
      </c>
      <c r="H24" s="46">
        <v>47810</v>
      </c>
      <c r="I24" s="46">
        <v>76850</v>
      </c>
      <c r="J24" s="45">
        <v>1677558</v>
      </c>
      <c r="K24" s="46">
        <v>932461</v>
      </c>
      <c r="L24" s="46">
        <v>576260</v>
      </c>
      <c r="M24" s="46">
        <v>9397</v>
      </c>
      <c r="N24" s="42">
        <v>102.7</v>
      </c>
      <c r="O24" s="42">
        <v>104.5</v>
      </c>
      <c r="P24" s="42">
        <v>101.3</v>
      </c>
      <c r="Q24" s="42">
        <v>94.3</v>
      </c>
      <c r="R24" s="46">
        <v>563963</v>
      </c>
      <c r="S24" s="46">
        <v>322438</v>
      </c>
      <c r="T24" s="57">
        <v>97.4</v>
      </c>
      <c r="U24" s="57">
        <v>101.6</v>
      </c>
      <c r="V24" s="57">
        <v>112.7</v>
      </c>
      <c r="W24" s="58">
        <v>1913</v>
      </c>
      <c r="X24" s="58">
        <v>2474</v>
      </c>
      <c r="Y24" s="59">
        <v>469</v>
      </c>
      <c r="Z24" s="162" t="s">
        <v>137</v>
      </c>
    </row>
    <row r="25" spans="1:26" ht="16.5" customHeight="1">
      <c r="A25" s="55">
        <v>9</v>
      </c>
      <c r="B25" s="39" t="s">
        <v>135</v>
      </c>
      <c r="C25" s="59" t="s">
        <v>138</v>
      </c>
      <c r="D25" s="39" t="s">
        <v>102</v>
      </c>
      <c r="E25" s="56">
        <v>101.9</v>
      </c>
      <c r="F25" s="56">
        <v>98.5</v>
      </c>
      <c r="G25" s="46">
        <v>74004</v>
      </c>
      <c r="H25" s="46">
        <v>47388</v>
      </c>
      <c r="I25" s="46">
        <v>72956</v>
      </c>
      <c r="J25" s="45">
        <v>1630441</v>
      </c>
      <c r="K25" s="46">
        <v>928392</v>
      </c>
      <c r="L25" s="46">
        <v>580279</v>
      </c>
      <c r="M25" s="46">
        <v>8417</v>
      </c>
      <c r="N25" s="42">
        <v>103.1</v>
      </c>
      <c r="O25" s="42">
        <v>105.6</v>
      </c>
      <c r="P25" s="42">
        <v>101.3</v>
      </c>
      <c r="Q25" s="42">
        <v>94.1</v>
      </c>
      <c r="R25" s="46">
        <v>499438</v>
      </c>
      <c r="S25" s="46">
        <v>313989</v>
      </c>
      <c r="T25" s="57">
        <v>97</v>
      </c>
      <c r="U25" s="57">
        <v>102.6</v>
      </c>
      <c r="V25" s="57">
        <v>120.1</v>
      </c>
      <c r="W25" s="58">
        <v>1896</v>
      </c>
      <c r="X25" s="58">
        <v>2501</v>
      </c>
      <c r="Y25" s="59">
        <v>441</v>
      </c>
      <c r="Z25" s="45" t="s">
        <v>139</v>
      </c>
    </row>
    <row r="26" spans="1:26" ht="16.5" customHeight="1">
      <c r="A26" s="55">
        <v>10</v>
      </c>
      <c r="B26" s="39" t="s">
        <v>135</v>
      </c>
      <c r="C26" s="59" t="s">
        <v>147</v>
      </c>
      <c r="D26" s="39" t="s">
        <v>102</v>
      </c>
      <c r="E26" s="56">
        <v>95.6</v>
      </c>
      <c r="F26" s="56">
        <v>95.3</v>
      </c>
      <c r="G26" s="46">
        <v>76590</v>
      </c>
      <c r="H26" s="46">
        <v>47666</v>
      </c>
      <c r="I26" s="39" t="s">
        <v>102</v>
      </c>
      <c r="J26" s="45">
        <v>1732555</v>
      </c>
      <c r="K26" s="46">
        <v>935378</v>
      </c>
      <c r="L26" s="46">
        <v>582034</v>
      </c>
      <c r="M26" s="46">
        <v>7035</v>
      </c>
      <c r="N26" s="42">
        <v>103.7</v>
      </c>
      <c r="O26" s="42">
        <v>107.1</v>
      </c>
      <c r="P26" s="42">
        <v>101.8</v>
      </c>
      <c r="Q26" s="42">
        <v>94.2</v>
      </c>
      <c r="R26" s="46">
        <v>568282</v>
      </c>
      <c r="S26" s="46">
        <v>328684</v>
      </c>
      <c r="T26" s="57">
        <v>96.9</v>
      </c>
      <c r="U26" s="57">
        <v>103.4</v>
      </c>
      <c r="V26" s="57">
        <v>123.1</v>
      </c>
      <c r="W26" s="58">
        <v>1891</v>
      </c>
      <c r="X26" s="58">
        <v>2546</v>
      </c>
      <c r="Y26" s="59">
        <v>419</v>
      </c>
      <c r="Z26" s="45" t="s">
        <v>148</v>
      </c>
    </row>
    <row r="27" spans="1:26" ht="16.5" customHeight="1">
      <c r="A27" s="55">
        <v>11</v>
      </c>
      <c r="B27" s="39" t="s">
        <v>135</v>
      </c>
      <c r="C27" s="45" t="s">
        <v>149</v>
      </c>
      <c r="D27" s="39" t="s">
        <v>135</v>
      </c>
      <c r="E27" s="56">
        <v>99</v>
      </c>
      <c r="F27" s="56">
        <v>95.5</v>
      </c>
      <c r="G27" s="46">
        <v>72372</v>
      </c>
      <c r="H27" s="46">
        <v>47383</v>
      </c>
      <c r="I27" s="39" t="s">
        <v>135</v>
      </c>
      <c r="J27" s="45">
        <v>1759019</v>
      </c>
      <c r="K27" s="46">
        <v>944842</v>
      </c>
      <c r="L27" s="46">
        <v>583931</v>
      </c>
      <c r="M27" s="253" t="s">
        <v>164</v>
      </c>
      <c r="N27" s="42">
        <v>103.9</v>
      </c>
      <c r="O27" s="42">
        <v>107.8</v>
      </c>
      <c r="P27" s="42">
        <v>101.9</v>
      </c>
      <c r="Q27" s="42">
        <v>94.3</v>
      </c>
      <c r="R27" s="46">
        <v>502259</v>
      </c>
      <c r="S27" s="46">
        <v>308122</v>
      </c>
      <c r="T27" s="57">
        <v>96.8</v>
      </c>
      <c r="U27" s="57">
        <v>103.5</v>
      </c>
      <c r="V27" s="57">
        <v>123.9</v>
      </c>
      <c r="W27" s="58">
        <v>1840</v>
      </c>
      <c r="X27" s="58">
        <v>2567</v>
      </c>
      <c r="Y27" s="59">
        <v>402</v>
      </c>
      <c r="Z27" s="45" t="s">
        <v>150</v>
      </c>
    </row>
    <row r="28" spans="1:26" ht="16.5" customHeight="1">
      <c r="A28" s="152" t="s">
        <v>58</v>
      </c>
      <c r="B28" s="164" t="s">
        <v>136</v>
      </c>
      <c r="C28" s="169">
        <f>ROUND(124850000/124830000*100,1)</f>
        <v>100</v>
      </c>
      <c r="D28" s="164" t="s">
        <v>136</v>
      </c>
      <c r="E28" s="159">
        <f>ROUND(E27/E26*100,1)</f>
        <v>103.6</v>
      </c>
      <c r="F28" s="159">
        <f>ROUND(F27/F26*100,1)</f>
        <v>100.2</v>
      </c>
      <c r="G28" s="61">
        <f>ROUND(G27/G26*100,1)</f>
        <v>94.5</v>
      </c>
      <c r="H28" s="61">
        <f>ROUND(H27/H26*100,1)</f>
        <v>99.4</v>
      </c>
      <c r="I28" s="164" t="s">
        <v>136</v>
      </c>
      <c r="J28" s="61">
        <f>ROUND(J27/J26*100,1)</f>
        <v>101.5</v>
      </c>
      <c r="K28" s="61">
        <f>ROUND(K27/K26*100,1)</f>
        <v>101</v>
      </c>
      <c r="L28" s="61">
        <f>ROUND(L27/L26*100,1)</f>
        <v>100.3</v>
      </c>
      <c r="M28" s="164" t="s">
        <v>136</v>
      </c>
      <c r="N28" s="61">
        <f t="shared" ref="N28:S28" si="0">ROUND(N27/N26*100,1)</f>
        <v>100.2</v>
      </c>
      <c r="O28" s="61">
        <f t="shared" si="0"/>
        <v>100.7</v>
      </c>
      <c r="P28" s="61">
        <f t="shared" si="0"/>
        <v>100.1</v>
      </c>
      <c r="Q28" s="61">
        <f t="shared" si="0"/>
        <v>100.1</v>
      </c>
      <c r="R28" s="61">
        <f t="shared" si="0"/>
        <v>88.4</v>
      </c>
      <c r="S28" s="61">
        <f t="shared" si="0"/>
        <v>93.7</v>
      </c>
      <c r="T28" s="161">
        <f t="shared" ref="T28:Y28" si="1">ROUND(T27/T26*100,1)</f>
        <v>99.9</v>
      </c>
      <c r="U28" s="161">
        <f t="shared" si="1"/>
        <v>100.1</v>
      </c>
      <c r="V28" s="161">
        <f t="shared" si="1"/>
        <v>100.6</v>
      </c>
      <c r="W28" s="61">
        <f t="shared" si="1"/>
        <v>97.3</v>
      </c>
      <c r="X28" s="61">
        <f t="shared" si="1"/>
        <v>100.8</v>
      </c>
      <c r="Y28" s="61">
        <f t="shared" si="1"/>
        <v>95.9</v>
      </c>
      <c r="Z28" s="61">
        <f>ROUND(27370/27254*100,1)</f>
        <v>100.4</v>
      </c>
    </row>
    <row r="29" spans="1:26" ht="16.5" customHeight="1">
      <c r="A29" s="153" t="s">
        <v>59</v>
      </c>
      <c r="B29" s="165" t="s">
        <v>136</v>
      </c>
      <c r="C29" s="63">
        <f>ROUND(124850000/C15*100,1)</f>
        <v>99.5</v>
      </c>
      <c r="D29" s="166" t="s">
        <v>136</v>
      </c>
      <c r="E29" s="160">
        <f>ROUND(E27/E15*100,1)</f>
        <v>99.1</v>
      </c>
      <c r="F29" s="160">
        <f>ROUND(F27/F15*100,1)</f>
        <v>99.1</v>
      </c>
      <c r="G29" s="63">
        <f>ROUND(G27/G15*100,1)</f>
        <v>98.6</v>
      </c>
      <c r="H29" s="63">
        <f>ROUND(H27/H15*100,1)</f>
        <v>93.1</v>
      </c>
      <c r="I29" s="166" t="s">
        <v>136</v>
      </c>
      <c r="J29" s="63">
        <f>ROUND(J27/J15*100,1)</f>
        <v>103</v>
      </c>
      <c r="K29" s="63">
        <f>ROUND(K27/K15*100,1)</f>
        <v>103.9</v>
      </c>
      <c r="L29" s="63">
        <f>ROUND(L27/L15*100,1)</f>
        <v>104.6</v>
      </c>
      <c r="M29" s="166" t="s">
        <v>136</v>
      </c>
      <c r="N29" s="63">
        <f t="shared" ref="N29:S29" si="2">ROUND(N27/N15*100,1)</f>
        <v>103.8</v>
      </c>
      <c r="O29" s="63">
        <f t="shared" si="2"/>
        <v>106.9</v>
      </c>
      <c r="P29" s="63">
        <f t="shared" si="2"/>
        <v>101.2</v>
      </c>
      <c r="Q29" s="63">
        <f t="shared" si="2"/>
        <v>101.6</v>
      </c>
      <c r="R29" s="63">
        <f t="shared" si="2"/>
        <v>104.2</v>
      </c>
      <c r="S29" s="63">
        <f t="shared" si="2"/>
        <v>101.3</v>
      </c>
      <c r="T29" s="160">
        <f t="shared" ref="T29:X29" si="3">ROUND(T27/T15*100,1)</f>
        <v>99.4</v>
      </c>
      <c r="U29" s="160">
        <f t="shared" si="3"/>
        <v>100.3</v>
      </c>
      <c r="V29" s="160">
        <f t="shared" si="3"/>
        <v>103.1</v>
      </c>
      <c r="W29" s="63">
        <f t="shared" si="3"/>
        <v>94.8</v>
      </c>
      <c r="X29" s="63">
        <f t="shared" si="3"/>
        <v>109.9</v>
      </c>
      <c r="Y29" s="63">
        <f>ROUND(Y27/Y15*100,1)</f>
        <v>94.1</v>
      </c>
      <c r="Z29" s="63">
        <f>ROUND(27370/28376*100,1)</f>
        <v>96.5</v>
      </c>
    </row>
    <row r="30" spans="1:26" ht="16.5" customHeight="1">
      <c r="A30" s="64" t="s">
        <v>60</v>
      </c>
      <c r="B30" s="65" t="s">
        <v>61</v>
      </c>
      <c r="C30" s="251" t="s">
        <v>62</v>
      </c>
      <c r="D30" s="252"/>
      <c r="E30" s="251" t="s">
        <v>63</v>
      </c>
      <c r="F30" s="252"/>
      <c r="G30" s="251" t="s">
        <v>64</v>
      </c>
      <c r="H30" s="252"/>
      <c r="I30" s="66" t="s">
        <v>65</v>
      </c>
      <c r="J30" s="67" t="s">
        <v>63</v>
      </c>
      <c r="K30" s="251" t="s">
        <v>66</v>
      </c>
      <c r="L30" s="248"/>
      <c r="M30" s="252"/>
      <c r="N30" s="212" t="s">
        <v>62</v>
      </c>
      <c r="O30" s="248"/>
      <c r="P30" s="248"/>
      <c r="Q30" s="252"/>
      <c r="R30" s="251" t="s">
        <v>62</v>
      </c>
      <c r="S30" s="248"/>
      <c r="T30" s="247" t="s">
        <v>67</v>
      </c>
      <c r="U30" s="248"/>
      <c r="V30" s="248"/>
      <c r="W30" s="248"/>
      <c r="X30" s="248"/>
      <c r="Y30" s="249"/>
      <c r="Z30" s="68" t="s">
        <v>68</v>
      </c>
    </row>
    <row r="31" spans="1:26">
      <c r="B31" s="69" t="s">
        <v>69</v>
      </c>
      <c r="J31" s="70" t="s">
        <v>154</v>
      </c>
      <c r="R31" s="3" t="s">
        <v>151</v>
      </c>
    </row>
    <row r="32" spans="1:26">
      <c r="B32" s="70" t="s">
        <v>122</v>
      </c>
      <c r="C32" s="71"/>
      <c r="D32" s="71"/>
      <c r="E32" s="71"/>
      <c r="F32" s="71"/>
      <c r="G32" s="71"/>
      <c r="H32" s="71"/>
      <c r="I32" s="71"/>
      <c r="J32" s="71" t="s">
        <v>166</v>
      </c>
      <c r="K32" s="72"/>
      <c r="L32" s="71"/>
      <c r="M32" s="71"/>
      <c r="N32" s="71"/>
      <c r="O32" s="71"/>
      <c r="P32" s="71"/>
      <c r="R32" s="3" t="s">
        <v>152</v>
      </c>
      <c r="S32" s="71"/>
    </row>
    <row r="33" spans="1:22">
      <c r="B33" s="70" t="s">
        <v>123</v>
      </c>
      <c r="C33" s="71"/>
      <c r="D33" s="71"/>
      <c r="E33" s="71"/>
      <c r="F33" s="71"/>
      <c r="G33" s="71"/>
      <c r="H33" s="71"/>
      <c r="I33" s="71"/>
      <c r="J33" s="2"/>
      <c r="K33" s="72"/>
      <c r="L33" s="71"/>
      <c r="M33" s="71"/>
      <c r="N33" s="71"/>
      <c r="O33" s="71"/>
      <c r="P33" s="71"/>
      <c r="R33" s="3" t="s">
        <v>153</v>
      </c>
      <c r="S33" s="71"/>
    </row>
    <row r="34" spans="1:22">
      <c r="B34" s="2" t="s">
        <v>70</v>
      </c>
      <c r="I34" s="74"/>
      <c r="K34" s="250"/>
      <c r="L34" s="250"/>
      <c r="M34" s="250"/>
      <c r="N34" s="250"/>
      <c r="O34" s="250"/>
      <c r="P34" s="250"/>
      <c r="S34" s="75"/>
      <c r="T34" s="71"/>
      <c r="U34" s="71"/>
      <c r="V34" s="71"/>
    </row>
    <row r="35" spans="1:22">
      <c r="B35" s="70"/>
      <c r="C35" s="71"/>
      <c r="D35" s="71"/>
      <c r="E35" s="71"/>
      <c r="F35" s="71"/>
      <c r="G35" s="71"/>
      <c r="H35" s="71"/>
      <c r="I35" s="76"/>
      <c r="J35" s="77"/>
      <c r="K35" s="78"/>
      <c r="L35" s="71"/>
      <c r="M35" s="71"/>
      <c r="N35" s="71"/>
      <c r="O35" s="71"/>
      <c r="P35" s="71"/>
      <c r="Q35" s="71"/>
    </row>
    <row r="36" spans="1:22">
      <c r="I36" s="79"/>
      <c r="J36" s="74"/>
      <c r="K36" s="80"/>
      <c r="M36" s="74"/>
    </row>
    <row r="37" spans="1:22">
      <c r="I37" s="79"/>
      <c r="M37" s="74"/>
    </row>
    <row r="38" spans="1:22">
      <c r="F38" s="81"/>
      <c r="G38" s="82"/>
      <c r="H38" s="82"/>
      <c r="I38" s="79"/>
      <c r="J38" s="82"/>
      <c r="M38" s="74"/>
    </row>
    <row r="39" spans="1:22">
      <c r="A39" s="2"/>
      <c r="F39" s="83"/>
      <c r="I39" s="79"/>
      <c r="M39" s="74"/>
    </row>
    <row r="40" spans="1:22" ht="24">
      <c r="D40" s="84"/>
      <c r="K40" s="85"/>
    </row>
    <row r="41" spans="1:22">
      <c r="F41" s="86"/>
    </row>
  </sheetData>
  <mergeCells count="30">
    <mergeCell ref="T30:Y30"/>
    <mergeCell ref="K34:P34"/>
    <mergeCell ref="C30:D30"/>
    <mergeCell ref="E30:F30"/>
    <mergeCell ref="G30:H30"/>
    <mergeCell ref="K30:M30"/>
    <mergeCell ref="N30:Q30"/>
    <mergeCell ref="R30:S30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W4:X4"/>
    <mergeCell ref="C4:C6"/>
    <mergeCell ref="E4:F5"/>
    <mergeCell ref="K4:L5"/>
    <mergeCell ref="N4:Q5"/>
    <mergeCell ref="R4:S5"/>
    <mergeCell ref="T3:Y3"/>
    <mergeCell ref="C3:D3"/>
    <mergeCell ref="E3:F3"/>
    <mergeCell ref="K3:M3"/>
    <mergeCell ref="N3:Q3"/>
    <mergeCell ref="R3:S3"/>
  </mergeCells>
  <phoneticPr fontId="3"/>
  <pageMargins left="0.7" right="0.7" top="0.75" bottom="0.75" header="0.3" footer="0.3"/>
  <pageSetup paperSize="9" scale="65" orientation="portrait" r:id="rId1"/>
  <colBreaks count="2" manualBreakCount="2">
    <brk id="9" max="1048575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0001</vt:lpstr>
      <vt:lpstr>0002</vt:lpstr>
      <vt:lpstr>'0001'!Print_Area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2023-01-25T05:04:17Z</cp:lastPrinted>
  <dcterms:created xsi:type="dcterms:W3CDTF">2022-04-28T07:19:54Z</dcterms:created>
  <dcterms:modified xsi:type="dcterms:W3CDTF">2023-02-02T07:14:40Z</dcterms:modified>
</cp:coreProperties>
</file>