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970263\Desktop\R3.7\"/>
    </mc:Choice>
  </mc:AlternateContent>
  <bookViews>
    <workbookView xWindow="0" yWindow="0" windowWidth="20490" windowHeight="7530"/>
  </bookViews>
  <sheets>
    <sheet name="0001" sheetId="45" r:id="rId1"/>
    <sheet name="0002" sheetId="46" r:id="rId2"/>
    <sheet name="0100" sheetId="43" r:id="rId3"/>
    <sheet name="0200" sheetId="44" r:id="rId4"/>
    <sheet name="0301" sheetId="40" r:id="rId5"/>
    <sheet name="0302" sheetId="41" r:id="rId6"/>
    <sheet name="0400" sheetId="42" r:id="rId7"/>
    <sheet name="0501" sheetId="36" r:id="rId8"/>
    <sheet name="0502" sheetId="37" r:id="rId9"/>
    <sheet name="0600" sheetId="38" r:id="rId10"/>
    <sheet name="0700" sheetId="39" r:id="rId11"/>
    <sheet name="0800" sheetId="35" r:id="rId12"/>
    <sheet name="0900" sheetId="34" r:id="rId13"/>
    <sheet name="1000" sheetId="33" r:id="rId14"/>
    <sheet name="1100" sheetId="28" r:id="rId15"/>
    <sheet name="1200" sheetId="29" r:id="rId16"/>
    <sheet name="1300" sheetId="30" r:id="rId17"/>
    <sheet name="1400" sheetId="31" r:id="rId18"/>
    <sheet name="1500" sheetId="32" r:id="rId19"/>
    <sheet name="1600" sheetId="20" r:id="rId20"/>
    <sheet name="1700" sheetId="21" r:id="rId21"/>
    <sheet name="1800" sheetId="22" r:id="rId22"/>
    <sheet name="1900" sheetId="23" r:id="rId23"/>
    <sheet name="2000" sheetId="24" r:id="rId24"/>
    <sheet name="2100" sheetId="25" r:id="rId25"/>
    <sheet name="2200" sheetId="26" r:id="rId26"/>
    <sheet name="2300" sheetId="27" r:id="rId27"/>
    <sheet name="2400" sheetId="18" r:id="rId28"/>
    <sheet name="2501" sheetId="19" r:id="rId29"/>
    <sheet name="2502" sheetId="17" r:id="rId30"/>
    <sheet name="2600" sheetId="16" r:id="rId31"/>
    <sheet name="2700" sheetId="15" r:id="rId32"/>
    <sheet name="2800" sheetId="10" r:id="rId33"/>
    <sheet name="2900~3100" sheetId="14" r:id="rId34"/>
    <sheet name="3200" sheetId="13" r:id="rId35"/>
    <sheet name="3300" sheetId="12" r:id="rId36"/>
    <sheet name="3400" sheetId="11" r:id="rId37"/>
    <sheet name="3500" sheetId="9" r:id="rId38"/>
    <sheet name="3600" sheetId="8" r:id="rId39"/>
    <sheet name="3700" sheetId="7" r:id="rId40"/>
    <sheet name="3801" sheetId="6" r:id="rId41"/>
    <sheet name="3802" sheetId="5" r:id="rId42"/>
    <sheet name="3900" sheetId="4" r:id="rId43"/>
    <sheet name="4000" sheetId="3" r:id="rId44"/>
    <sheet name="4100" sheetId="2" r:id="rId45"/>
    <sheet name="4200" sheetId="1" r:id="rId46"/>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'0301'!$A$1:$M$36</definedName>
    <definedName name="_xlnm.Print_Area" localSheetId="5">'0302'!$A$1:$J$31</definedName>
    <definedName name="_xlnm.Print_Area" localSheetId="6">'0400'!$A$1:$O$36</definedName>
    <definedName name="_xlnm.Print_Area" localSheetId="7">'0501'!$A$1:$L$29</definedName>
    <definedName name="_xlnm.Print_Area" localSheetId="8">'0502'!$A$1:$N$29</definedName>
    <definedName name="_xlnm.Print_Area" localSheetId="22">'1900'!$A$1:$G$28</definedName>
    <definedName name="_xlnm.Print_Area" localSheetId="26">'2300'!$A$1:$E$28</definedName>
    <definedName name="_xlnm.Print_Area" localSheetId="27">'2400'!$A$1:$N$46</definedName>
    <definedName name="_xlnm.Print_Area" localSheetId="30">'2600'!$A$1:$N$27</definedName>
    <definedName name="_xlnm.Print_Area" localSheetId="35">'3300'!$A$1:$V$26</definedName>
    <definedName name="_xlnm.Print_Area" localSheetId="36">'3400'!$A$1:$F$26</definedName>
    <definedName name="_xlnm.Print_Area" localSheetId="39">'3700'!$A$1:$H$20</definedName>
    <definedName name="_xlnm.Print_Area" localSheetId="41">'3802'!$A$1:$H$22</definedName>
    <definedName name="_xlnm.Print_Area" localSheetId="45">'4200'!$A$1:$L$27</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6" l="1"/>
  <c r="Y29" i="46"/>
  <c r="X29" i="46"/>
  <c r="W29" i="46"/>
  <c r="V29" i="46"/>
  <c r="U29" i="46"/>
  <c r="T29" i="46"/>
  <c r="S29" i="46"/>
  <c r="R29" i="46"/>
  <c r="Q29" i="46"/>
  <c r="P29" i="46"/>
  <c r="O29" i="46"/>
  <c r="N29" i="46"/>
  <c r="L29" i="46"/>
  <c r="K29" i="46"/>
  <c r="J29" i="46"/>
  <c r="H29" i="46"/>
  <c r="G29" i="46"/>
  <c r="F29" i="46"/>
  <c r="E29" i="46"/>
  <c r="Z28" i="46"/>
  <c r="Y28" i="46"/>
  <c r="X28" i="46"/>
  <c r="W28" i="46"/>
  <c r="V28" i="46"/>
  <c r="U28" i="46"/>
  <c r="T28" i="46"/>
  <c r="S28" i="46"/>
  <c r="R28" i="46"/>
  <c r="Q28" i="46"/>
  <c r="P28" i="46"/>
  <c r="O28" i="46"/>
  <c r="N28" i="46"/>
  <c r="L28" i="46"/>
  <c r="K28" i="46"/>
  <c r="J28" i="46"/>
  <c r="H28" i="46"/>
  <c r="G28" i="46"/>
  <c r="F28" i="46"/>
  <c r="E28" i="46"/>
  <c r="Z29" i="45"/>
  <c r="Y29" i="45"/>
  <c r="X29" i="45"/>
  <c r="W29" i="45"/>
  <c r="S29" i="45"/>
  <c r="R29" i="45"/>
  <c r="Q29" i="45"/>
  <c r="P29" i="45"/>
  <c r="O29" i="45"/>
  <c r="N29" i="45"/>
  <c r="M29" i="45"/>
  <c r="J29" i="45"/>
  <c r="H29" i="45"/>
  <c r="G29" i="45"/>
  <c r="C29" i="45"/>
  <c r="Z28" i="45"/>
  <c r="Y28" i="45"/>
  <c r="X28" i="45"/>
  <c r="W28" i="45"/>
  <c r="S28" i="45"/>
  <c r="R28" i="45"/>
  <c r="Q28" i="45"/>
  <c r="P28" i="45"/>
  <c r="O28" i="45"/>
  <c r="N28" i="45"/>
  <c r="M28" i="45"/>
  <c r="L28" i="45"/>
  <c r="K28" i="45"/>
  <c r="J28" i="45"/>
  <c r="H28" i="45"/>
  <c r="G28" i="45"/>
  <c r="C28" i="45"/>
  <c r="C28" i="1" l="1"/>
  <c r="D28" i="1"/>
  <c r="E28" i="1"/>
  <c r="F28" i="1"/>
  <c r="G28" i="1"/>
  <c r="H28" i="1"/>
  <c r="I28" i="1"/>
  <c r="J28" i="1"/>
  <c r="K28" i="1"/>
  <c r="L28" i="1"/>
  <c r="B28" i="1"/>
</calcChain>
</file>

<file path=xl/sharedStrings.xml><?xml version="1.0" encoding="utf-8"?>
<sst xmlns="http://schemas.openxmlformats.org/spreadsheetml/2006/main" count="2245" uniqueCount="1241">
  <si>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</si>
  <si>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</si>
  <si>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</si>
  <si>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</si>
  <si>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</si>
  <si>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</si>
  <si>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</si>
  <si>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</si>
  <si>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</si>
  <si>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</si>
  <si>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</si>
  <si>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</si>
  <si>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</si>
  <si>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</si>
  <si>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</si>
  <si>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</si>
  <si>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</si>
  <si>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</si>
  <si>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第１四半期計</t>
    <rPh sb="0" eb="1">
      <t>ダイ</t>
    </rPh>
    <rPh sb="2" eb="5">
      <t>シハンキ</t>
    </rPh>
    <rPh sb="5" eb="6">
      <t>ケイ</t>
    </rPh>
    <phoneticPr fontId="4"/>
  </si>
  <si>
    <t>令和元</t>
    <rPh sb="0" eb="2">
      <t>レイワ</t>
    </rPh>
    <rPh sb="2" eb="3">
      <t>モト</t>
    </rPh>
    <phoneticPr fontId="4"/>
  </si>
  <si>
    <t>注　　　月別は概数。建物焼損面積は床面積。</t>
    <rPh sb="4" eb="6">
      <t>ツキベツ</t>
    </rPh>
    <phoneticPr fontId="4"/>
  </si>
  <si>
    <t>令和2.3</t>
    <rPh sb="0" eb="2">
      <t>レイワ</t>
    </rPh>
    <phoneticPr fontId="4"/>
  </si>
  <si>
    <t>令和3.1</t>
    <rPh sb="0" eb="2">
      <t>レイワ</t>
    </rPh>
    <phoneticPr fontId="4"/>
  </si>
  <si>
    <t>-</t>
    <phoneticPr fontId="4"/>
  </si>
  <si>
    <t>平成28</t>
  </si>
  <si>
    <t>r 269</t>
    <phoneticPr fontId="4"/>
  </si>
  <si>
    <t>r 119</t>
    <phoneticPr fontId="4"/>
  </si>
  <si>
    <t>r 40</t>
    <phoneticPr fontId="4"/>
  </si>
  <si>
    <t>r 181</t>
    <phoneticPr fontId="4"/>
  </si>
  <si>
    <t>r 7,975</t>
    <phoneticPr fontId="4"/>
  </si>
  <si>
    <t>r 637</t>
    <phoneticPr fontId="4"/>
  </si>
  <si>
    <t>r 7</t>
    <phoneticPr fontId="4"/>
  </si>
  <si>
    <t>r 27</t>
    <phoneticPr fontId="4"/>
  </si>
  <si>
    <t>r 103</t>
    <phoneticPr fontId="4"/>
  </si>
  <si>
    <t>r 314,555</t>
    <phoneticPr fontId="4"/>
  </si>
  <si>
    <t>r 110</t>
    <phoneticPr fontId="4"/>
  </si>
  <si>
    <t>41　交通事故発生件数・死傷者数</t>
    <phoneticPr fontId="4"/>
  </si>
  <si>
    <t>単位：件・人</t>
  </si>
  <si>
    <t>年次
年月</t>
    <rPh sb="0" eb="2">
      <t>ネンジ</t>
    </rPh>
    <phoneticPr fontId="4"/>
  </si>
  <si>
    <t>発生件数</t>
  </si>
  <si>
    <t>死　　　　　　　　　　　　　　者</t>
  </si>
  <si>
    <t>負　　　　　傷　　　　　者</t>
    <rPh sb="0" eb="1">
      <t>マ</t>
    </rPh>
    <phoneticPr fontId="4"/>
  </si>
  <si>
    <t>自動車運転同乗中</t>
  </si>
  <si>
    <t>二輪車運転同乗中</t>
  </si>
  <si>
    <t>自転車     乗用中</t>
    <phoneticPr fontId="4"/>
  </si>
  <si>
    <t>歩行中</t>
  </si>
  <si>
    <t>平成28</t>
    <phoneticPr fontId="4"/>
  </si>
  <si>
    <t>-</t>
  </si>
  <si>
    <t>令和2.3</t>
  </si>
  <si>
    <t>令和3.1</t>
  </si>
  <si>
    <t>資料　　島根県警察本部「交通事故統計だより」</t>
    <rPh sb="12" eb="14">
      <t>コウツウ</t>
    </rPh>
    <rPh sb="14" eb="16">
      <t>ジコ</t>
    </rPh>
    <rPh sb="16" eb="18">
      <t>トウケイ</t>
    </rPh>
    <phoneticPr fontId="4"/>
  </si>
  <si>
    <t>40　　刑法犯　主要罪種・手口別　認知・検挙状況</t>
    <phoneticPr fontId="4"/>
  </si>
  <si>
    <t>（令和3年1月～5月）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</si>
  <si>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</si>
  <si>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</si>
  <si>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</si>
  <si>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</si>
  <si>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</si>
  <si>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</si>
  <si>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</si>
  <si>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</si>
  <si>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</si>
  <si>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</si>
  <si>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その他</t>
    <rPh sb="2" eb="3">
      <t>タ</t>
    </rPh>
    <phoneticPr fontId="4"/>
  </si>
  <si>
    <t>注　　 令和3年6月4日現在の集計値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</si>
  <si>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</si>
  <si>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</si>
  <si>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</si>
  <si>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</si>
  <si>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</si>
  <si>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</si>
  <si>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</si>
  <si>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</si>
  <si>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</si>
  <si>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</si>
  <si>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</si>
  <si>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</si>
  <si>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</si>
  <si>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</si>
  <si>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</si>
  <si>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令和2.9</t>
  </si>
  <si>
    <t>令和3.1</t>
    <phoneticPr fontId="4"/>
  </si>
  <si>
    <t>令和2.1</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</si>
  <si>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</si>
  <si>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</si>
  <si>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</si>
  <si>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</si>
  <si>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</si>
  <si>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</si>
  <si>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</si>
  <si>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</si>
  <si>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</si>
  <si>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</si>
  <si>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</si>
  <si>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</si>
  <si>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</si>
  <si>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</si>
  <si>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</si>
  <si>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</si>
  <si>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</si>
  <si>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</si>
  <si>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</si>
  <si>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</si>
  <si>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令和2.8</t>
  </si>
  <si>
    <t>令和3.1</t>
    <phoneticPr fontId="4"/>
  </si>
  <si>
    <t>令和2.1</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</si>
  <si>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</si>
  <si>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</si>
  <si>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</si>
  <si>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</si>
  <si>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</si>
  <si>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</si>
  <si>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</si>
  <si>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</si>
  <si>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phoneticPr fontId="4"/>
  </si>
  <si>
    <t>適用事業所数
（年度末・月末）</t>
    <phoneticPr fontId="4"/>
  </si>
  <si>
    <t>被保険者数      （年度末・月末）</t>
    <phoneticPr fontId="4"/>
  </si>
  <si>
    <t>被扶養者数      （年度末・月末）</t>
    <rPh sb="1" eb="3">
      <t>フヨウ</t>
    </rPh>
    <phoneticPr fontId="4"/>
  </si>
  <si>
    <t>保険給付</t>
    <phoneticPr fontId="4"/>
  </si>
  <si>
    <t>総額</t>
    <phoneticPr fontId="4"/>
  </si>
  <si>
    <t>医療給付費</t>
  </si>
  <si>
    <t>平成26</t>
    <phoneticPr fontId="4"/>
  </si>
  <si>
    <t>令和2.4</t>
  </si>
  <si>
    <t>…</t>
    <phoneticPr fontId="4"/>
  </si>
  <si>
    <t>…</t>
  </si>
  <si>
    <t>令和3.1</t>
    <phoneticPr fontId="4"/>
  </si>
  <si>
    <t>令和3.2</t>
    <phoneticPr fontId="4"/>
  </si>
  <si>
    <t>令和2.3</t>
    <phoneticPr fontId="4"/>
  </si>
  <si>
    <t>注        「医療給付」は、療養の給付並びに現金給付のうち、入院時食事療養費、</t>
    <phoneticPr fontId="4"/>
  </si>
  <si>
    <r>
      <t xml:space="preserve"> </t>
    </r>
    <r>
      <rPr>
        <sz val="1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</si>
  <si>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</si>
  <si>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</si>
  <si>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</si>
  <si>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</si>
  <si>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</si>
  <si>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</si>
  <si>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</si>
  <si>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</si>
  <si>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</si>
  <si>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</si>
  <si>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</si>
  <si>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</si>
  <si>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</si>
  <si>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</si>
  <si>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</si>
  <si>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令和2.10</t>
  </si>
  <si>
    <t>令和2.2</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</si>
  <si>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</si>
  <si>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36 　生　活　保　護　状　況</t>
    <phoneticPr fontId="4"/>
  </si>
  <si>
    <t>単位：世帯・人・‰・千円</t>
    <rPh sb="3" eb="5">
      <t>セタイ</t>
    </rPh>
    <phoneticPr fontId="4"/>
  </si>
  <si>
    <r>
      <t>年　 度                                   年</t>
    </r>
    <r>
      <rPr>
        <sz val="12"/>
        <rFont val="ＭＳ Ｐゴシック"/>
        <family val="3"/>
        <charset val="128"/>
      </rPr>
      <t xml:space="preserve">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</si>
  <si>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</si>
  <si>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</si>
  <si>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</si>
  <si>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</si>
  <si>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</si>
  <si>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</si>
  <si>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</si>
  <si>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</si>
  <si>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</si>
  <si>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</si>
  <si>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</si>
  <si>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</si>
  <si>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</si>
  <si>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</si>
  <si>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</si>
  <si>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</si>
  <si>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</si>
  <si>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令和3.2</t>
  </si>
  <si>
    <t>令和2.5</t>
    <phoneticPr fontId="4"/>
  </si>
  <si>
    <r>
      <t>注　</t>
    </r>
    <r>
      <rPr>
        <sz val="12"/>
        <rFont val="ＭＳ Ｐゴシック"/>
        <family val="3"/>
        <charset val="128"/>
      </rPr>
      <t>月別及び令和</t>
    </r>
    <r>
      <rPr>
        <b/>
        <sz val="12"/>
        <rFont val="ＭＳ Ｐゴシック"/>
        <family val="3"/>
        <charset val="128"/>
      </rPr>
      <t>２</t>
    </r>
    <r>
      <rPr>
        <sz val="12"/>
        <rFont val="ＭＳ Ｐゴシック"/>
        <family val="3"/>
        <charset val="128"/>
      </rPr>
      <t>年度月平均は概数。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</si>
  <si>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</si>
  <si>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</si>
  <si>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</si>
  <si>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</si>
  <si>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</si>
  <si>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</si>
  <si>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2"/>
        <rFont val="ＭＳ Ｐゴシック"/>
        <family val="3"/>
        <charset val="128"/>
      </rPr>
      <t xml:space="preserve"> 核</t>
    </r>
    <phoneticPr fontId="4"/>
  </si>
  <si>
    <t>　悪　性　新　生　物</t>
  </si>
  <si>
    <t>糖尿病</t>
  </si>
  <si>
    <r>
      <t xml:space="preserve">高血圧 </t>
    </r>
    <r>
      <rPr>
        <sz val="12"/>
        <rFont val="ＭＳ Ｐゴシック"/>
        <family val="3"/>
        <charset val="128"/>
      </rPr>
      <t xml:space="preserve">         性疾患</t>
    </r>
    <phoneticPr fontId="4"/>
  </si>
  <si>
    <t>　心疾患（高血圧性を除く）</t>
  </si>
  <si>
    <t>脳血管
疾患</t>
    <phoneticPr fontId="4"/>
  </si>
  <si>
    <t>肺　炎</t>
  </si>
  <si>
    <t>平成27</t>
    <phoneticPr fontId="4"/>
  </si>
  <si>
    <t>令和元.12</t>
    <phoneticPr fontId="4"/>
  </si>
  <si>
    <t>慢性閉塞性肺疾患</t>
    <rPh sb="0" eb="2">
      <t>マンセイ</t>
    </rPh>
    <rPh sb="2" eb="4">
      <t>ヘイソク</t>
    </rPh>
    <rPh sb="4" eb="5">
      <t>セイ</t>
    </rPh>
    <rPh sb="5" eb="8">
      <t>ハイシッカン</t>
    </rPh>
    <phoneticPr fontId="4"/>
  </si>
  <si>
    <t>喘　息</t>
  </si>
  <si>
    <r>
      <t>胃</t>
    </r>
    <r>
      <rPr>
        <sz val="12"/>
        <rFont val="ＭＳ Ｐゴシック"/>
        <family val="3"/>
        <charset val="128"/>
      </rPr>
      <t xml:space="preserve"> 潰 瘍         及び十二         指腸潰瘍　</t>
    </r>
    <phoneticPr fontId="4"/>
  </si>
  <si>
    <r>
      <t>肝 疾</t>
    </r>
    <r>
      <rPr>
        <sz val="12"/>
        <rFont val="ＭＳ Ｐゴシック"/>
        <family val="3"/>
        <charset val="128"/>
      </rPr>
      <t xml:space="preserve"> 患</t>
    </r>
    <phoneticPr fontId="4"/>
  </si>
  <si>
    <r>
      <t>腎 不</t>
    </r>
    <r>
      <rPr>
        <sz val="12"/>
        <rFont val="ＭＳ Ｐゴシック"/>
        <family val="3"/>
        <charset val="128"/>
      </rPr>
      <t xml:space="preserve"> 全</t>
    </r>
    <phoneticPr fontId="4"/>
  </si>
  <si>
    <r>
      <t xml:space="preserve">老 </t>
    </r>
    <r>
      <rPr>
        <sz val="12"/>
        <rFont val="ＭＳ Ｐゴシック"/>
        <family val="3"/>
        <charset val="128"/>
      </rPr>
      <t xml:space="preserve"> 衰</t>
    </r>
    <phoneticPr fontId="4"/>
  </si>
  <si>
    <r>
      <t xml:space="preserve">不慮の </t>
    </r>
    <r>
      <rPr>
        <sz val="12"/>
        <rFont val="ＭＳ Ｐゴシック"/>
        <family val="3"/>
        <charset val="128"/>
      </rPr>
      <t xml:space="preserve">           事  故</t>
    </r>
    <phoneticPr fontId="4"/>
  </si>
  <si>
    <r>
      <t xml:space="preserve">自 </t>
    </r>
    <r>
      <rPr>
        <sz val="12"/>
        <rFont val="ＭＳ Ｐゴシック"/>
        <family val="3"/>
        <charset val="128"/>
      </rPr>
      <t xml:space="preserve"> 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</si>
  <si>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</si>
  <si>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</si>
  <si>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</si>
  <si>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</si>
  <si>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</si>
  <si>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</si>
  <si>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</si>
  <si>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</si>
  <si>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</si>
  <si>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</si>
  <si>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</si>
  <si>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</si>
  <si>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</si>
  <si>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</si>
  <si>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</si>
  <si>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</si>
  <si>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</si>
  <si>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</si>
  <si>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 xml:space="preserve"> </t>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</si>
  <si>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</si>
  <si>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</si>
  <si>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</si>
  <si>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</si>
  <si>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</si>
  <si>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</si>
  <si>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</si>
  <si>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</si>
  <si>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</si>
  <si>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</si>
  <si>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</si>
  <si>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</si>
  <si>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</si>
  <si>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</si>
  <si>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</si>
  <si>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</si>
  <si>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</si>
  <si>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</si>
  <si>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</si>
  <si>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</si>
  <si>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</si>
  <si>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</si>
  <si>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</si>
  <si>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</si>
  <si>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</si>
  <si>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</si>
  <si>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</si>
  <si>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</si>
  <si>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</si>
  <si>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</si>
  <si>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令和2.5</t>
  </si>
  <si>
    <t>p 13,291</t>
    <phoneticPr fontId="4"/>
  </si>
  <si>
    <t>p 204,565</t>
    <phoneticPr fontId="4"/>
  </si>
  <si>
    <t>p 791</t>
    <phoneticPr fontId="4"/>
  </si>
  <si>
    <t>p 2,425</t>
    <phoneticPr fontId="4"/>
  </si>
  <si>
    <t>p 259,660</t>
    <phoneticPr fontId="4"/>
  </si>
  <si>
    <t>資料　島根労働局「しまね職業安定業務統計速報」</t>
    <rPh sb="7" eb="8">
      <t>キョク</t>
    </rPh>
    <phoneticPr fontId="4"/>
  </si>
  <si>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</si>
  <si>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</si>
  <si>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</si>
  <si>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</si>
  <si>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</si>
  <si>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</si>
  <si>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</si>
  <si>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</si>
  <si>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</si>
  <si>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</si>
  <si>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</si>
  <si>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</si>
  <si>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</si>
  <si>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</si>
  <si>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</si>
  <si>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</si>
  <si>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</si>
  <si>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</si>
  <si>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</si>
  <si>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</si>
  <si>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</si>
  <si>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</si>
  <si>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</si>
  <si>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</si>
  <si>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</si>
  <si>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</si>
  <si>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</si>
  <si>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</si>
  <si>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資料　島根労働局　「しまね職業安定業務統計速報」</t>
    <rPh sb="5" eb="8">
      <t>ロウドウキョク</t>
    </rPh>
    <phoneticPr fontId="4"/>
  </si>
  <si>
    <t>32  産業別常用労働者１人平均月間実労働時間数</t>
    <phoneticPr fontId="4"/>
  </si>
  <si>
    <t>　　　　　　単位：時間</t>
    <rPh sb="6" eb="8">
      <t>タンイ</t>
    </rPh>
    <rPh sb="9" eb="11">
      <t>ジカン</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</si>
  <si>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</si>
  <si>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</si>
  <si>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</si>
  <si>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</si>
  <si>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</si>
  <si>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</si>
  <si>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</si>
  <si>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資料　</t>
    <rPh sb="0" eb="2">
      <t>シリョウ</t>
    </rPh>
    <phoneticPr fontId="4"/>
  </si>
  <si>
    <t>島根県政策企画局統計調査課「毎月勤労統計調査地方調査月報」　厚生労働省「毎月勤労統計調査全国調査」　</t>
  </si>
  <si>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</si>
  <si>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</si>
  <si>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</si>
  <si>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</si>
  <si>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</si>
  <si>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</si>
  <si>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</si>
  <si>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</si>
  <si>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</si>
  <si>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</si>
  <si>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</si>
  <si>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29</t>
    <phoneticPr fontId="4"/>
  </si>
  <si>
    <t>29</t>
  </si>
  <si>
    <t>30</t>
    <phoneticPr fontId="4"/>
  </si>
  <si>
    <t>30</t>
  </si>
  <si>
    <t>令和元</t>
    <rPh sb="0" eb="1">
      <t>レイ</t>
    </rPh>
    <rPh sb="1" eb="2">
      <t>カズ</t>
    </rPh>
    <rPh sb="2" eb="3">
      <t>モト</t>
    </rPh>
    <phoneticPr fontId="4"/>
  </si>
  <si>
    <t>2</t>
    <phoneticPr fontId="4"/>
  </si>
  <si>
    <t>2</t>
  </si>
  <si>
    <t>…</t>
    <phoneticPr fontId="4"/>
  </si>
  <si>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</si>
  <si>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</si>
  <si>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</si>
  <si>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</si>
  <si>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</si>
  <si>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</si>
  <si>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</si>
  <si>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</si>
  <si>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</si>
  <si>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</si>
  <si>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</si>
  <si>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</si>
  <si>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</si>
  <si>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</si>
  <si>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</si>
  <si>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</si>
  <si>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</si>
  <si>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</si>
  <si>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</si>
  <si>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</si>
  <si>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</si>
  <si>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食料</t>
  </si>
  <si>
    <t>住居</t>
  </si>
  <si>
    <t>光熱・水道</t>
  </si>
  <si>
    <t>家具・家事用品</t>
    <phoneticPr fontId="4"/>
  </si>
  <si>
    <t>被服及び履物</t>
    <phoneticPr fontId="4"/>
  </si>
  <si>
    <t>保健医療</t>
  </si>
  <si>
    <t>交通・通信</t>
  </si>
  <si>
    <t>教育</t>
  </si>
  <si>
    <t>教養娯楽</t>
  </si>
  <si>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</si>
  <si>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</si>
  <si>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</si>
  <si>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</si>
  <si>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</si>
  <si>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</si>
  <si>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令和2.5</t>
    <phoneticPr fontId="4"/>
  </si>
  <si>
    <t>（２）全国</t>
    <phoneticPr fontId="4"/>
  </si>
  <si>
    <t>令和2.12</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</si>
  <si>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</si>
  <si>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</si>
  <si>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</si>
  <si>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</si>
  <si>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</si>
  <si>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</si>
  <si>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</si>
  <si>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</si>
  <si>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</si>
  <si>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</si>
  <si>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</si>
  <si>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</si>
  <si>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</si>
  <si>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</si>
  <si>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</si>
  <si>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</si>
  <si>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</si>
  <si>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</si>
  <si>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</si>
  <si>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</si>
  <si>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</si>
  <si>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 xml:space="preserve"> 令和2.6</t>
  </si>
  <si>
    <t>r　5</t>
    <phoneticPr fontId="4"/>
  </si>
  <si>
    <t>p　6</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</si>
  <si>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</si>
  <si>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</si>
  <si>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</si>
  <si>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r>
      <t>25　消費者物価指数</t>
    </r>
    <r>
      <rPr>
        <sz val="10"/>
        <rFont val="ＭＳ Ｐゴシック"/>
        <family val="3"/>
        <charset val="128"/>
      </rPr>
      <t>（平成27年＝100）</t>
    </r>
    <phoneticPr fontId="4"/>
  </si>
  <si>
    <r>
      <rPr>
        <sz val="11"/>
        <rFont val="ＭＳ Ｐゴシック"/>
        <family val="3"/>
        <charset val="128"/>
      </rPr>
      <t>年次・年月</t>
    </r>
    <rPh sb="0" eb="2">
      <t>ネンジ</t>
    </rPh>
    <phoneticPr fontId="4"/>
  </si>
  <si>
    <t>総合</t>
  </si>
  <si>
    <t>光熱・水道</t>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</si>
  <si>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</si>
  <si>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</si>
  <si>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諸雑費</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</si>
  <si>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</si>
  <si>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</si>
  <si>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</si>
  <si>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</si>
  <si>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</si>
  <si>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</si>
  <si>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</si>
  <si>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</si>
  <si>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</si>
  <si>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</si>
  <si>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</si>
  <si>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</si>
  <si>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豚肉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</si>
  <si>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</si>
  <si>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</si>
  <si>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</si>
  <si>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</si>
  <si>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</si>
  <si>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</si>
  <si>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</si>
  <si>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</si>
  <si>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</si>
  <si>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</si>
  <si>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（もも）</t>
    <phoneticPr fontId="4"/>
  </si>
  <si>
    <t>(紙容器)</t>
  </si>
  <si>
    <t>（つがる）
（注4）</t>
    <rPh sb="7" eb="8">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</si>
  <si>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</si>
  <si>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</si>
  <si>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</si>
  <si>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</si>
  <si>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</si>
  <si>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</si>
  <si>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</si>
  <si>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</si>
  <si>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</si>
  <si>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令和元</t>
    <rPh sb="0" eb="2">
      <t>レイワ</t>
    </rPh>
    <rPh sb="2" eb="3">
      <t>ガン</t>
    </rPh>
    <phoneticPr fontId="4"/>
  </si>
  <si>
    <t>Y　206</t>
    <phoneticPr fontId="4"/>
  </si>
  <si>
    <t>Y　202</t>
    <phoneticPr fontId="4"/>
  </si>
  <si>
    <t>Y  203</t>
    <phoneticPr fontId="4"/>
  </si>
  <si>
    <t>Y  165</t>
    <phoneticPr fontId="4"/>
  </si>
  <si>
    <t>Y  149</t>
    <phoneticPr fontId="4"/>
  </si>
  <si>
    <t>Y  172</t>
    <phoneticPr fontId="4"/>
  </si>
  <si>
    <t>Y  162</t>
    <phoneticPr fontId="4"/>
  </si>
  <si>
    <t>令和2.5</t>
    <rPh sb="0" eb="2">
      <t>レイワ</t>
    </rPh>
    <phoneticPr fontId="4"/>
  </si>
  <si>
    <t>Y  195</t>
    <phoneticPr fontId="4"/>
  </si>
  <si>
    <t>東京都 (令和3.5)</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</si>
  <si>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</si>
  <si>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</si>
  <si>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</si>
  <si>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交通通信</t>
  </si>
  <si>
    <t>教育　</t>
    <rPh sb="0" eb="2">
      <t>キョウイク</t>
    </rPh>
    <phoneticPr fontId="4"/>
  </si>
  <si>
    <t>教養娯楽</t>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</si>
  <si>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</si>
  <si>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</si>
  <si>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</si>
  <si>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</si>
  <si>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</si>
  <si>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</si>
  <si>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テレビ</t>
  </si>
  <si>
    <t>ヘアカラー
リング代</t>
    <rPh sb="9" eb="10">
      <t>ダイ</t>
    </rPh>
    <phoneticPr fontId="4"/>
  </si>
  <si>
    <t>ペーパー
（注5）</t>
    <rPh sb="6" eb="7">
      <t>チュウ</t>
    </rPh>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</si>
  <si>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</si>
  <si>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</si>
  <si>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</si>
  <si>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</si>
  <si>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</si>
  <si>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</si>
  <si>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</si>
  <si>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</si>
  <si>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</si>
  <si>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</si>
  <si>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１台</t>
    <phoneticPr fontId="4"/>
  </si>
  <si>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</si>
  <si>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</si>
  <si>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</si>
  <si>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</si>
  <si>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t>（注4）　―は調査期間に定めがあるため行わないもの。　　　　</t>
    <phoneticPr fontId="4"/>
  </si>
  <si>
    <t>（注5）　令和元年11月分から、1パック単位から1000組単位に変更された。　　　　</t>
    <rPh sb="7" eb="8">
      <t>ガン</t>
    </rPh>
    <rPh sb="20" eb="22">
      <t>タンイ</t>
    </rPh>
    <rPh sb="28" eb="29">
      <t>クミ</t>
    </rPh>
    <rPh sb="29" eb="31">
      <t>タンイ</t>
    </rPh>
    <rPh sb="32" eb="34">
      <t>ヘンコウ</t>
    </rPh>
    <phoneticPr fontId="4"/>
  </si>
  <si>
    <t>資料 　総務省統計局「小売物価統計調査報告書」「小売物価統計調査年報」</t>
  </si>
  <si>
    <t>（１）松江市</t>
    <phoneticPr fontId="4"/>
  </si>
  <si>
    <t>年次・年月</t>
    <rPh sb="0" eb="2">
      <t>ネンジ</t>
    </rPh>
    <phoneticPr fontId="4"/>
  </si>
  <si>
    <t>家具・
家事用品</t>
    <phoneticPr fontId="4"/>
  </si>
  <si>
    <t>16　大型小売店販売状況（百貨店＋スーパー）</t>
    <phoneticPr fontId="4"/>
  </si>
  <si>
    <t>単位：百万円</t>
    <rPh sb="3" eb="4">
      <t>ヒャク</t>
    </rPh>
    <phoneticPr fontId="4"/>
  </si>
  <si>
    <t>総　額</t>
  </si>
  <si>
    <t>衣料品</t>
  </si>
  <si>
    <t>飲食料品</t>
  </si>
  <si>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</si>
  <si>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</si>
  <si>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</si>
  <si>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</si>
  <si>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</si>
  <si>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</si>
  <si>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</si>
  <si>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</si>
  <si>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</si>
  <si>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</si>
  <si>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</si>
  <si>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</si>
  <si>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</si>
  <si>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</si>
  <si>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</si>
  <si>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</si>
  <si>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</si>
  <si>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</si>
  <si>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</si>
  <si>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</si>
  <si>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令和2.7</t>
  </si>
  <si>
    <t>p 3,522</t>
    <phoneticPr fontId="4"/>
  </si>
  <si>
    <t>p 4,464</t>
    <phoneticPr fontId="4"/>
  </si>
  <si>
    <t>p 16,726</t>
    <phoneticPr fontId="4"/>
  </si>
  <si>
    <t>p 11,894</t>
    <phoneticPr fontId="4"/>
  </si>
  <si>
    <t>p 14,569</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</si>
  <si>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</si>
  <si>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</si>
  <si>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</si>
  <si>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</si>
  <si>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</si>
  <si>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</si>
  <si>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</si>
  <si>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</si>
  <si>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</si>
  <si>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</si>
  <si>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</si>
  <si>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</si>
  <si>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</si>
  <si>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</si>
  <si>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</si>
  <si>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</si>
  <si>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</si>
  <si>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</si>
  <si>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</si>
  <si>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</si>
  <si>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</si>
  <si>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</si>
  <si>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</si>
  <si>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</si>
  <si>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</si>
  <si>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</si>
  <si>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平成30</t>
    <phoneticPr fontId="4"/>
  </si>
  <si>
    <t xml:space="preserve"> [ 2,834,477 ]</t>
    <phoneticPr fontId="4"/>
  </si>
  <si>
    <t xml:space="preserve"> [ 2,925,111 ]</t>
    <phoneticPr fontId="4"/>
  </si>
  <si>
    <t xml:space="preserve"> [ 3,062,504 ]</t>
    <phoneticPr fontId="4"/>
  </si>
  <si>
    <t xml:space="preserve"> [ 3,167,189 ]</t>
    <phoneticPr fontId="4"/>
  </si>
  <si>
    <t xml:space="preserve"> [ 3,147,591 ]</t>
    <phoneticPr fontId="4"/>
  </si>
  <si>
    <t xml:space="preserve"> [ 3,167,618 ]</t>
    <phoneticPr fontId="4"/>
  </si>
  <si>
    <t xml:space="preserve"> [ 3,172,399 ]</t>
    <phoneticPr fontId="4"/>
  </si>
  <si>
    <t xml:space="preserve"> [ 3,170,277 ]</t>
    <phoneticPr fontId="4"/>
  </si>
  <si>
    <t xml:space="preserve"> [ 3,175,197 ]</t>
    <phoneticPr fontId="4"/>
  </si>
  <si>
    <t xml:space="preserve"> [ 3,221,315 ]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</si>
  <si>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</si>
  <si>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</si>
  <si>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</si>
  <si>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</si>
  <si>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</si>
  <si>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</si>
  <si>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</si>
  <si>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</si>
  <si>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</si>
  <si>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</si>
  <si>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</si>
  <si>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[ 1,530,420 ]</t>
    <phoneticPr fontId="4"/>
  </si>
  <si>
    <t xml:space="preserve"> [ 1,556,446 ]</t>
    <phoneticPr fontId="4"/>
  </si>
  <si>
    <t xml:space="preserve"> [ 1,538,252 ]</t>
    <phoneticPr fontId="4"/>
  </si>
  <si>
    <t xml:space="preserve"> [ 1,566,940 ]</t>
    <phoneticPr fontId="4"/>
  </si>
  <si>
    <t xml:space="preserve"> [ 1,577,324 ]</t>
    <phoneticPr fontId="4"/>
  </si>
  <si>
    <t xml:space="preserve"> [ 1,587,204 ]</t>
    <phoneticPr fontId="4"/>
  </si>
  <si>
    <t xml:space="preserve"> [ 1,594,191 ]</t>
    <phoneticPr fontId="4"/>
  </si>
  <si>
    <t xml:space="preserve"> [ 1,593,010 ]</t>
    <phoneticPr fontId="4"/>
  </si>
  <si>
    <t xml:space="preserve"> [ 1,592,634 ]</t>
    <phoneticPr fontId="4"/>
  </si>
  <si>
    <t xml:space="preserve"> [ 1,603,982 ]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</si>
  <si>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</si>
  <si>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</si>
  <si>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</si>
  <si>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</si>
  <si>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</si>
  <si>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</si>
  <si>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</si>
  <si>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</si>
  <si>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</si>
  <si>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</si>
  <si>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</si>
  <si>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令和2.6</t>
  </si>
  <si>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</si>
  <si>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</si>
  <si>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</si>
  <si>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</si>
  <si>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数</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</si>
  <si>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</si>
  <si>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</si>
  <si>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</si>
  <si>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</si>
  <si>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</si>
  <si>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</si>
  <si>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</si>
  <si>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</si>
  <si>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</si>
  <si>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</si>
  <si>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</si>
  <si>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</si>
  <si>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</si>
  <si>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</si>
  <si>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</si>
  <si>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</si>
  <si>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</si>
  <si>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</si>
  <si>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</si>
  <si>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</si>
  <si>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</si>
  <si>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</si>
  <si>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</si>
  <si>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</si>
  <si>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</si>
  <si>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</si>
  <si>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</si>
  <si>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</si>
  <si>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</si>
  <si>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平成27</t>
  </si>
  <si>
    <t>資料　西日本建設業保証㈱「島根県の公共工事動向」</t>
    <rPh sb="0" eb="2">
      <t>シリョウ</t>
    </rPh>
    <phoneticPr fontId="4"/>
  </si>
  <si>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</si>
  <si>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</si>
  <si>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</si>
  <si>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</si>
  <si>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</si>
  <si>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</si>
  <si>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</si>
  <si>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</si>
  <si>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</si>
  <si>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</si>
  <si>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</si>
  <si>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</si>
  <si>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</si>
  <si>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</si>
  <si>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</si>
  <si>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</si>
  <si>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</si>
  <si>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</si>
  <si>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</si>
  <si>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</si>
  <si>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</si>
  <si>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平成27</t>
    <phoneticPr fontId="14"/>
  </si>
  <si>
    <t>令和元</t>
    <rPh sb="0" eb="2">
      <t>レイワ</t>
    </rPh>
    <rPh sb="2" eb="3">
      <t>モト</t>
    </rPh>
    <phoneticPr fontId="14"/>
  </si>
  <si>
    <t>令和3.1</t>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</si>
  <si>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</si>
  <si>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</si>
  <si>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</si>
  <si>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</si>
  <si>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出雲</t>
  </si>
  <si>
    <t>隠岐</t>
  </si>
  <si>
    <t>石見</t>
  </si>
  <si>
    <t>乗客</t>
  </si>
  <si>
    <t>降客</t>
  </si>
  <si>
    <t>計</t>
  </si>
  <si>
    <t>利用率</t>
  </si>
  <si>
    <t>令和元</t>
    <rPh sb="0" eb="2">
      <t>レイワ</t>
    </rPh>
    <rPh sb="2" eb="3">
      <t>モト</t>
    </rPh>
    <phoneticPr fontId="4"/>
  </si>
  <si>
    <t>(内訳)</t>
  </si>
  <si>
    <t>東京</t>
    <phoneticPr fontId="4"/>
  </si>
  <si>
    <t>大阪</t>
    <phoneticPr fontId="4"/>
  </si>
  <si>
    <t>福岡</t>
    <phoneticPr fontId="4"/>
  </si>
  <si>
    <t>出雲</t>
    <phoneticPr fontId="4"/>
  </si>
  <si>
    <t>-</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</si>
  <si>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</si>
  <si>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</si>
  <si>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</si>
  <si>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</si>
  <si>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</si>
  <si>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</si>
  <si>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</si>
  <si>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</si>
  <si>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</si>
  <si>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</si>
  <si>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</si>
  <si>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</si>
  <si>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</si>
  <si>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</si>
  <si>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</si>
  <si>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令和3.1</t>
    <rPh sb="0" eb="2">
      <t>レイワ</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</si>
  <si>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</si>
  <si>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</si>
  <si>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</si>
  <si>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</si>
  <si>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</si>
  <si>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</si>
  <si>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</si>
  <si>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</si>
  <si>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</si>
  <si>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</si>
  <si>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</si>
  <si>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</si>
  <si>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</si>
  <si>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</si>
  <si>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</si>
  <si>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</si>
  <si>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</si>
  <si>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</si>
  <si>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</si>
  <si>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</si>
  <si>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</si>
  <si>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</si>
  <si>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</si>
  <si>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</si>
  <si>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</si>
  <si>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</si>
  <si>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</si>
  <si>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</si>
  <si>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8"/>
  </si>
  <si>
    <t>単位：1,000kWh</t>
    <rPh sb="0" eb="2">
      <t>タンイ</t>
    </rPh>
    <phoneticPr fontId="61"/>
  </si>
  <si>
    <t>年　度
年　月</t>
    <rPh sb="0" eb="1">
      <t>トシ</t>
    </rPh>
    <rPh sb="2" eb="3">
      <t>ド</t>
    </rPh>
    <rPh sb="5" eb="6">
      <t>ネン</t>
    </rPh>
    <rPh sb="7" eb="8">
      <t>ツキ</t>
    </rPh>
    <phoneticPr fontId="61"/>
  </si>
  <si>
    <t>電力需要量</t>
    <rPh sb="0" eb="2">
      <t>デンリョク</t>
    </rPh>
    <rPh sb="2" eb="5">
      <t>ジュヨウリョウ</t>
    </rPh>
    <phoneticPr fontId="58"/>
  </si>
  <si>
    <t>発電量</t>
    <rPh sb="0" eb="3">
      <t>ハツデンリョウ</t>
    </rPh>
    <phoneticPr fontId="58"/>
  </si>
  <si>
    <t>特別
高圧</t>
    <rPh sb="0" eb="2">
      <t>トクベツ</t>
    </rPh>
    <rPh sb="3" eb="5">
      <t>コウアツ</t>
    </rPh>
    <phoneticPr fontId="61"/>
  </si>
  <si>
    <t>高圧</t>
    <rPh sb="0" eb="1">
      <t>タカ</t>
    </rPh>
    <rPh sb="1" eb="2">
      <t>アツ</t>
    </rPh>
    <phoneticPr fontId="61"/>
  </si>
  <si>
    <t>低圧</t>
    <rPh sb="0" eb="1">
      <t>テイ</t>
    </rPh>
    <rPh sb="1" eb="2">
      <t>アツ</t>
    </rPh>
    <phoneticPr fontId="61"/>
  </si>
  <si>
    <t>合計</t>
    <rPh sb="0" eb="1">
      <t>ゴウ</t>
    </rPh>
    <rPh sb="1" eb="2">
      <t>ケイ</t>
    </rPh>
    <phoneticPr fontId="61"/>
  </si>
  <si>
    <t>水力
発電所</t>
    <rPh sb="0" eb="2">
      <t>スイリョク</t>
    </rPh>
    <rPh sb="3" eb="6">
      <t>ハツデンショ</t>
    </rPh>
    <phoneticPr fontId="61"/>
  </si>
  <si>
    <t>火力
発電所</t>
    <rPh sb="0" eb="2">
      <t>カリョク</t>
    </rPh>
    <rPh sb="3" eb="6">
      <t>ハツデンショ</t>
    </rPh>
    <phoneticPr fontId="61"/>
  </si>
  <si>
    <t>原子力発電所</t>
    <rPh sb="0" eb="3">
      <t>ゲンシリョク</t>
    </rPh>
    <rPh sb="3" eb="6">
      <t>ハツデンショ</t>
    </rPh>
    <phoneticPr fontId="61"/>
  </si>
  <si>
    <t>新エネルギー等発電所</t>
    <rPh sb="0" eb="1">
      <t>シン</t>
    </rPh>
    <rPh sb="6" eb="7">
      <t>トウ</t>
    </rPh>
    <rPh sb="7" eb="10">
      <t>ハツデンショ</t>
    </rPh>
    <phoneticPr fontId="61"/>
  </si>
  <si>
    <t>合計</t>
    <rPh sb="0" eb="2">
      <t>ゴウケイ</t>
    </rPh>
    <phoneticPr fontId="61"/>
  </si>
  <si>
    <t>うち経過措置料金分</t>
    <rPh sb="2" eb="4">
      <t>ケイカ</t>
    </rPh>
    <rPh sb="4" eb="6">
      <t>ソチ</t>
    </rPh>
    <rPh sb="6" eb="8">
      <t>リョウキン</t>
    </rPh>
    <rPh sb="8" eb="9">
      <t>ブン</t>
    </rPh>
    <phoneticPr fontId="58"/>
  </si>
  <si>
    <t>風力</t>
    <rPh sb="0" eb="2">
      <t>フウリョク</t>
    </rPh>
    <phoneticPr fontId="61"/>
  </si>
  <si>
    <t>太陽光</t>
    <rPh sb="0" eb="3">
      <t>タイヨウコウ</t>
    </rPh>
    <phoneticPr fontId="61"/>
  </si>
  <si>
    <t>バイオマス</t>
    <phoneticPr fontId="61"/>
  </si>
  <si>
    <t>計</t>
    <rPh sb="0" eb="1">
      <t>ケイ</t>
    </rPh>
    <phoneticPr fontId="61"/>
  </si>
  <si>
    <t>平成29</t>
    <rPh sb="0" eb="2">
      <t>ヘイセイ</t>
    </rPh>
    <phoneticPr fontId="58"/>
  </si>
  <si>
    <t>令和元</t>
    <rPh sb="0" eb="2">
      <t>レイワ</t>
    </rPh>
    <rPh sb="2" eb="3">
      <t>モト</t>
    </rPh>
    <phoneticPr fontId="58"/>
  </si>
  <si>
    <t>r 133,441</t>
    <phoneticPr fontId="58"/>
  </si>
  <si>
    <t>r 171,555</t>
    <phoneticPr fontId="58"/>
  </si>
  <si>
    <t>r 410,872</t>
    <phoneticPr fontId="58"/>
  </si>
  <si>
    <t>r 116,627</t>
    <phoneticPr fontId="58"/>
  </si>
  <si>
    <t>r 148,743</t>
    <phoneticPr fontId="58"/>
  </si>
  <si>
    <t>r 361,951</t>
    <phoneticPr fontId="58"/>
  </si>
  <si>
    <t>r 125,898</t>
    <phoneticPr fontId="58"/>
  </si>
  <si>
    <t>r 123,963</t>
    <phoneticPr fontId="58"/>
  </si>
  <si>
    <t>r 363,387</t>
    <phoneticPr fontId="58"/>
  </si>
  <si>
    <t>r 135,626</t>
    <phoneticPr fontId="58"/>
  </si>
  <si>
    <t>r 390,428</t>
    <phoneticPr fontId="58"/>
  </si>
  <si>
    <t>r 163,251</t>
    <phoneticPr fontId="58"/>
  </si>
  <si>
    <t>r 421,323</t>
    <phoneticPr fontId="58"/>
  </si>
  <si>
    <t>r 162,987</t>
    <phoneticPr fontId="58"/>
  </si>
  <si>
    <t>r 166,693</t>
    <phoneticPr fontId="58"/>
  </si>
  <si>
    <t>r 437,841</t>
    <phoneticPr fontId="58"/>
  </si>
  <si>
    <t>r 138,029</t>
    <phoneticPr fontId="58"/>
  </si>
  <si>
    <t>r 128,816</t>
    <phoneticPr fontId="58"/>
  </si>
  <si>
    <t>r 381,879</t>
    <phoneticPr fontId="58"/>
  </si>
  <si>
    <t>r 139,302</t>
    <phoneticPr fontId="58"/>
  </si>
  <si>
    <t>r 416,074</t>
    <phoneticPr fontId="58"/>
  </si>
  <si>
    <t>令和3.1</t>
    <phoneticPr fontId="58"/>
  </si>
  <si>
    <t>r 153,042</t>
    <phoneticPr fontId="58"/>
  </si>
  <si>
    <t>r 259,609</t>
    <phoneticPr fontId="58"/>
  </si>
  <si>
    <t>r 521,400</t>
    <phoneticPr fontId="58"/>
  </si>
  <si>
    <t>〔8,204〕</t>
  </si>
  <si>
    <t>注）</t>
    <rPh sb="0" eb="1">
      <t>チュウ</t>
    </rPh>
    <phoneticPr fontId="61"/>
  </si>
  <si>
    <t>火力発電所の発電量のうちバイオマスに係る発電量を、バイオマス欄に[ ]を付して再掲している。</t>
    <phoneticPr fontId="61"/>
  </si>
  <si>
    <t>資料</t>
    <rPh sb="0" eb="2">
      <t>シリョウ</t>
    </rPh>
    <phoneticPr fontId="58"/>
  </si>
  <si>
    <t>資源エネルギー庁「電力調査統計」</t>
    <rPh sb="0" eb="2">
      <t>シゲン</t>
    </rPh>
    <rPh sb="7" eb="8">
      <t>チョウ</t>
    </rPh>
    <rPh sb="9" eb="11">
      <t>デンリョク</t>
    </rPh>
    <rPh sb="11" eb="13">
      <t>チョウサ</t>
    </rPh>
    <rPh sb="13" eb="15">
      <t>トウケイ</t>
    </rPh>
    <phoneticPr fontId="58"/>
  </si>
  <si>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</si>
  <si>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</si>
  <si>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</si>
  <si>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</si>
  <si>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</si>
  <si>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</si>
  <si>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</si>
  <si>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</si>
  <si>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</si>
  <si>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</si>
  <si>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</si>
  <si>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</si>
  <si>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</si>
  <si>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</si>
  <si>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</si>
  <si>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</si>
  <si>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</si>
  <si>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</si>
  <si>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</si>
  <si>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</si>
  <si>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</si>
  <si>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</si>
  <si>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</si>
  <si>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8　鉱工業生産指数</t>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</si>
  <si>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</si>
  <si>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</si>
  <si>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</si>
  <si>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</si>
  <si>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</si>
  <si>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</si>
  <si>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</si>
  <si>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</si>
  <si>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</si>
  <si>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</si>
  <si>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</si>
  <si>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</si>
  <si>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</si>
  <si>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</si>
  <si>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</si>
  <si>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</si>
  <si>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</si>
  <si>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</si>
  <si>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</si>
  <si>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r 令和2.4</t>
    <phoneticPr fontId="4"/>
  </si>
  <si>
    <t>r　 　  　5</t>
  </si>
  <si>
    <t>r　 　  　6</t>
  </si>
  <si>
    <t>r　 　  　7</t>
  </si>
  <si>
    <t>r　 　  　8</t>
  </si>
  <si>
    <t>r　 　  　9</t>
    <phoneticPr fontId="4"/>
  </si>
  <si>
    <t>r　 　 　10</t>
  </si>
  <si>
    <t>r　 　 　11</t>
  </si>
  <si>
    <t>r　 　 　12</t>
    <phoneticPr fontId="4"/>
  </si>
  <si>
    <t>r  令和3.1</t>
    <phoneticPr fontId="4"/>
  </si>
  <si>
    <t xml:space="preserve">  r　 　　　2</t>
  </si>
  <si>
    <t xml:space="preserve">  r　 　　　3</t>
    <phoneticPr fontId="4"/>
  </si>
  <si>
    <t xml:space="preserve">  p　 　 　4</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</si>
  <si>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</si>
  <si>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</si>
  <si>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</si>
  <si>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</si>
  <si>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</si>
  <si>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</si>
  <si>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</si>
  <si>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</si>
  <si>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</si>
  <si>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</si>
  <si>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</si>
  <si>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</si>
  <si>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</si>
  <si>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</si>
  <si>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</si>
  <si>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</si>
  <si>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</si>
  <si>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 xml:space="preserve">  p　 　　　4</t>
    <phoneticPr fontId="4"/>
  </si>
  <si>
    <t xml:space="preserve">                                                      ５　農業物価指数 （全国）                (平成27年＝100)</t>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</si>
  <si>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</si>
  <si>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</si>
  <si>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</si>
  <si>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</si>
  <si>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</si>
  <si>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</si>
  <si>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</si>
  <si>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</si>
  <si>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</si>
  <si>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</si>
  <si>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</si>
  <si>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</si>
  <si>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ウ エ イ ト</t>
  </si>
  <si>
    <t>令和元</t>
    <rPh sb="0" eb="2">
      <t>レイワ</t>
    </rPh>
    <rPh sb="2" eb="3">
      <t>モト</t>
    </rPh>
    <phoneticPr fontId="5"/>
  </si>
  <si>
    <t>2（概数）</t>
    <rPh sb="2" eb="4">
      <t>ガイスウ</t>
    </rPh>
    <phoneticPr fontId="5"/>
  </si>
  <si>
    <t xml:space="preserve"> 令和3.1</t>
    <rPh sb="1" eb="3">
      <t>レイワ</t>
    </rPh>
    <phoneticPr fontId="4"/>
  </si>
  <si>
    <t xml:space="preserve"> 令和2.5</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</si>
  <si>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</si>
  <si>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</si>
  <si>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</si>
  <si>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</si>
  <si>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</si>
  <si>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</si>
  <si>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</si>
  <si>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</si>
  <si>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</si>
  <si>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</si>
  <si>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</si>
  <si>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</si>
  <si>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</si>
  <si>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</si>
  <si>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</si>
  <si>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</si>
  <si>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</si>
  <si>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</si>
  <si>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2（概数）</t>
    <rPh sb="2" eb="4">
      <t>ガイスウ</t>
    </rPh>
    <phoneticPr fontId="6"/>
  </si>
  <si>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</si>
  <si>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</si>
  <si>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</si>
  <si>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</si>
  <si>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</si>
  <si>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</si>
  <si>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</si>
  <si>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</si>
  <si>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</si>
  <si>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</si>
  <si>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</si>
  <si>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注　 月別は概数。</t>
    <rPh sb="0" eb="1">
      <t>チュウ</t>
    </rPh>
    <phoneticPr fontId="4"/>
  </si>
  <si>
    <t>資料  農林水産省「牛乳乳製品統計」</t>
    <phoneticPr fontId="4"/>
  </si>
  <si>
    <t>７　県内と畜頭数</t>
  </si>
  <si>
    <t>単位：頭</t>
  </si>
  <si>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</si>
  <si>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</si>
  <si>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</si>
  <si>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</si>
  <si>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</si>
  <si>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</si>
  <si>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</si>
  <si>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</si>
  <si>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</si>
  <si>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</si>
  <si>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３．推計人口</t>
    <phoneticPr fontId="66"/>
  </si>
  <si>
    <t>（１）島根県</t>
    <phoneticPr fontId="66"/>
  </si>
  <si>
    <t>単位：人</t>
    <rPh sb="0" eb="2">
      <t>タンイ</t>
    </rPh>
    <rPh sb="3" eb="4">
      <t>ニン</t>
    </rPh>
    <phoneticPr fontId="66"/>
  </si>
  <si>
    <t>年
年月</t>
    <rPh sb="0" eb="1">
      <t>ネン</t>
    </rPh>
    <phoneticPr fontId="66"/>
  </si>
  <si>
    <t>月初推計人口</t>
    <phoneticPr fontId="66"/>
  </si>
  <si>
    <t>月（年）間人口増減　（4）　　</t>
    <phoneticPr fontId="66"/>
  </si>
  <si>
    <t>各年10月１日・各月初</t>
    <phoneticPr fontId="66"/>
  </si>
  <si>
    <t>自然動態</t>
    <phoneticPr fontId="66"/>
  </si>
  <si>
    <t>社会動態</t>
    <phoneticPr fontId="66"/>
  </si>
  <si>
    <t>出生児数</t>
  </si>
  <si>
    <t>死亡者数</t>
  </si>
  <si>
    <t>自然増減</t>
    <rPh sb="3" eb="4">
      <t>ゲン</t>
    </rPh>
    <phoneticPr fontId="66"/>
  </si>
  <si>
    <t>転入者数</t>
  </si>
  <si>
    <t>転出者数</t>
  </si>
  <si>
    <t>社会増減</t>
    <rPh sb="3" eb="4">
      <t>ゲン</t>
    </rPh>
    <phoneticPr fontId="66"/>
  </si>
  <si>
    <t>差引増減</t>
  </si>
  <si>
    <t>男</t>
  </si>
  <si>
    <t>女</t>
  </si>
  <si>
    <t>平成28</t>
    <phoneticPr fontId="66"/>
  </si>
  <si>
    <t>（1）　689,817</t>
    <phoneticPr fontId="66"/>
  </si>
  <si>
    <t>（1）　684,668</t>
    <phoneticPr fontId="66"/>
  </si>
  <si>
    <t>（1）　679,626</t>
    <phoneticPr fontId="66"/>
  </si>
  <si>
    <t>令和元</t>
    <rPh sb="0" eb="2">
      <t>レイワ</t>
    </rPh>
    <rPh sb="2" eb="3">
      <t>モト</t>
    </rPh>
    <phoneticPr fontId="66"/>
  </si>
  <si>
    <t>（1）　673,891</t>
    <phoneticPr fontId="66"/>
  </si>
  <si>
    <t>（2）  671,602</t>
    <phoneticPr fontId="66"/>
  </si>
  <si>
    <t>（1）  668,440</t>
    <phoneticPr fontId="66"/>
  </si>
  <si>
    <t>（1）  667,971</t>
    <phoneticPr fontId="66"/>
  </si>
  <si>
    <t>（1）  667,726</t>
    <phoneticPr fontId="66"/>
  </si>
  <si>
    <t>（1）  667,429</t>
    <phoneticPr fontId="66"/>
  </si>
  <si>
    <t>（3）  671,259</t>
    <phoneticPr fontId="66"/>
  </si>
  <si>
    <t>（3）  670,872</t>
    <phoneticPr fontId="66"/>
  </si>
  <si>
    <t>（3）  670,363</t>
    <phoneticPr fontId="66"/>
  </si>
  <si>
    <t>（3）  669,866</t>
    <phoneticPr fontId="66"/>
  </si>
  <si>
    <t>（3）  669,200</t>
    <phoneticPr fontId="66"/>
  </si>
  <si>
    <t>（3）  666,970</t>
    <phoneticPr fontId="66"/>
  </si>
  <si>
    <t>（3）  667,465</t>
    <phoneticPr fontId="66"/>
  </si>
  <si>
    <t>（3）  667,079</t>
    <phoneticPr fontId="66"/>
  </si>
  <si>
    <t>注   （１）令和2年9月1日現在以前の推計人口は、平成27年国勢調査人口を基準としている。</t>
    <rPh sb="7" eb="9">
      <t>レイワ</t>
    </rPh>
    <phoneticPr fontId="66"/>
  </si>
  <si>
    <t>　　　（２）令和2年10月1日現在の人口は、令和2年国勢調査の国速報値としている。</t>
    <rPh sb="6" eb="8">
      <t>レイワ</t>
    </rPh>
    <rPh sb="22" eb="24">
      <t>レイワ</t>
    </rPh>
    <rPh sb="31" eb="32">
      <t>クニ</t>
    </rPh>
    <rPh sb="32" eb="34">
      <t>ソクホウ</t>
    </rPh>
    <phoneticPr fontId="66"/>
  </si>
  <si>
    <t>　　　　　　なお、9月1日現在の推計人口に、9月中の人口移動数を加減した数値とは一致しない。</t>
    <phoneticPr fontId="66"/>
  </si>
  <si>
    <t>　  　（３）令和2年11月1日現在以降の推計人口は、令和2年国勢調査の国速報値に、前月中の人口移動数を加減して算出している。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7">
      <t>クニ</t>
    </rPh>
    <rPh sb="37" eb="39">
      <t>ソクホウ</t>
    </rPh>
    <rPh sb="42" eb="45">
      <t>ゼンゲツチュウ</t>
    </rPh>
    <rPh sb="46" eb="48">
      <t>ジンコウ</t>
    </rPh>
    <rPh sb="48" eb="50">
      <t>イドウ</t>
    </rPh>
    <rPh sb="50" eb="51">
      <t>カズ</t>
    </rPh>
    <rPh sb="52" eb="54">
      <t>カゲン</t>
    </rPh>
    <rPh sb="56" eb="58">
      <t>サンシュツ</t>
    </rPh>
    <phoneticPr fontId="66"/>
  </si>
  <si>
    <t>　　　（４）各年の人口増減は前年10月～当年９月の計、各月の人口増減は前月1か月分の数値である。また、転入・転出には、県内移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6"/>
  </si>
  <si>
    <t>　　　　　　動が含まれている。</t>
    <phoneticPr fontId="66"/>
  </si>
  <si>
    <t>　　　　　　なお、各年としての令和２年の推計人口は、令和２年国勢調査国速報値のため、令和元年人口との差と年間の人口増減は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5">
      <t>クニ</t>
    </rPh>
    <rPh sb="35" eb="38">
      <t>ソクホウチ</t>
    </rPh>
    <rPh sb="42" eb="44">
      <t>レイワ</t>
    </rPh>
    <rPh sb="44" eb="46">
      <t>ガンネン</t>
    </rPh>
    <rPh sb="46" eb="48">
      <t>ジンコウ</t>
    </rPh>
    <rPh sb="50" eb="51">
      <t>サ</t>
    </rPh>
    <rPh sb="52" eb="54">
      <t>ネンカン</t>
    </rPh>
    <rPh sb="55" eb="57">
      <t>ジンコウ</t>
    </rPh>
    <rPh sb="57" eb="59">
      <t>ゾウゲン</t>
    </rPh>
    <phoneticPr fontId="66"/>
  </si>
  <si>
    <t>　　　　　　一致しない。</t>
    <phoneticPr fontId="66"/>
  </si>
  <si>
    <t>資料  　島根県政策企画局統計調査課「島根県推計人口」</t>
    <rPh sb="8" eb="10">
      <t>セイサク</t>
    </rPh>
    <rPh sb="10" eb="13">
      <t>キカクキョク</t>
    </rPh>
    <rPh sb="15" eb="17">
      <t>チョウサ</t>
    </rPh>
    <phoneticPr fontId="66"/>
  </si>
  <si>
    <t>３．推計人口</t>
  </si>
  <si>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</si>
  <si>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</si>
  <si>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</si>
  <si>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</si>
  <si>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</si>
  <si>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</si>
  <si>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</si>
  <si>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</si>
  <si>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</si>
  <si>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</si>
  <si>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</si>
  <si>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令和元</t>
    <rPh sb="0" eb="2">
      <t>レイワ</t>
    </rPh>
    <rPh sb="2" eb="3">
      <t>モト</t>
    </rPh>
    <phoneticPr fontId="4"/>
  </si>
  <si>
    <t xml:space="preserve">    令和2. 6</t>
  </si>
  <si>
    <t>r    令和3. 1</t>
    <phoneticPr fontId="4"/>
  </si>
  <si>
    <t>p      　　   2</t>
  </si>
  <si>
    <t>p      　　   3</t>
    <phoneticPr fontId="4"/>
  </si>
  <si>
    <t>p      　　   4</t>
  </si>
  <si>
    <t>p      　　   5</t>
  </si>
  <si>
    <t>p      　　   6</t>
  </si>
  <si>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</si>
  <si>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</si>
  <si>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</si>
  <si>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4.市町村別推計人口・人口移動</t>
    <phoneticPr fontId="4"/>
  </si>
  <si>
    <t>市町村</t>
  </si>
  <si>
    <r>
      <t xml:space="preserve">推計人口
</t>
    </r>
    <r>
      <rPr>
        <sz val="18"/>
        <rFont val="ＭＳ 明朝"/>
        <family val="1"/>
        <charset val="128"/>
      </rPr>
      <t>（令和3年6月１日現在）</t>
    </r>
    <rPh sb="0" eb="2">
      <t>スイケイ</t>
    </rPh>
    <rPh sb="2" eb="4">
      <t>ジンコウ</t>
    </rPh>
    <rPh sb="6" eb="7">
      <t>レイ</t>
    </rPh>
    <rPh sb="7" eb="8">
      <t>ワ</t>
    </rPh>
    <rPh sb="9" eb="10">
      <t>ネン</t>
    </rPh>
    <phoneticPr fontId="4"/>
  </si>
  <si>
    <t>前月中の人口移動</t>
  </si>
  <si>
    <t>自然動態</t>
  </si>
  <si>
    <t>社会動態</t>
  </si>
  <si>
    <t>増減</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</si>
  <si>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</si>
  <si>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</si>
  <si>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</si>
  <si>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</si>
  <si>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</si>
  <si>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</si>
  <si>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</si>
  <si>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</si>
  <si>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</si>
  <si>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</si>
  <si>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</si>
  <si>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</si>
  <si>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</si>
  <si>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</si>
  <si>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</si>
  <si>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</si>
  <si>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</si>
  <si>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</si>
  <si>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</si>
  <si>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</si>
  <si>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</si>
  <si>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</si>
  <si>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</si>
  <si>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</si>
  <si>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</si>
  <si>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</si>
  <si>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</si>
  <si>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この推計人口は、令和2年国勢調査の国速報値をもとにして、その後、毎月実施している「島根県人口移動調査」の結果によって加減したものである。</t>
    <rPh sb="8" eb="10">
      <t>レイワ</t>
    </rPh>
    <rPh sb="17" eb="18">
      <t>クニ</t>
    </rPh>
    <rPh sb="18" eb="20">
      <t>ソクホウ</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</si>
  <si>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</si>
  <si>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</si>
  <si>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</si>
  <si>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１．官署別気象（令和3年5月)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</si>
  <si>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</si>
  <si>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</si>
  <si>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</si>
  <si>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</si>
  <si>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</si>
  <si>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</si>
  <si>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</si>
  <si>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</si>
  <si>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</si>
  <si>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</si>
  <si>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</si>
  <si>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</si>
  <si>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</si>
  <si>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</si>
  <si>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</si>
  <si>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</si>
  <si>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</si>
  <si>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</si>
  <si>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</si>
  <si>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</si>
  <si>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</si>
  <si>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</si>
  <si>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</si>
  <si>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</si>
  <si>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</si>
  <si>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</si>
  <si>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</si>
  <si>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２ ． 地域気象観測所（アメダス）の気象  （令和3年4月）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</si>
  <si>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</si>
  <si>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</si>
  <si>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</si>
  <si>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</si>
  <si>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</si>
  <si>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</si>
  <si>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</si>
  <si>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</si>
  <si>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</si>
  <si>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</si>
  <si>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</si>
  <si>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</si>
  <si>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</si>
  <si>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</si>
  <si>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</si>
  <si>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</si>
  <si>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</si>
  <si>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</si>
  <si>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</si>
  <si>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</si>
  <si>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</si>
  <si>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</si>
  <si>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</si>
  <si>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</si>
  <si>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</si>
  <si>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</si>
  <si>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</si>
  <si>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</si>
  <si>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主要統計指標</t>
  </si>
  <si>
    <t>(１)島根県</t>
  </si>
  <si>
    <t>　</t>
  </si>
  <si>
    <t>推計人口</t>
    <rPh sb="0" eb="1">
      <t>スイ</t>
    </rPh>
    <rPh sb="1" eb="2">
      <t>ケイ</t>
    </rPh>
    <rPh sb="2" eb="3">
      <t>ジン</t>
    </rPh>
    <rPh sb="3" eb="4">
      <t>クチ</t>
    </rPh>
    <phoneticPr fontId="4"/>
  </si>
  <si>
    <t xml:space="preserve">鉱工業  </t>
    <phoneticPr fontId="4"/>
  </si>
  <si>
    <t>建築</t>
    <phoneticPr fontId="4"/>
  </si>
  <si>
    <t>電力</t>
    <phoneticPr fontId="4"/>
  </si>
  <si>
    <t>商業</t>
    <rPh sb="0" eb="1">
      <t>ショウ</t>
    </rPh>
    <rPh sb="1" eb="2">
      <t>ギョウ</t>
    </rPh>
    <phoneticPr fontId="4"/>
  </si>
  <si>
    <t>金融</t>
    <phoneticPr fontId="4"/>
  </si>
  <si>
    <t>物価</t>
    <phoneticPr fontId="4"/>
  </si>
  <si>
    <t>家計</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</si>
  <si>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</si>
  <si>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</si>
  <si>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</si>
  <si>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</si>
  <si>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</si>
  <si>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消費者物価指数（平成27年＝100)</t>
    <phoneticPr fontId="4"/>
  </si>
  <si>
    <t>勤労者世帯（松江市）</t>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</si>
  <si>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</si>
  <si>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</si>
  <si>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</si>
  <si>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</si>
  <si>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雇用保険受</t>
    <rPh sb="4" eb="5">
      <t>ジュ</t>
    </rPh>
    <phoneticPr fontId="4"/>
  </si>
  <si>
    <t>交通事故　　　発生件数　　　（道路）</t>
    <rPh sb="7" eb="9">
      <t>ハッセイ</t>
    </rPh>
    <rPh sb="9" eb="11">
      <t>ケンスウ</t>
    </rPh>
    <rPh sb="15" eb="17">
      <t>ドウロ</t>
    </rPh>
    <phoneticPr fontId="4"/>
  </si>
  <si>
    <t>年次等</t>
    <rPh sb="0" eb="2">
      <t>ネンジ</t>
    </rPh>
    <rPh sb="2" eb="3">
      <t>トウ</t>
    </rPh>
    <phoneticPr fontId="4"/>
  </si>
  <si>
    <t>世帯数</t>
  </si>
  <si>
    <t>月（年）間</t>
  </si>
  <si>
    <t>新設住宅</t>
  </si>
  <si>
    <t>電力需要量合計</t>
    <rPh sb="0" eb="2">
      <t>デンリョク</t>
    </rPh>
    <rPh sb="2" eb="4">
      <t>ジュヨウ</t>
    </rPh>
    <rPh sb="4" eb="5">
      <t>リョウ</t>
    </rPh>
    <rPh sb="5" eb="7">
      <t>ゴウケイ</t>
    </rPh>
    <phoneticPr fontId="4"/>
  </si>
  <si>
    <t>大型小売店販売額</t>
    <rPh sb="0" eb="2">
      <t>オオガタ</t>
    </rPh>
    <rPh sb="2" eb="4">
      <t>コウリ</t>
    </rPh>
    <rPh sb="4" eb="5">
      <t>ミセ</t>
    </rPh>
    <rPh sb="5" eb="8">
      <t>ハンバイガク</t>
    </rPh>
    <phoneticPr fontId="4"/>
  </si>
  <si>
    <t>手形交換高</t>
    <phoneticPr fontId="4"/>
  </si>
  <si>
    <t>（パートタイムを含む）（人）</t>
  </si>
  <si>
    <t>給者実人員</t>
    <phoneticPr fontId="4"/>
  </si>
  <si>
    <t>人口増減</t>
    <phoneticPr fontId="4"/>
  </si>
  <si>
    <t>原指数</t>
    <phoneticPr fontId="4"/>
  </si>
  <si>
    <t>季節調整済指数</t>
    <phoneticPr fontId="4"/>
  </si>
  <si>
    <t>着工戸数</t>
  </si>
  <si>
    <t>着工棟数</t>
  </si>
  <si>
    <t>（1000kWh）</t>
    <phoneticPr fontId="4"/>
  </si>
  <si>
    <t>（百万円）</t>
    <rPh sb="1" eb="2">
      <t>ヒャク</t>
    </rPh>
    <phoneticPr fontId="4"/>
  </si>
  <si>
    <t>預金残高</t>
  </si>
  <si>
    <t>貸出金残高</t>
    <rPh sb="2" eb="3">
      <t>キン</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</si>
  <si>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</si>
  <si>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</si>
  <si>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</si>
  <si>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</si>
  <si>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</si>
  <si>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実収入（円）</t>
  </si>
  <si>
    <t>消費支出（円）</t>
  </si>
  <si>
    <t>常用労働者</t>
  </si>
  <si>
    <t>きまって支給す        る給与（製造業）</t>
    <phoneticPr fontId="4"/>
  </si>
  <si>
    <t>所定外労働時間</t>
  </si>
  <si>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</si>
  <si>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</si>
  <si>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</si>
  <si>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</si>
  <si>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(注2)</t>
    <rPh sb="1" eb="2">
      <t>チュウ</t>
    </rPh>
    <phoneticPr fontId="4"/>
  </si>
  <si>
    <t>(注3)</t>
    <rPh sb="1" eb="2">
      <t>チュウ</t>
    </rPh>
    <phoneticPr fontId="4"/>
  </si>
  <si>
    <t>(注4)</t>
    <rPh sb="1" eb="2">
      <t>チュウ</t>
    </rPh>
    <phoneticPr fontId="4"/>
  </si>
  <si>
    <t>（製造業）</t>
  </si>
  <si>
    <t>（人）</t>
    <phoneticPr fontId="4"/>
  </si>
  <si>
    <t>―　</t>
  </si>
  <si>
    <t xml:space="preserve">… </t>
    <phoneticPr fontId="4"/>
  </si>
  <si>
    <t xml:space="preserve">… </t>
  </si>
  <si>
    <t>ｒ 73.7</t>
    <phoneticPr fontId="4"/>
  </si>
  <si>
    <t>r 80.7</t>
    <phoneticPr fontId="4"/>
  </si>
  <si>
    <t>r 361951</t>
    <phoneticPr fontId="4"/>
  </si>
  <si>
    <t>r 83.4</t>
    <phoneticPr fontId="4"/>
  </si>
  <si>
    <t>r 82.5</t>
    <phoneticPr fontId="4"/>
  </si>
  <si>
    <t>r 363387</t>
    <phoneticPr fontId="4"/>
  </si>
  <si>
    <t>r 86.2</t>
    <phoneticPr fontId="4"/>
  </si>
  <si>
    <t>r 83.8</t>
    <phoneticPr fontId="4"/>
  </si>
  <si>
    <t>r 390428</t>
    <phoneticPr fontId="4"/>
  </si>
  <si>
    <t>r 78.0</t>
    <phoneticPr fontId="4"/>
  </si>
  <si>
    <t>r 86.5</t>
    <phoneticPr fontId="4"/>
  </si>
  <si>
    <t>r 421323</t>
    <phoneticPr fontId="4"/>
  </si>
  <si>
    <t>r 93.8</t>
    <phoneticPr fontId="4"/>
  </si>
  <si>
    <t>r 90.9</t>
    <phoneticPr fontId="4"/>
  </si>
  <si>
    <t>r 437841</t>
    <phoneticPr fontId="4"/>
  </si>
  <si>
    <t>r 98.7</t>
    <phoneticPr fontId="4"/>
  </si>
  <si>
    <t>r 93.6</t>
    <phoneticPr fontId="4"/>
  </si>
  <si>
    <t>r 381879</t>
    <phoneticPr fontId="4"/>
  </si>
  <si>
    <t>r 97.0</t>
    <phoneticPr fontId="4"/>
  </si>
  <si>
    <t>r 95.0</t>
    <phoneticPr fontId="4"/>
  </si>
  <si>
    <t>r 100.2</t>
    <phoneticPr fontId="4"/>
  </si>
  <si>
    <t>r 94.9</t>
    <phoneticPr fontId="4"/>
  </si>
  <si>
    <t>r 416074</t>
    <phoneticPr fontId="4"/>
  </si>
  <si>
    <t>r 93.3</t>
    <phoneticPr fontId="4"/>
  </si>
  <si>
    <t>r 104.6</t>
    <phoneticPr fontId="4"/>
  </si>
  <si>
    <t>r 521400</t>
    <phoneticPr fontId="4"/>
  </si>
  <si>
    <t>r 98.1</t>
    <phoneticPr fontId="4"/>
  </si>
  <si>
    <t>r 102.5</t>
    <phoneticPr fontId="4"/>
  </si>
  <si>
    <t>△666</t>
    <phoneticPr fontId="4"/>
  </si>
  <si>
    <t>r 114.8</t>
    <phoneticPr fontId="4"/>
  </si>
  <si>
    <t>r 101.7</t>
    <phoneticPr fontId="4"/>
  </si>
  <si>
    <t>p 106.7</t>
    <phoneticPr fontId="4"/>
  </si>
  <si>
    <t>p 105.8</t>
    <phoneticPr fontId="4"/>
  </si>
  <si>
    <t>r 4,568</t>
    <phoneticPr fontId="4"/>
  </si>
  <si>
    <t>r 2,402</t>
    <phoneticPr fontId="4"/>
  </si>
  <si>
    <t>p 4,586</t>
    <phoneticPr fontId="4"/>
  </si>
  <si>
    <t>対前月指数</t>
    <rPh sb="0" eb="1">
      <t>タイ</t>
    </rPh>
    <rPh sb="3" eb="5">
      <t>シスウ</t>
    </rPh>
    <phoneticPr fontId="4"/>
  </si>
  <si>
    <t>―</t>
    <phoneticPr fontId="4"/>
  </si>
  <si>
    <t>―</t>
  </si>
  <si>
    <t>対前年同月指数</t>
    <rPh sb="0" eb="1">
      <t>タイ</t>
    </rPh>
    <rPh sb="5" eb="7">
      <t>シスウ</t>
    </rPh>
    <phoneticPr fontId="4"/>
  </si>
  <si>
    <t>資        料</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</si>
  <si>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</si>
  <si>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</si>
  <si>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</si>
  <si>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資源エネルギー庁</t>
    <rPh sb="0" eb="2">
      <t>シゲン</t>
    </rPh>
    <rPh sb="7" eb="8">
      <t>チョウ</t>
    </rPh>
    <phoneticPr fontId="4"/>
  </si>
  <si>
    <t>経済産業省</t>
    <rPh sb="0" eb="2">
      <t>ケイザイ</t>
    </rPh>
    <rPh sb="2" eb="5">
      <t>サンギョウショウ</t>
    </rPh>
    <phoneticPr fontId="4"/>
  </si>
  <si>
    <t>日本銀行松江支店</t>
    <phoneticPr fontId="4"/>
  </si>
  <si>
    <t>島根県銀行協会</t>
  </si>
  <si>
    <t>統計調査課</t>
    <rPh sb="0" eb="2">
      <t>トウケイ</t>
    </rPh>
    <rPh sb="2" eb="4">
      <t>チョウサ</t>
    </rPh>
    <rPh sb="4" eb="5">
      <t>カ</t>
    </rPh>
    <phoneticPr fontId="4"/>
  </si>
  <si>
    <t>総務省</t>
    <rPh sb="2" eb="3">
      <t>ショウ</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</si>
  <si>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</si>
  <si>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</si>
  <si>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</si>
  <si>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</si>
  <si>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</si>
  <si>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（注2) 　</t>
    </r>
    <r>
      <rPr>
        <sz val="11"/>
        <rFont val="ＭＳ Ｐゴシック"/>
        <family val="3"/>
        <charset val="128"/>
      </rPr>
      <t>令和２年９月１日現在以前の推計人口は、平成27年国勢調査人口を基準としている。</t>
    </r>
    <rPh sb="1" eb="2">
      <t>チュウ</t>
    </rPh>
    <rPh sb="6" eb="8">
      <t>レイワ</t>
    </rPh>
    <rPh sb="9" eb="10">
      <t>ネン</t>
    </rPh>
    <rPh sb="11" eb="12">
      <t>ツキ</t>
    </rPh>
    <rPh sb="13" eb="14">
      <t>ヒ</t>
    </rPh>
    <rPh sb="14" eb="16">
      <t>ゲンザイ</t>
    </rPh>
    <rPh sb="16" eb="18">
      <t>イゼン</t>
    </rPh>
    <rPh sb="19" eb="21">
      <t>スイケイ</t>
    </rPh>
    <rPh sb="21" eb="23">
      <t>ジンコウ</t>
    </rPh>
    <rPh sb="25" eb="27">
      <t>ヘイセイ</t>
    </rPh>
    <rPh sb="29" eb="30">
      <t>ネン</t>
    </rPh>
    <rPh sb="30" eb="32">
      <t>コクセイ</t>
    </rPh>
    <rPh sb="32" eb="34">
      <t>チョウサ</t>
    </rPh>
    <rPh sb="34" eb="36">
      <t>ジンコウ</t>
    </rPh>
    <rPh sb="37" eb="39">
      <t>キジュン</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</si>
  <si>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</si>
  <si>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</si>
  <si>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r>
      <t xml:space="preserve"> 　　 　  令和２年10月１日現在の人口は、令和２年国勢調査の</t>
    </r>
    <r>
      <rPr>
        <sz val="11"/>
        <rFont val="ＭＳ Ｐゴシック"/>
        <family val="3"/>
        <charset val="128"/>
      </rPr>
      <t>国速報値としている。なお、９月１日現在の推計人口に、</t>
    </r>
    <rPh sb="7" eb="9">
      <t>レイワ</t>
    </rPh>
    <rPh sb="10" eb="11">
      <t>ネン</t>
    </rPh>
    <rPh sb="13" eb="14">
      <t>ツキ</t>
    </rPh>
    <rPh sb="15" eb="16">
      <t>ヒ</t>
    </rPh>
    <rPh sb="16" eb="18">
      <t>ゲンザイ</t>
    </rPh>
    <rPh sb="19" eb="21">
      <t>ジンコウ</t>
    </rPh>
    <rPh sb="23" eb="25">
      <t>レイワ</t>
    </rPh>
    <rPh sb="26" eb="27">
      <t>ネン</t>
    </rPh>
    <rPh sb="27" eb="29">
      <t>コクセイ</t>
    </rPh>
    <rPh sb="29" eb="31">
      <t>チョウサ</t>
    </rPh>
    <rPh sb="32" eb="33">
      <t>クニ</t>
    </rPh>
    <rPh sb="33" eb="36">
      <t>ソクホウチ</t>
    </rPh>
    <rPh sb="46" eb="47">
      <t>ツキ</t>
    </rPh>
    <rPh sb="48" eb="49">
      <t>ヒ</t>
    </rPh>
    <rPh sb="49" eb="51">
      <t>ゲンザイ</t>
    </rPh>
    <rPh sb="52" eb="54">
      <t>スイケイ</t>
    </rPh>
    <rPh sb="54" eb="56">
      <t>ジンコウ</t>
    </rPh>
    <phoneticPr fontId="4"/>
  </si>
  <si>
    <t>（注8）　雇用保険受給者実人員（一般）の各年は、年度平均。</t>
    <rPh sb="1" eb="2">
      <t>チュウ</t>
    </rPh>
    <rPh sb="26" eb="28">
      <t>ヘイキン</t>
    </rPh>
    <phoneticPr fontId="4"/>
  </si>
  <si>
    <t>　　　　　９月中の人口移動数を加減した数値とは一致しない。</t>
    <rPh sb="6" eb="7">
      <t>ツキ</t>
    </rPh>
    <rPh sb="7" eb="8">
      <t>ナカ</t>
    </rPh>
    <rPh sb="9" eb="11">
      <t>ジンコウ</t>
    </rPh>
    <rPh sb="11" eb="13">
      <t>イドウ</t>
    </rPh>
    <rPh sb="13" eb="14">
      <t>スウ</t>
    </rPh>
    <rPh sb="15" eb="17">
      <t>カゲン</t>
    </rPh>
    <rPh sb="19" eb="21">
      <t>スウチ</t>
    </rPh>
    <rPh sb="23" eb="25">
      <t>イッチ</t>
    </rPh>
    <phoneticPr fontId="4"/>
  </si>
  <si>
    <r>
      <t>　　　　　令和２年11月１日現在以降の推計人口は、令和２年国勢調査の</t>
    </r>
    <r>
      <rPr>
        <sz val="11"/>
        <rFont val="ＭＳ Ｐゴシック"/>
        <family val="3"/>
        <charset val="128"/>
      </rPr>
      <t>国速報値に、前月中の人口移動数を加減して</t>
    </r>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5">
      <t>クニ</t>
    </rPh>
    <rPh sb="35" eb="38">
      <t>ソクホウチ</t>
    </rPh>
    <rPh sb="40" eb="41">
      <t>ゼン</t>
    </rPh>
    <rPh sb="41" eb="42">
      <t>ツキ</t>
    </rPh>
    <rPh sb="42" eb="43">
      <t>ナカ</t>
    </rPh>
    <rPh sb="44" eb="46">
      <t>ジンコウ</t>
    </rPh>
    <rPh sb="46" eb="48">
      <t>イドウ</t>
    </rPh>
    <rPh sb="48" eb="49">
      <t>スウ</t>
    </rPh>
    <rPh sb="50" eb="52">
      <t>カゲン</t>
    </rPh>
    <phoneticPr fontId="4"/>
  </si>
  <si>
    <t>　　　　　算出している。</t>
    <rPh sb="5" eb="7">
      <t>サンシュツ</t>
    </rPh>
    <phoneticPr fontId="4"/>
  </si>
  <si>
    <r>
      <t>（注3）  月間人口増減数は前月中の数値、年間人口増減数は前年中の数値である。</t>
    </r>
    <r>
      <rPr>
        <sz val="11"/>
        <rFont val="ＭＳ Ｐゴシック"/>
        <family val="3"/>
        <charset val="128"/>
      </rPr>
      <t xml:space="preserve">なお、各年としての令和２年の </t>
    </r>
    <rPh sb="1" eb="2">
      <t>チュウ</t>
    </rPh>
    <rPh sb="21" eb="23">
      <t>ネンカン</t>
    </rPh>
    <rPh sb="30" eb="31">
      <t>ネン</t>
    </rPh>
    <rPh sb="42" eb="43">
      <t>カク</t>
    </rPh>
    <rPh sb="43" eb="44">
      <t>ネン</t>
    </rPh>
    <rPh sb="48" eb="50">
      <t>レイワ</t>
    </rPh>
    <rPh sb="51" eb="52">
      <t>ネン</t>
    </rPh>
    <phoneticPr fontId="4"/>
  </si>
  <si>
    <t>　　　　　推計人口は、令和２年国勢調査県速報値のため、令和元年との差と年間人口増減数は一致しない。</t>
    <rPh sb="5" eb="7">
      <t>スイケイ</t>
    </rPh>
    <rPh sb="7" eb="9">
      <t>ジンコウ</t>
    </rPh>
    <rPh sb="11" eb="13">
      <t>レイワ</t>
    </rPh>
    <rPh sb="14" eb="15">
      <t>ネン</t>
    </rPh>
    <rPh sb="15" eb="17">
      <t>コクセイ</t>
    </rPh>
    <rPh sb="17" eb="19">
      <t>チョウサ</t>
    </rPh>
    <rPh sb="19" eb="20">
      <t>ケン</t>
    </rPh>
    <rPh sb="20" eb="23">
      <t>ソクホウチ</t>
    </rPh>
    <rPh sb="27" eb="29">
      <t>レイワ</t>
    </rPh>
    <rPh sb="29" eb="31">
      <t>ガンネン</t>
    </rPh>
    <rPh sb="33" eb="34">
      <t>サ</t>
    </rPh>
    <rPh sb="35" eb="37">
      <t>ネンカン</t>
    </rPh>
    <rPh sb="37" eb="39">
      <t>ジンコウ</t>
    </rPh>
    <rPh sb="39" eb="41">
      <t>ゾウゲン</t>
    </rPh>
    <rPh sb="41" eb="42">
      <t>スウ</t>
    </rPh>
    <rPh sb="43" eb="45">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</si>
  <si>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</si>
  <si>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</si>
  <si>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主要統計指標</t>
    <phoneticPr fontId="4"/>
  </si>
  <si>
    <t>(２)全国</t>
    <phoneticPr fontId="4"/>
  </si>
  <si>
    <t>鉱工業</t>
    <phoneticPr fontId="4"/>
  </si>
  <si>
    <r>
      <t xml:space="preserve"> </t>
    </r>
    <r>
      <rPr>
        <sz val="11"/>
        <rFont val="ＭＳ Ｐゴシック"/>
        <family val="3"/>
        <charset val="128"/>
      </rPr>
      <t>金融</t>
    </r>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</si>
  <si>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</si>
  <si>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</si>
  <si>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</si>
  <si>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</si>
  <si>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</si>
  <si>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r>
      <t>消費者物価指数（平成</t>
    </r>
    <r>
      <rPr>
        <sz val="11"/>
        <rFont val="ＭＳ Ｐゴシック"/>
        <family val="3"/>
        <charset val="128"/>
      </rPr>
      <t>27年＝100）</t>
    </r>
    <phoneticPr fontId="4"/>
  </si>
  <si>
    <t>勤労者世帯（全国）</t>
    <phoneticPr fontId="4"/>
  </si>
  <si>
    <r>
      <t>一</t>
    </r>
    <r>
      <rPr>
        <sz val="11"/>
        <rFont val="ＭＳ Ｐゴシック"/>
        <family val="3"/>
        <charset val="128"/>
      </rPr>
      <t>般職業紹介(注7)</t>
    </r>
    <rPh sb="7" eb="8">
      <t>チュウ</t>
    </rPh>
    <phoneticPr fontId="4"/>
  </si>
  <si>
    <t>交通事故　　　　発生件数　　　　（道路）</t>
    <rPh sb="8" eb="10">
      <t>ハッセイ</t>
    </rPh>
    <rPh sb="10" eb="12">
      <t>ケンスウ</t>
    </rPh>
    <rPh sb="17" eb="19">
      <t>ドウロ</t>
    </rPh>
    <phoneticPr fontId="4"/>
  </si>
  <si>
    <r>
      <t>建築</t>
    </r>
    <r>
      <rPr>
        <sz val="11"/>
        <rFont val="ＭＳ Ｐゴシック"/>
        <family val="3"/>
        <charset val="128"/>
      </rPr>
      <t>物</t>
    </r>
    <phoneticPr fontId="4"/>
  </si>
  <si>
    <t>大型小売店販売額</t>
    <rPh sb="0" eb="2">
      <t>オオガタ</t>
    </rPh>
    <rPh sb="2" eb="5">
      <t>コウリテン</t>
    </rPh>
    <rPh sb="5" eb="8">
      <t>ハンバイガク</t>
    </rPh>
    <phoneticPr fontId="4"/>
  </si>
  <si>
    <t>（パートタイムを含む）（千人）</t>
    <rPh sb="12" eb="13">
      <t>セン</t>
    </rPh>
    <phoneticPr fontId="4"/>
  </si>
  <si>
    <t>人口増減</t>
  </si>
  <si>
    <t>原指数</t>
  </si>
  <si>
    <t>（100万kWh）</t>
    <phoneticPr fontId="4"/>
  </si>
  <si>
    <t>（百万円）</t>
    <rPh sb="1" eb="2">
      <t>ヒャク</t>
    </rPh>
    <rPh sb="2" eb="3">
      <t>マン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</si>
  <si>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</si>
  <si>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</si>
  <si>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</si>
  <si>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</si>
  <si>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</si>
  <si>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きまって支給す             る給与（製造業）</t>
    <phoneticPr fontId="4"/>
  </si>
  <si>
    <r>
      <t>（一般）</t>
    </r>
    <r>
      <rPr>
        <sz val="11"/>
        <rFont val="ＭＳ Ｐゴシック"/>
        <family val="3"/>
        <charset val="128"/>
      </rPr>
      <t>(注8)</t>
    </r>
    <rPh sb="5" eb="6">
      <t>チュウ</t>
    </rPh>
    <phoneticPr fontId="4"/>
  </si>
  <si>
    <t>（注１）</t>
    <rPh sb="1" eb="2">
      <t>チュウ</t>
    </rPh>
    <phoneticPr fontId="4"/>
  </si>
  <si>
    <t>（注4）</t>
    <rPh sb="1" eb="2">
      <t>チュウ</t>
    </rPh>
    <phoneticPr fontId="4"/>
  </si>
  <si>
    <r>
      <t>求 人</t>
    </r>
    <r>
      <rPr>
        <sz val="11"/>
        <rFont val="ＭＳ Ｐゴシック"/>
        <family val="3"/>
        <charset val="128"/>
      </rPr>
      <t xml:space="preserve"> 数</t>
    </r>
    <phoneticPr fontId="4"/>
  </si>
  <si>
    <t>（千人）</t>
    <rPh sb="1" eb="2">
      <t>セン</t>
    </rPh>
    <phoneticPr fontId="4"/>
  </si>
  <si>
    <t xml:space="preserve">…  </t>
  </si>
  <si>
    <t>r 58,378</t>
    <phoneticPr fontId="4"/>
  </si>
  <si>
    <t>r 60,075</t>
    <phoneticPr fontId="4"/>
  </si>
  <si>
    <t>r 66,064</t>
    <phoneticPr fontId="4"/>
  </si>
  <si>
    <t>r 74,825</t>
    <phoneticPr fontId="4"/>
  </si>
  <si>
    <t>r 75,120</t>
    <phoneticPr fontId="4"/>
  </si>
  <si>
    <t>r 64,410</t>
    <phoneticPr fontId="4"/>
  </si>
  <si>
    <t>r 62,431</t>
    <phoneticPr fontId="4"/>
  </si>
  <si>
    <t>r 67,844</t>
    <phoneticPr fontId="4"/>
  </si>
  <si>
    <t>r 125,629,953</t>
    <phoneticPr fontId="4"/>
  </si>
  <si>
    <t>r 82,185</t>
    <phoneticPr fontId="4"/>
  </si>
  <si>
    <t>p 125,620,000</t>
    <phoneticPr fontId="4"/>
  </si>
  <si>
    <t>p 125,480,000</t>
    <phoneticPr fontId="4"/>
  </si>
  <si>
    <t>p 125,410,000</t>
    <phoneticPr fontId="4"/>
  </si>
  <si>
    <t>r 98.8</t>
    <phoneticPr fontId="4"/>
  </si>
  <si>
    <t>r 100.0</t>
    <phoneticPr fontId="4"/>
  </si>
  <si>
    <t>r 1,552,581</t>
    <phoneticPr fontId="4"/>
  </si>
  <si>
    <t>r　100.9</t>
    <phoneticPr fontId="4"/>
  </si>
  <si>
    <t>r　103.3</t>
    <phoneticPr fontId="4"/>
  </si>
  <si>
    <t>r　89.2</t>
    <phoneticPr fontId="4"/>
  </si>
  <si>
    <t>p 125,360,000</t>
    <phoneticPr fontId="4"/>
  </si>
  <si>
    <t xml:space="preserve">p 87.2 </t>
    <phoneticPr fontId="4"/>
  </si>
  <si>
    <t xml:space="preserve">p 94.1 </t>
    <phoneticPr fontId="4"/>
  </si>
  <si>
    <t>p 1,540,969</t>
    <phoneticPr fontId="4"/>
  </si>
  <si>
    <t>p　100.7</t>
    <phoneticPr fontId="4"/>
  </si>
  <si>
    <t>p　100.4</t>
    <phoneticPr fontId="4"/>
  </si>
  <si>
    <t>p　80.7</t>
    <phoneticPr fontId="4"/>
  </si>
  <si>
    <t>p 22,373</t>
    <phoneticPr fontId="4"/>
  </si>
  <si>
    <t>総務省</t>
    <rPh sb="0" eb="1">
      <t>フサ</t>
    </rPh>
    <rPh sb="1" eb="2">
      <t>ツトム</t>
    </rPh>
    <rPh sb="2" eb="3">
      <t>ショウ</t>
    </rPh>
    <phoneticPr fontId="4"/>
  </si>
  <si>
    <t>国土交通省</t>
    <rPh sb="0" eb="2">
      <t>コクド</t>
    </rPh>
    <rPh sb="2" eb="4">
      <t>コウツウ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</si>
  <si>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</si>
  <si>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</si>
  <si>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</si>
  <si>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</si>
  <si>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</si>
  <si>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</si>
  <si>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平成27年国勢調査の確定値に前月（年）中の人口移動数を加減している。</t>
    </r>
    <rPh sb="1" eb="2">
      <t>チュウ</t>
    </rPh>
    <rPh sb="6" eb="8">
      <t>ヘイセイ</t>
    </rPh>
    <rPh sb="10" eb="11">
      <t>ネン</t>
    </rPh>
    <rPh sb="11" eb="13">
      <t>コクセイ</t>
    </rPh>
    <rPh sb="13" eb="15">
      <t>チョウサ</t>
    </rPh>
    <rPh sb="16" eb="19">
      <t>カクテイチ</t>
    </rPh>
    <rPh sb="20" eb="21">
      <t>ゼン</t>
    </rPh>
    <rPh sb="21" eb="22">
      <t>ツキ</t>
    </rPh>
    <rPh sb="23" eb="24">
      <t>ネン</t>
    </rPh>
    <rPh sb="25" eb="26">
      <t>ナカ</t>
    </rPh>
    <rPh sb="27" eb="29">
      <t>ジンコウ</t>
    </rPh>
    <rPh sb="29" eb="31">
      <t>イドウ</t>
    </rPh>
    <rPh sb="31" eb="32">
      <t>スウ</t>
    </rPh>
    <rPh sb="33" eb="35">
      <t>カゲン</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</si>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</sst>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_);[Red]\(#,##0\)"/>
    <numFmt numFmtId="177" formatCode="#,##0_ "/>
    <numFmt numFmtId="178" formatCode="0.0_ "/>
    <numFmt numFmtId="179" formatCode="#,##0_ ;[Red]\-#,##0\ "/>
    <numFmt numFmtId="180" formatCode="&quot;¥&quot;#,##0"/>
    <numFmt numFmtId="181" formatCode="#,##0.00_);[Red]\(#,##0.00\)"/>
    <numFmt numFmtId="182" formatCode="0.0_);[Red]\(0.0\)"/>
    <numFmt numFmtId="183" formatCode="0.0"/>
    <numFmt numFmtId="184" formatCode="#,##0;&quot;▲ &quot;#,##0"/>
    <numFmt numFmtId="185" formatCode="hh:mm:ss"/>
    <numFmt numFmtId="186" formatCode="#,##0.0"/>
    <numFmt numFmtId="187" formatCode="0.00_);[Red]\(0.00\)"/>
    <numFmt numFmtId="188" formatCode="#,##0.0_);[Red]\(#,##0.0\)"/>
    <numFmt numFmtId="189" formatCode="0_);[Red]\(0\)"/>
    <numFmt numFmtId="190" formatCode="0.0000;&quot;△ &quot;0.0000"/>
    <numFmt numFmtId="191" formatCode="_ * #,##0.0_ ;_ * \-#,##0.0_ ;_ * &quot;-&quot;?_ ;_ @_ "/>
    <numFmt numFmtId="192" formatCode="#,##0;[Red]#,##0"/>
    <numFmt numFmtId="193" formatCode="0.00_ "/>
    <numFmt numFmtId="194" formatCode="0_ "/>
    <numFmt numFmtId="195" formatCode="#,##0;&quot;△ &quot;#,##0"/>
    <numFmt numFmtId="196" formatCode="#,##0.0000_ "/>
    <numFmt numFmtId="197" formatCode="0.00000_ "/>
    <numFmt numFmtId="198" formatCode="#,##0.000000"/>
    <numFmt numFmtId="199" formatCode="0.0;&quot;△ &quot;0.0"/>
    <numFmt numFmtId="200" formatCode="#,##0.0;&quot;△ &quot;#,##0.0"/>
    <numFmt numFmtId="201" formatCode="#,##0.0_ "/>
    <numFmt numFmtId="202" formatCode="&quot;〔&quot;#,##0&quot;〕&quot;;&quot;〔&quot;#,##0&quot;〕&quot;"/>
    <numFmt numFmtId="203" formatCode="###,###,##0;&quot;-&quot;##,###,##0"/>
    <numFmt numFmtId="204" formatCode="0;&quot;△ &quot;0"/>
    <numFmt numFmtId="205" formatCode="#,###;&quot;△ &quot;#,###;\-"/>
    <numFmt numFmtId="206" formatCode="#,###;&quot;△&quot;#,###;\-"/>
    <numFmt numFmtId="207" formatCode="0_);\(0\)"/>
    <numFmt numFmtId="208" formatCode="#,##0_);\(#,##0\)"/>
    <numFmt numFmtId="209" formatCode="#,##0.0_);\(#,##0.0\)"/>
    <numFmt numFmtId="210" formatCode="0.000"/>
    <numFmt numFmtId="211" formatCode="0.0;[Red]\-0.0"/>
  </numFmts>
  <fonts count="84">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sz val="10"/>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2"/>
      <color rgb="FFFF0000"/>
      <name val="ＭＳ Ｐゴシック"/>
      <family val="3"/>
      <charset val="128"/>
    </font>
    <font>
      <sz val="11"/>
      <name val="ＭＳ Ｐゴシック"/>
      <family val="3"/>
      <charset val="128"/>
    </font>
    <font>
      <sz val="14"/>
      <color indexed="10"/>
      <name val="ＤＨＰ平成ゴシックW5"/>
      <family val="3"/>
      <charset val="128"/>
    </font>
    <font>
      <sz val="12"/>
      <color indexed="10"/>
      <name val="ＭＳ Ｐゴシック"/>
      <family val="3"/>
      <charset val="128"/>
    </font>
    <font>
      <sz val="14"/>
      <color indexed="10"/>
      <name val="ＤＨＰ特太ゴシック体"/>
      <family val="3"/>
      <charset val="128"/>
    </font>
    <font>
      <sz val="12"/>
      <name val="ＭＳ Ｐゴシック"/>
      <family val="3"/>
      <charset val="128"/>
      <scheme val="major"/>
    </font>
    <font>
      <sz val="18"/>
      <name val="ＭＳ Ｐゴシック"/>
      <family val="3"/>
      <charset val="128"/>
    </font>
    <font>
      <sz val="16"/>
      <name val="ＭＳ Ｐゴシック"/>
      <family val="3"/>
      <charset val="128"/>
    </font>
    <font>
      <b/>
      <sz val="16"/>
      <name val="ＭＳ Ｐゴシック"/>
      <family val="3"/>
      <charset val="128"/>
    </font>
    <font>
      <sz val="8"/>
      <name val="ＭＳ Ｐゴシック"/>
      <family val="3"/>
      <charset val="128"/>
    </font>
    <font>
      <sz val="11"/>
      <color indexed="8"/>
      <name val="ＭＳ 明朝"/>
      <family val="1"/>
      <charset val="128"/>
    </font>
    <font>
      <sz val="11"/>
      <name val="ＭＳ 明朝"/>
      <family val="1"/>
      <charset val="128"/>
    </font>
    <font>
      <sz val="9"/>
      <name val="ＭＳ Ｐゴシック"/>
      <family val="3"/>
      <charset val="128"/>
    </font>
    <font>
      <sz val="11"/>
      <color rgb="FFFF0000"/>
      <name val="ＭＳ Ｐゴシック"/>
      <family val="3"/>
      <charset val="128"/>
    </font>
    <font>
      <b/>
      <sz val="14"/>
      <color indexed="8"/>
      <name val="ＭＳ Ｐゴシック"/>
      <family val="3"/>
      <charset val="128"/>
    </font>
    <font>
      <sz val="10"/>
      <color indexed="10"/>
      <name val="ＤＨＰ平成ゴシックW5"/>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8"/>
      <name val="HGS創英角ﾎﾟｯﾌﾟ体"/>
      <family val="3"/>
      <charset val="128"/>
    </font>
    <font>
      <sz val="11"/>
      <name val="ＭＳ ゴシック"/>
      <family val="3"/>
      <charset val="128"/>
    </font>
    <font>
      <sz val="11"/>
      <color theme="1"/>
      <name val="ＭＳ 明朝"/>
      <family val="1"/>
      <charset val="128"/>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theme="1"/>
      <name val="ＭＳ Ｐゴシック"/>
      <family val="3"/>
      <charset val="128"/>
      <scheme val="minor"/>
    </font>
    <font>
      <sz val="12"/>
      <name val="ＭＳ Ｐゴシック"/>
      <family val="3"/>
      <charset val="128"/>
      <scheme val="minor"/>
    </font>
    <font>
      <b/>
      <sz val="14"/>
      <color theme="1"/>
      <name val="ＭＳ Ｐゴシック"/>
      <family val="3"/>
      <charset val="128"/>
    </font>
    <font>
      <b/>
      <sz val="14"/>
      <color theme="1"/>
      <name val="ＤＦＰPOP体"/>
      <family val="3"/>
      <charset val="128"/>
    </font>
    <font>
      <sz val="14"/>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Ｐゴシック"/>
      <family val="3"/>
      <charset val="128"/>
      <scheme val="major"/>
    </font>
    <font>
      <b/>
      <sz val="9"/>
      <color theme="1"/>
      <name val="ＤＦＰPOP体"/>
      <family val="3"/>
      <charset val="128"/>
    </font>
    <font>
      <sz val="14"/>
      <color indexed="10"/>
      <name val="ＤＦPOP体"/>
      <family val="3"/>
      <charset val="128"/>
    </font>
    <font>
      <b/>
      <sz val="14"/>
      <color indexed="10"/>
      <name val="HG丸ｺﾞｼｯｸM-PRO"/>
      <family val="3"/>
      <charset val="128"/>
    </font>
    <font>
      <sz val="18"/>
      <color indexed="8"/>
      <name val="ＭＳ Ｐゴシック"/>
      <family val="3"/>
      <charset val="128"/>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name val="ＭＳ Ｐゴシック"/>
      <family val="3"/>
      <charset val="128"/>
    </font>
    <font>
      <sz val="12"/>
      <name val="ＭＳ 明朝"/>
      <family val="1"/>
      <charset val="128"/>
    </font>
    <font>
      <sz val="6"/>
      <name val="ＭＳ Ｐ明朝"/>
      <family val="1"/>
      <charset val="128"/>
    </font>
    <font>
      <b/>
      <sz val="12"/>
      <name val="ＭＳ 明朝"/>
      <family val="1"/>
      <charset val="128"/>
    </font>
    <font>
      <sz val="14"/>
      <name val="ＭＳ 明朝"/>
      <family val="1"/>
      <charset val="128"/>
    </font>
    <font>
      <sz val="14"/>
      <name val="ＭＳ ゴシック"/>
      <family val="3"/>
      <charset val="128"/>
    </font>
    <font>
      <i/>
      <sz val="12"/>
      <name val="ＭＳ Ｐゴシック"/>
      <family val="3"/>
      <charset val="128"/>
    </font>
    <font>
      <b/>
      <sz val="22"/>
      <name val="ＭＳ ゴシック"/>
      <family val="3"/>
      <charset val="128"/>
    </font>
    <font>
      <sz val="20"/>
      <name val="ＭＳ 明朝"/>
      <family val="1"/>
      <charset val="128"/>
    </font>
    <font>
      <sz val="18"/>
      <name val="ＭＳ 明朝"/>
      <family val="1"/>
      <charset val="128"/>
    </font>
    <font>
      <b/>
      <sz val="20"/>
      <name val="ＭＳ ゴシック"/>
      <family val="3"/>
      <charset val="128"/>
    </font>
    <font>
      <b/>
      <sz val="20"/>
      <name val="ＭＳ Ｐゴシック"/>
      <family val="3"/>
      <charset val="128"/>
      <scheme val="minor"/>
    </font>
    <font>
      <sz val="20"/>
      <name val="ＭＳ Ｐゴシック"/>
      <family val="3"/>
      <charset val="128"/>
      <scheme val="minor"/>
    </font>
    <font>
      <sz val="19"/>
      <name val="ＭＳ 明朝"/>
      <family val="1"/>
      <charset val="128"/>
    </font>
    <font>
      <b/>
      <sz val="14"/>
      <color indexed="10"/>
      <name val="ＭＳ Ｐゴシック"/>
      <family val="3"/>
      <charset val="128"/>
    </font>
    <font>
      <b/>
      <sz val="14"/>
      <name val="ＭＳ ゴシック"/>
      <family val="3"/>
      <charset val="128"/>
    </font>
    <font>
      <b/>
      <sz val="12"/>
      <name val="ＤＦPOP体"/>
      <family val="3"/>
      <charset val="128"/>
    </font>
    <font>
      <sz val="12"/>
      <name val="ＤＦＧPOP1体W9"/>
      <family val="3"/>
      <charset val="128"/>
    </font>
    <font>
      <sz val="20"/>
      <name val="HG正楷書体-PRO"/>
      <family val="4"/>
      <charset val="128"/>
    </font>
    <font>
      <sz val="20"/>
      <name val="HGS創英角ｺﾞｼｯｸUB"/>
      <family val="3"/>
      <charset val="128"/>
    </font>
  </fonts>
  <fills count="1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solid">
        <fgColor rgb="FFCCFFCC"/>
        <bgColor indexed="42"/>
      </patternFill>
    </fill>
    <fill>
      <patternFill patternType="solid">
        <fgColor theme="0"/>
        <bgColor indexed="64"/>
      </patternFill>
    </fill>
    <fill>
      <patternFill patternType="gray0625">
        <fgColor indexed="42"/>
        <bgColor rgb="FFCCFFCC"/>
      </patternFill>
    </fill>
    <fill>
      <patternFill patternType="solid">
        <fgColor theme="8" tint="0.79998168889431442"/>
        <bgColor indexed="64"/>
      </patternFill>
    </fill>
    <fill>
      <patternFill patternType="solid">
        <fgColor indexed="27"/>
        <bgColor indexed="64"/>
      </patternFill>
    </fill>
    <fill>
      <patternFill patternType="solid">
        <fgColor indexed="9"/>
        <bgColor indexed="64"/>
      </patternFill>
    </fill>
    <fill>
      <patternFill patternType="solid">
        <fgColor rgb="FFCCFFCC"/>
        <bgColor indexed="9"/>
      </patternFill>
    </fill>
    <fill>
      <patternFill patternType="solid">
        <fgColor indexed="42"/>
        <bgColor indexed="23"/>
      </patternFill>
    </fill>
    <fill>
      <patternFill patternType="solid">
        <fgColor rgb="FFCCFFCC"/>
        <bgColor indexed="23"/>
      </patternFill>
    </fill>
  </fills>
  <borders count="111">
    <border>
      <left/>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8"/>
      </right>
      <top style="double">
        <color indexed="8"/>
      </top>
      <bottom/>
      <diagonal/>
    </border>
    <border>
      <left/>
      <right style="thin">
        <color indexed="8"/>
      </right>
      <top/>
      <bottom/>
      <diagonal/>
    </border>
    <border>
      <left style="thin">
        <color indexed="8"/>
      </left>
      <right/>
      <top style="double">
        <color indexed="8"/>
      </top>
      <bottom/>
      <diagonal/>
    </border>
    <border>
      <left style="thin">
        <color indexed="8"/>
      </left>
      <right/>
      <top/>
      <bottom/>
      <diagonal/>
    </border>
    <border>
      <left/>
      <right/>
      <top style="double">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8"/>
      </left>
      <right/>
      <top style="double">
        <color indexed="8"/>
      </top>
      <bottom/>
      <diagonal/>
    </border>
    <border>
      <left style="thin">
        <color indexed="8"/>
      </left>
      <right style="thin">
        <color indexed="8"/>
      </right>
      <top style="thin">
        <color indexed="8"/>
      </top>
      <bottom/>
      <diagonal/>
    </border>
    <border>
      <left style="double">
        <color indexed="8"/>
      </left>
      <right/>
      <top/>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double">
        <color indexed="8"/>
      </left>
      <right/>
      <top/>
      <bottom style="thin">
        <color indexed="8"/>
      </bottom>
      <diagonal/>
    </border>
    <border>
      <left style="thin">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double">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style="thin">
        <color indexed="8"/>
      </right>
      <top/>
      <bottom style="thin">
        <color indexed="64"/>
      </bottom>
      <diagonal/>
    </border>
    <border>
      <left/>
      <right/>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64"/>
      </right>
      <top/>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64"/>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s>
  <cellStyleXfs count="23">
    <xf numFmtId="0" fontId="0" fillId="0" borderId="0"/>
    <xf numFmtId="0" fontId="10" fillId="0" borderId="0" applyNumberFormat="0" applyFill="0" applyBorder="0" applyAlignment="0" applyProtection="0"/>
    <xf numFmtId="38" fontId="14" fillId="0" borderId="0" applyFont="0" applyFill="0" applyBorder="0" applyAlignment="0" applyProtection="0">
      <alignment vertical="center"/>
    </xf>
    <xf numFmtId="6" fontId="14"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3" fontId="5" fillId="0" borderId="0"/>
    <xf numFmtId="0" fontId="14" fillId="0" borderId="0">
      <alignment vertical="center"/>
    </xf>
    <xf numFmtId="0" fontId="5" fillId="0" borderId="0"/>
    <xf numFmtId="0" fontId="14" fillId="0" borderId="0"/>
    <xf numFmtId="0" fontId="35" fillId="0" borderId="0">
      <alignment vertical="center"/>
    </xf>
    <xf numFmtId="0" fontId="14" fillId="0" borderId="0"/>
    <xf numFmtId="186" fontId="14" fillId="0" borderId="0"/>
    <xf numFmtId="0" fontId="43" fillId="0" borderId="0">
      <alignment vertical="center"/>
    </xf>
    <xf numFmtId="3" fontId="14" fillId="0" borderId="0"/>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186" fontId="14" fillId="0" borderId="0"/>
    <xf numFmtId="3" fontId="14" fillId="0" borderId="0"/>
    <xf numFmtId="0" fontId="65" fillId="0" borderId="0"/>
  </cellStyleXfs>
  <cellXfs count="2333">
    <xf numFmtId="0" fontId="0" fillId="0" borderId="0" xfId="0" applyNumberFormat="1" applyFont="1" applyAlignment="1" applyProtection="1">
      <protection locked="0"/>
    </xf>
    <xf numFmtId="0" fontId="2" fillId="0" borderId="0" xfId="0" applyNumberFormat="1" applyFont="1" applyAlignment="1"/>
    <xf numFmtId="0" fontId="5" fillId="0" borderId="0" xfId="0" applyNumberFormat="1" applyFont="1" applyAlignment="1">
      <alignment horizontal="right"/>
    </xf>
    <xf numFmtId="0" fontId="5" fillId="0" borderId="0" xfId="0" applyNumberFormat="1" applyFont="1"/>
    <xf numFmtId="3" fontId="0" fillId="0" borderId="0" xfId="0" applyNumberFormat="1" applyFont="1"/>
    <xf numFmtId="0" fontId="0" fillId="0" borderId="0" xfId="0" applyNumberFormat="1" applyFont="1" applyAlignment="1" applyProtection="1">
      <protection locked="0"/>
    </xf>
    <xf numFmtId="0" fontId="7" fillId="0" borderId="0" xfId="0" applyNumberFormat="1" applyFont="1" applyAlignment="1"/>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9" fillId="0" borderId="0" xfId="0" applyNumberFormat="1" applyFont="1" applyAlignment="1" applyProtection="1">
      <protection locked="0"/>
    </xf>
    <xf numFmtId="0" fontId="10" fillId="0" borderId="0" xfId="1" applyNumberFormat="1" applyFill="1" applyAlignment="1" applyProtection="1">
      <protection locked="0"/>
    </xf>
    <xf numFmtId="0" fontId="5" fillId="2" borderId="6"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3" fontId="5" fillId="0" borderId="7" xfId="0" applyNumberFormat="1" applyFont="1" applyBorder="1" applyAlignment="1">
      <alignment horizontal="center" vertical="center" wrapText="1"/>
    </xf>
    <xf numFmtId="176" fontId="5" fillId="0" borderId="10" xfId="0" applyNumberFormat="1" applyFont="1" applyFill="1" applyBorder="1" applyAlignment="1"/>
    <xf numFmtId="176" fontId="5" fillId="0" borderId="10" xfId="0" applyNumberFormat="1" applyFont="1" applyFill="1" applyBorder="1" applyAlignment="1">
      <alignment horizontal="right"/>
    </xf>
    <xf numFmtId="0" fontId="5" fillId="0" borderId="8" xfId="0" applyNumberFormat="1" applyFont="1" applyBorder="1" applyAlignment="1">
      <alignment horizontal="center" vertical="center"/>
    </xf>
    <xf numFmtId="0" fontId="5" fillId="0" borderId="9" xfId="0" applyNumberFormat="1" applyFont="1" applyFill="1" applyBorder="1" applyAlignment="1">
      <alignment horizontal="center"/>
    </xf>
    <xf numFmtId="0" fontId="5" fillId="0" borderId="9" xfId="0" applyNumberFormat="1" applyFont="1" applyBorder="1" applyAlignment="1">
      <alignment horizontal="center"/>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5" fillId="0" borderId="11" xfId="0" applyNumberFormat="1" applyFont="1" applyBorder="1" applyAlignment="1">
      <alignment horizontal="center"/>
    </xf>
    <xf numFmtId="0" fontId="11" fillId="0" borderId="0" xfId="0" applyNumberFormat="1" applyFont="1" applyFill="1" applyBorder="1" applyAlignment="1"/>
    <xf numFmtId="3" fontId="12" fillId="0" borderId="0" xfId="0" applyNumberFormat="1" applyFont="1" applyFill="1" applyBorder="1"/>
    <xf numFmtId="3" fontId="12" fillId="0" borderId="0" xfId="0" applyNumberFormat="1" applyFont="1" applyBorder="1"/>
    <xf numFmtId="0" fontId="12" fillId="0" borderId="0" xfId="0" applyNumberFormat="1" applyFont="1" applyBorder="1"/>
    <xf numFmtId="0" fontId="12" fillId="0" borderId="0" xfId="0" applyNumberFormat="1" applyFont="1" applyAlignment="1" applyProtection="1">
      <protection locked="0"/>
    </xf>
    <xf numFmtId="176" fontId="0" fillId="0" borderId="0" xfId="0" applyNumberFormat="1" applyFont="1" applyFill="1" applyBorder="1"/>
    <xf numFmtId="41" fontId="0" fillId="0" borderId="0" xfId="0" applyNumberFormat="1" applyFont="1" applyAlignment="1" applyProtection="1">
      <protection locked="0"/>
    </xf>
    <xf numFmtId="0" fontId="3" fillId="0" borderId="0" xfId="0" applyFont="1" applyAlignment="1">
      <alignment horizontal="center" vertical="center"/>
    </xf>
    <xf numFmtId="0" fontId="6" fillId="0" borderId="0" xfId="0" applyNumberFormat="1" applyFont="1" applyAlignment="1" applyProtection="1">
      <alignment horizontal="center" vertical="center"/>
      <protection locked="0"/>
    </xf>
    <xf numFmtId="0" fontId="5" fillId="2" borderId="12" xfId="0" applyFont="1" applyFill="1" applyBorder="1" applyAlignment="1">
      <alignment horizontal="center" vertical="center" wrapText="1"/>
    </xf>
    <xf numFmtId="0" fontId="0" fillId="2" borderId="13" xfId="0" applyNumberFormat="1" applyFont="1" applyFill="1" applyBorder="1" applyAlignment="1" applyProtection="1">
      <alignment horizontal="center" vertical="center"/>
      <protection locked="0"/>
    </xf>
    <xf numFmtId="0" fontId="5" fillId="2" borderId="14"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0" fillId="0" borderId="5" xfId="0"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0" fillId="0" borderId="3"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0" fillId="0" borderId="4" xfId="0" applyNumberFormat="1" applyFont="1" applyBorder="1" applyAlignment="1" applyProtection="1">
      <alignment horizontal="center" vertical="center"/>
      <protection locked="0"/>
    </xf>
    <xf numFmtId="0" fontId="3" fillId="0" borderId="0" xfId="0" applyFont="1" applyAlignment="1">
      <alignment horizontal="center"/>
    </xf>
    <xf numFmtId="0" fontId="6" fillId="0" borderId="0" xfId="0" applyNumberFormat="1" applyFont="1" applyAlignment="1" applyProtection="1">
      <alignment horizontal="center"/>
      <protection locked="0"/>
    </xf>
    <xf numFmtId="0" fontId="14" fillId="0" borderId="0" xfId="0" applyNumberFormat="1" applyFont="1" applyAlignment="1" applyProtection="1">
      <protection locked="0"/>
    </xf>
    <xf numFmtId="0" fontId="0" fillId="0" borderId="0" xfId="0" applyNumberFormat="1"/>
    <xf numFmtId="0" fontId="5" fillId="2" borderId="1" xfId="0" applyFont="1" applyFill="1" applyBorder="1" applyAlignment="1">
      <alignment horizontal="center" vertical="center"/>
    </xf>
    <xf numFmtId="0" fontId="5" fillId="2" borderId="14" xfId="0" applyFont="1" applyFill="1" applyBorder="1" applyAlignment="1">
      <alignment horizontal="centerContinuous" vertical="center"/>
    </xf>
    <xf numFmtId="0" fontId="5" fillId="2" borderId="16" xfId="0" applyFont="1" applyFill="1" applyBorder="1" applyAlignment="1">
      <alignment horizontal="centerContinuous" vertical="center"/>
    </xf>
    <xf numFmtId="0" fontId="0" fillId="2" borderId="17" xfId="0" applyNumberFormat="1" applyFont="1" applyFill="1" applyBorder="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5" fillId="0" borderId="19"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0" xfId="0" applyNumberFormat="1" applyFont="1" applyFill="1" applyBorder="1" applyAlignment="1">
      <alignment horizontal="center"/>
    </xf>
    <xf numFmtId="41" fontId="5" fillId="0" borderId="15" xfId="0" applyNumberFormat="1" applyFont="1" applyFill="1" applyBorder="1" applyAlignment="1">
      <alignment horizontal="right"/>
    </xf>
    <xf numFmtId="177" fontId="5" fillId="0" borderId="0" xfId="0" applyNumberFormat="1" applyFont="1" applyFill="1" applyBorder="1" applyAlignment="1">
      <alignment horizontal="right"/>
    </xf>
    <xf numFmtId="0" fontId="14" fillId="0" borderId="0" xfId="0" applyNumberFormat="1" applyFont="1" applyFill="1" applyAlignment="1" applyProtection="1">
      <protection locked="0"/>
    </xf>
    <xf numFmtId="0" fontId="5" fillId="0" borderId="0" xfId="0" applyNumberFormat="1" applyFont="1" applyBorder="1" applyAlignment="1">
      <alignment horizontal="center"/>
    </xf>
    <xf numFmtId="41" fontId="5" fillId="0" borderId="15" xfId="0" applyNumberFormat="1" applyFont="1" applyBorder="1" applyAlignment="1">
      <alignment horizontal="right"/>
    </xf>
    <xf numFmtId="41" fontId="5" fillId="0" borderId="0" xfId="0" applyNumberFormat="1" applyFont="1" applyBorder="1" applyAlignment="1">
      <alignment horizontal="right"/>
    </xf>
    <xf numFmtId="177" fontId="5" fillId="0" borderId="0" xfId="0" applyNumberFormat="1" applyFont="1" applyBorder="1" applyAlignment="1">
      <alignment horizontal="right"/>
    </xf>
    <xf numFmtId="41" fontId="5" fillId="0" borderId="20" xfId="0" applyNumberFormat="1" applyFont="1" applyFill="1" applyBorder="1" applyAlignment="1">
      <alignment horizontal="right"/>
    </xf>
    <xf numFmtId="0" fontId="14"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77" fontId="14" fillId="0" borderId="0" xfId="0" applyNumberFormat="1" applyFont="1" applyFill="1" applyBorder="1" applyAlignment="1" applyProtection="1">
      <protection locked="0"/>
    </xf>
    <xf numFmtId="0" fontId="5" fillId="0" borderId="10" xfId="0" applyNumberFormat="1" applyFont="1" applyFill="1" applyBorder="1" applyAlignment="1">
      <alignment horizontal="center"/>
    </xf>
    <xf numFmtId="41" fontId="5" fillId="0" borderId="21" xfId="0" applyNumberFormat="1" applyFont="1" applyFill="1" applyBorder="1" applyAlignment="1">
      <alignment horizontal="right"/>
    </xf>
    <xf numFmtId="41" fontId="5" fillId="0" borderId="10" xfId="0" applyNumberFormat="1" applyFont="1" applyFill="1" applyBorder="1" applyAlignment="1">
      <alignment horizontal="right"/>
    </xf>
    <xf numFmtId="0" fontId="5" fillId="0" borderId="0" xfId="0" applyNumberFormat="1" applyFont="1" applyFill="1" applyBorder="1" applyAlignment="1"/>
    <xf numFmtId="177" fontId="14" fillId="0" borderId="0" xfId="0" applyNumberFormat="1" applyFont="1" applyAlignment="1" applyProtection="1">
      <protection locked="0"/>
    </xf>
    <xf numFmtId="0" fontId="5" fillId="0" borderId="0" xfId="0" applyFont="1" applyFill="1" applyBorder="1" applyAlignment="1">
      <alignment horizontal="center" vertical="center"/>
    </xf>
    <xf numFmtId="0" fontId="14"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177" fontId="5" fillId="0" borderId="0" xfId="0" applyNumberFormat="1" applyFont="1" applyBorder="1" applyAlignment="1"/>
    <xf numFmtId="0" fontId="8" fillId="0" borderId="0" xfId="0" applyFont="1" applyAlignment="1">
      <alignment horizontal="center"/>
    </xf>
    <xf numFmtId="0" fontId="14" fillId="0" borderId="0" xfId="0" applyFont="1" applyAlignment="1"/>
    <xf numFmtId="0" fontId="5" fillId="0" borderId="0" xfId="0" applyFont="1" applyFill="1" applyAlignment="1">
      <alignment horizontal="center"/>
    </xf>
    <xf numFmtId="0" fontId="14" fillId="0" borderId="0" xfId="0" applyFont="1" applyFill="1" applyAlignment="1"/>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9" xfId="0" applyFill="1" applyBorder="1" applyAlignment="1">
      <alignment horizontal="left"/>
    </xf>
    <xf numFmtId="3" fontId="14" fillId="0" borderId="0" xfId="0" applyNumberFormat="1" applyFont="1" applyFill="1" applyBorder="1" applyAlignment="1"/>
    <xf numFmtId="3" fontId="0" fillId="0" borderId="0" xfId="0" applyNumberFormat="1" applyFont="1" applyFill="1" applyAlignment="1"/>
    <xf numFmtId="0" fontId="0" fillId="0" borderId="9"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0" fontId="0"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11" xfId="0" applyFill="1" applyBorder="1" applyAlignment="1">
      <alignment horizontal="center"/>
    </xf>
    <xf numFmtId="0" fontId="14" fillId="0" borderId="10" xfId="0" applyFont="1" applyFill="1" applyBorder="1" applyAlignment="1"/>
    <xf numFmtId="0" fontId="0" fillId="0" borderId="10" xfId="0" applyFont="1" applyFill="1" applyBorder="1" applyAlignment="1"/>
    <xf numFmtId="0" fontId="0" fillId="0" borderId="9" xfId="0" applyFont="1" applyFill="1" applyBorder="1" applyAlignment="1">
      <alignment horizontal="left"/>
    </xf>
    <xf numFmtId="0" fontId="3" fillId="0" borderId="0" xfId="4" applyFont="1" applyAlignment="1">
      <alignment horizontal="center" vertical="center"/>
    </xf>
    <xf numFmtId="0" fontId="8" fillId="0" borderId="0" xfId="4" applyNumberFormat="1" applyFont="1" applyAlignment="1" applyProtection="1">
      <alignment horizontal="center" vertical="center"/>
      <protection locked="0"/>
    </xf>
    <xf numFmtId="0" fontId="2" fillId="0" borderId="0" xfId="4" applyNumberFormat="1" applyFont="1" applyAlignment="1"/>
    <xf numFmtId="0" fontId="5" fillId="0" borderId="0" xfId="4" applyNumberFormat="1" applyFont="1" applyAlignment="1" applyProtection="1">
      <protection locked="0"/>
    </xf>
    <xf numFmtId="0" fontId="15" fillId="0" borderId="0" xfId="4" applyFont="1" applyAlignment="1">
      <alignment horizontal="left"/>
    </xf>
    <xf numFmtId="0" fontId="2" fillId="0" borderId="0" xfId="4" applyFont="1" applyAlignment="1">
      <alignment horizontal="left"/>
    </xf>
    <xf numFmtId="0" fontId="0" fillId="0" borderId="0" xfId="4" applyFont="1" applyAlignment="1">
      <alignment horizontal="right"/>
    </xf>
    <xf numFmtId="0" fontId="5" fillId="4" borderId="12" xfId="4" applyFont="1" applyFill="1" applyBorder="1" applyAlignment="1">
      <alignment horizontal="center" vertical="center" wrapText="1"/>
    </xf>
    <xf numFmtId="0" fontId="14" fillId="4" borderId="1" xfId="4" applyFont="1" applyFill="1" applyBorder="1" applyAlignment="1">
      <alignment horizontal="center" vertical="center" wrapText="1"/>
    </xf>
    <xf numFmtId="0" fontId="5" fillId="4" borderId="14" xfId="4" applyFont="1" applyFill="1" applyBorder="1" applyAlignment="1">
      <alignment horizontal="center" vertical="center" wrapText="1"/>
    </xf>
    <xf numFmtId="0" fontId="5" fillId="0" borderId="12" xfId="4" applyNumberFormat="1" applyFont="1" applyBorder="1" applyAlignment="1" applyProtection="1">
      <alignment horizontal="center" vertical="center" wrapText="1"/>
      <protection locked="0"/>
    </xf>
    <xf numFmtId="0" fontId="5" fillId="4" borderId="14" xfId="4" applyNumberFormat="1" applyFont="1" applyFill="1" applyBorder="1" applyAlignment="1">
      <alignment horizontal="center" vertical="center"/>
    </xf>
    <xf numFmtId="0" fontId="5" fillId="4" borderId="16" xfId="4" applyNumberFormat="1" applyFont="1" applyFill="1" applyBorder="1" applyAlignment="1">
      <alignment horizontal="center" vertical="center"/>
    </xf>
    <xf numFmtId="0" fontId="5" fillId="4" borderId="25" xfId="4" applyFont="1" applyFill="1" applyBorder="1" applyAlignment="1">
      <alignment horizontal="center" vertical="center" wrapText="1"/>
    </xf>
    <xf numFmtId="0" fontId="5" fillId="0" borderId="0" xfId="4" applyNumberFormat="1"/>
    <xf numFmtId="0" fontId="5" fillId="5" borderId="13" xfId="4" applyNumberFormat="1" applyFont="1" applyFill="1" applyBorder="1" applyAlignment="1" applyProtection="1">
      <alignment horizontal="center" vertical="center" wrapText="1"/>
      <protection locked="0"/>
    </xf>
    <xf numFmtId="0" fontId="14" fillId="5" borderId="5" xfId="4" applyNumberFormat="1" applyFont="1" applyFill="1" applyBorder="1" applyAlignment="1" applyProtection="1">
      <alignment horizontal="center" vertical="center" wrapText="1"/>
      <protection locked="0"/>
    </xf>
    <xf numFmtId="0" fontId="5" fillId="5" borderId="15" xfId="4" applyNumberFormat="1" applyFont="1" applyFill="1" applyBorder="1" applyAlignment="1" applyProtection="1">
      <alignment horizontal="center" vertical="center" wrapText="1"/>
      <protection locked="0"/>
    </xf>
    <xf numFmtId="0" fontId="5" fillId="0" borderId="13" xfId="4" applyNumberFormat="1" applyFont="1" applyBorder="1" applyAlignment="1" applyProtection="1">
      <alignment horizontal="center" vertical="center" wrapText="1"/>
      <protection locked="0"/>
    </xf>
    <xf numFmtId="0" fontId="14" fillId="4" borderId="26" xfId="4" applyFont="1" applyFill="1" applyBorder="1" applyAlignment="1">
      <alignment horizontal="center" vertical="center"/>
    </xf>
    <xf numFmtId="0" fontId="14" fillId="4" borderId="26" xfId="4" applyFont="1" applyFill="1" applyBorder="1" applyAlignment="1">
      <alignment horizontal="center" vertical="center" wrapText="1"/>
    </xf>
    <xf numFmtId="0" fontId="14" fillId="4" borderId="6" xfId="4" applyFont="1" applyFill="1" applyBorder="1" applyAlignment="1">
      <alignment horizontal="center" vertical="center" wrapText="1"/>
    </xf>
    <xf numFmtId="0" fontId="5" fillId="4" borderId="27" xfId="4" applyFont="1" applyFill="1" applyBorder="1" applyAlignment="1">
      <alignment horizontal="center" vertical="center" wrapText="1"/>
    </xf>
    <xf numFmtId="0" fontId="5" fillId="5" borderId="28" xfId="4" applyNumberFormat="1" applyFont="1" applyFill="1" applyBorder="1" applyAlignment="1" applyProtection="1">
      <alignment horizontal="center" vertical="center" wrapText="1"/>
      <protection locked="0"/>
    </xf>
    <xf numFmtId="0" fontId="5" fillId="0" borderId="17" xfId="4" applyNumberFormat="1" applyFont="1" applyBorder="1" applyAlignment="1" applyProtection="1">
      <alignment horizontal="center" vertical="center" wrapText="1"/>
      <protection locked="0"/>
    </xf>
    <xf numFmtId="0" fontId="14" fillId="5" borderId="5" xfId="4" applyNumberFormat="1" applyFont="1" applyFill="1" applyBorder="1" applyAlignment="1" applyProtection="1">
      <alignment horizontal="center" vertical="center"/>
      <protection locked="0"/>
    </xf>
    <xf numFmtId="0" fontId="14" fillId="4" borderId="15" xfId="4" applyFont="1" applyFill="1" applyBorder="1" applyAlignment="1">
      <alignment horizontal="center" vertical="center" wrapText="1"/>
    </xf>
    <xf numFmtId="0" fontId="5" fillId="0" borderId="29" xfId="4" applyNumberFormat="1" applyFont="1" applyBorder="1" applyAlignment="1" applyProtection="1">
      <alignment horizontal="center" vertical="center" wrapText="1"/>
      <protection locked="0"/>
    </xf>
    <xf numFmtId="0" fontId="14" fillId="0" borderId="18" xfId="4" applyNumberFormat="1" applyFont="1" applyBorder="1" applyAlignment="1" applyProtection="1">
      <alignment horizontal="center" vertical="center" wrapText="1"/>
      <protection locked="0"/>
    </xf>
    <xf numFmtId="0" fontId="5" fillId="5" borderId="30" xfId="4" applyNumberFormat="1" applyFont="1" applyFill="1" applyBorder="1" applyAlignment="1" applyProtection="1">
      <alignment horizontal="center" vertical="center" wrapText="1"/>
      <protection locked="0"/>
    </xf>
    <xf numFmtId="0" fontId="14" fillId="0" borderId="18" xfId="4" applyNumberFormat="1" applyFont="1" applyBorder="1" applyAlignment="1" applyProtection="1">
      <alignment horizontal="center" vertical="center"/>
      <protection locked="0"/>
    </xf>
    <xf numFmtId="0" fontId="14" fillId="4" borderId="31" xfId="4" applyFont="1" applyFill="1" applyBorder="1" applyAlignment="1">
      <alignment horizontal="center" vertical="center" wrapText="1"/>
    </xf>
    <xf numFmtId="0" fontId="5" fillId="4" borderId="32" xfId="4" applyFont="1" applyFill="1" applyBorder="1" applyAlignment="1">
      <alignment horizontal="center" vertical="center" wrapText="1"/>
    </xf>
    <xf numFmtId="0" fontId="5" fillId="0" borderId="0" xfId="4" applyNumberFormat="1" applyFont="1" applyBorder="1" applyAlignment="1" applyProtection="1">
      <alignment horizontal="center" vertical="center" wrapText="1"/>
      <protection locked="0"/>
    </xf>
    <xf numFmtId="0" fontId="5" fillId="0" borderId="15" xfId="4" applyNumberFormat="1" applyFont="1" applyBorder="1" applyAlignment="1" applyProtection="1">
      <alignment horizontal="center" vertical="center" wrapText="1"/>
      <protection locked="0"/>
    </xf>
    <xf numFmtId="0" fontId="5" fillId="0" borderId="0"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protection locked="0"/>
    </xf>
    <xf numFmtId="0" fontId="0" fillId="0" borderId="0" xfId="4" applyNumberFormat="1" applyFont="1" applyFill="1" applyAlignment="1">
      <alignment horizontal="center"/>
    </xf>
    <xf numFmtId="176" fontId="5" fillId="0" borderId="20" xfId="4" applyNumberFormat="1" applyFont="1" applyFill="1" applyBorder="1" applyAlignment="1"/>
    <xf numFmtId="176" fontId="5" fillId="0" borderId="0" xfId="4" applyNumberFormat="1" applyFont="1" applyFill="1" applyAlignment="1"/>
    <xf numFmtId="176" fontId="0" fillId="0" borderId="0" xfId="4" applyNumberFormat="1" applyFont="1" applyFill="1" applyAlignment="1"/>
    <xf numFmtId="0" fontId="14" fillId="0" borderId="0" xfId="4" applyNumberFormat="1" applyFont="1" applyFill="1"/>
    <xf numFmtId="176" fontId="8" fillId="0" borderId="0" xfId="4" applyNumberFormat="1" applyFont="1" applyFill="1" applyAlignment="1" applyProtection="1">
      <alignment vertical="center"/>
      <protection locked="0"/>
    </xf>
    <xf numFmtId="0" fontId="5" fillId="0" borderId="0" xfId="4" applyNumberFormat="1" applyFont="1" applyFill="1" applyAlignment="1" applyProtection="1">
      <protection locked="0"/>
    </xf>
    <xf numFmtId="0" fontId="5" fillId="0" borderId="0" xfId="4" applyNumberFormat="1" applyFont="1" applyFill="1" applyAlignment="1">
      <alignment horizontal="center"/>
    </xf>
    <xf numFmtId="0" fontId="5" fillId="0" borderId="0" xfId="4" applyFill="1" applyBorder="1" applyAlignment="1">
      <alignment horizontal="center"/>
    </xf>
    <xf numFmtId="176" fontId="0" fillId="0" borderId="20" xfId="4" applyNumberFormat="1" applyFont="1" applyFill="1" applyBorder="1" applyAlignment="1"/>
    <xf numFmtId="176" fontId="0" fillId="0" borderId="0" xfId="4" applyNumberFormat="1" applyFont="1" applyFill="1" applyBorder="1" applyAlignment="1"/>
    <xf numFmtId="176" fontId="0" fillId="0" borderId="0" xfId="4" applyNumberFormat="1" applyFont="1" applyFill="1" applyBorder="1" applyAlignment="1">
      <alignment horizontal="right"/>
    </xf>
    <xf numFmtId="0" fontId="0" fillId="0" borderId="0" xfId="4" applyNumberFormat="1" applyFont="1" applyFill="1" applyAlignment="1" applyProtection="1">
      <protection locked="0"/>
    </xf>
    <xf numFmtId="176" fontId="5" fillId="0" borderId="0" xfId="4" applyNumberFormat="1" applyFont="1" applyFill="1" applyBorder="1" applyAlignment="1"/>
    <xf numFmtId="176" fontId="5" fillId="0" borderId="0" xfId="4" applyNumberFormat="1" applyFont="1" applyFill="1" applyBorder="1" applyAlignment="1">
      <alignment horizontal="right"/>
    </xf>
    <xf numFmtId="0" fontId="0" fillId="0" borderId="0" xfId="4" applyFont="1" applyFill="1" applyBorder="1" applyAlignment="1">
      <alignment horizontal="center"/>
    </xf>
    <xf numFmtId="176" fontId="0" fillId="0" borderId="33" xfId="4" applyNumberFormat="1" applyFont="1" applyFill="1" applyBorder="1" applyAlignment="1"/>
    <xf numFmtId="176" fontId="0" fillId="0" borderId="34" xfId="4" applyNumberFormat="1" applyFont="1" applyFill="1" applyBorder="1" applyAlignment="1"/>
    <xf numFmtId="176" fontId="0" fillId="0" borderId="34" xfId="4" applyNumberFormat="1" applyFont="1" applyFill="1" applyBorder="1" applyAlignment="1">
      <alignment horizontal="right"/>
    </xf>
    <xf numFmtId="178" fontId="11" fillId="0" borderId="35" xfId="4" applyNumberFormat="1" applyFont="1" applyFill="1" applyBorder="1" applyAlignment="1">
      <alignment horizontal="center"/>
    </xf>
    <xf numFmtId="176" fontId="0" fillId="0" borderId="36" xfId="4" applyNumberFormat="1" applyFont="1" applyFill="1" applyBorder="1" applyAlignment="1"/>
    <xf numFmtId="176" fontId="0" fillId="0" borderId="35" xfId="4" applyNumberFormat="1" applyFont="1" applyFill="1" applyBorder="1" applyAlignment="1"/>
    <xf numFmtId="176" fontId="0" fillId="0" borderId="35" xfId="4" applyNumberFormat="1" applyFont="1" applyFill="1" applyBorder="1" applyAlignment="1">
      <alignment horizontal="right"/>
    </xf>
    <xf numFmtId="0" fontId="11" fillId="0" borderId="0" xfId="4" applyNumberFormat="1" applyFont="1" applyFill="1" applyAlignment="1" applyProtection="1">
      <protection locked="0"/>
    </xf>
    <xf numFmtId="0" fontId="5" fillId="0" borderId="19" xfId="4" applyFont="1" applyBorder="1" applyAlignment="1"/>
    <xf numFmtId="0" fontId="5" fillId="0" borderId="19" xfId="4" applyFont="1" applyBorder="1"/>
    <xf numFmtId="0" fontId="5" fillId="0" borderId="19" xfId="4" applyNumberFormat="1" applyFont="1" applyBorder="1"/>
    <xf numFmtId="0" fontId="5" fillId="0" borderId="0" xfId="4" applyFont="1" applyBorder="1" applyAlignment="1"/>
    <xf numFmtId="0" fontId="16" fillId="0" borderId="0" xfId="4" applyFont="1" applyBorder="1"/>
    <xf numFmtId="0" fontId="16" fillId="0" borderId="0" xfId="4" applyNumberFormat="1" applyFont="1" applyBorder="1"/>
    <xf numFmtId="176" fontId="16" fillId="0" borderId="0" xfId="4" applyNumberFormat="1" applyFont="1" applyBorder="1"/>
    <xf numFmtId="0" fontId="16" fillId="0" borderId="0" xfId="4" applyNumberFormat="1" applyFont="1" applyAlignment="1" applyProtection="1">
      <protection locked="0"/>
    </xf>
    <xf numFmtId="0" fontId="5" fillId="0" borderId="0" xfId="4" applyBorder="1" applyAlignment="1"/>
    <xf numFmtId="0" fontId="5" fillId="0" borderId="0" xfId="4" applyFont="1" applyBorder="1"/>
    <xf numFmtId="0" fontId="5" fillId="0" borderId="0" xfId="4" applyNumberFormat="1" applyFont="1" applyBorder="1"/>
    <xf numFmtId="0" fontId="5" fillId="0" borderId="0" xfId="4" applyNumberFormat="1" applyBorder="1"/>
    <xf numFmtId="0" fontId="5" fillId="0" borderId="0" xfId="4" applyFont="1" applyFill="1" applyBorder="1" applyAlignment="1"/>
    <xf numFmtId="0" fontId="5" fillId="0" borderId="0" xfId="4" applyFont="1" applyAlignment="1"/>
    <xf numFmtId="0" fontId="5" fillId="0" borderId="0" xfId="4"/>
    <xf numFmtId="0" fontId="2" fillId="0" borderId="0" xfId="4" applyFont="1" applyAlignment="1"/>
    <xf numFmtId="3" fontId="2" fillId="0" borderId="0" xfId="4" applyNumberFormat="1" applyFont="1" applyAlignment="1"/>
    <xf numFmtId="0" fontId="8" fillId="0" borderId="37" xfId="4" applyFont="1" applyBorder="1" applyAlignment="1">
      <alignment horizontal="center" vertical="center"/>
    </xf>
    <xf numFmtId="0" fontId="8" fillId="0" borderId="37" xfId="4" applyNumberFormat="1" applyFont="1" applyBorder="1" applyAlignment="1" applyProtection="1">
      <alignment horizontal="center" vertical="center"/>
      <protection locked="0"/>
    </xf>
    <xf numFmtId="0" fontId="5" fillId="0" borderId="0" xfId="4" applyAlignment="1">
      <alignment horizontal="right" shrinkToFit="1"/>
    </xf>
    <xf numFmtId="0" fontId="5" fillId="0" borderId="0" xfId="4" applyNumberFormat="1" applyFont="1" applyFill="1" applyBorder="1" applyAlignment="1" applyProtection="1">
      <protection locked="0"/>
    </xf>
    <xf numFmtId="0" fontId="13" fillId="0" borderId="0" xfId="4" applyNumberFormat="1" applyFont="1" applyFill="1" applyBorder="1" applyAlignment="1" applyProtection="1">
      <alignment horizontal="center"/>
      <protection locked="0"/>
    </xf>
    <xf numFmtId="0" fontId="5" fillId="5" borderId="12" xfId="4" applyFont="1" applyFill="1" applyBorder="1" applyAlignment="1">
      <alignment horizontal="center" vertical="center" wrapText="1"/>
    </xf>
    <xf numFmtId="0" fontId="5" fillId="5" borderId="1" xfId="4" applyFont="1" applyFill="1" applyBorder="1" applyAlignment="1">
      <alignment horizontal="center" vertical="center" wrapText="1"/>
    </xf>
    <xf numFmtId="0" fontId="5" fillId="5" borderId="2" xfId="4" applyNumberFormat="1" applyFont="1" applyFill="1" applyBorder="1" applyAlignment="1">
      <alignment horizontal="center" vertical="center"/>
    </xf>
    <xf numFmtId="0" fontId="5" fillId="6" borderId="3" xfId="4" applyNumberFormat="1" applyFont="1" applyFill="1" applyBorder="1" applyAlignment="1" applyProtection="1">
      <alignment horizontal="center"/>
      <protection locked="0"/>
    </xf>
    <xf numFmtId="0" fontId="5" fillId="5" borderId="38" xfId="4" applyNumberFormat="1" applyFont="1" applyFill="1" applyBorder="1" applyAlignment="1" applyProtection="1">
      <alignment horizontal="center"/>
      <protection locked="0"/>
    </xf>
    <xf numFmtId="0" fontId="5" fillId="5" borderId="39" xfId="4" applyNumberFormat="1" applyFill="1" applyBorder="1" applyAlignment="1">
      <alignment horizontal="center" vertical="center"/>
    </xf>
    <xf numFmtId="0" fontId="5" fillId="5" borderId="3" xfId="4" applyNumberFormat="1" applyFont="1" applyFill="1" applyBorder="1" applyAlignment="1" applyProtection="1">
      <alignment horizontal="center" vertical="center"/>
      <protection locked="0"/>
    </xf>
    <xf numFmtId="0" fontId="5" fillId="0" borderId="5" xfId="4" applyNumberFormat="1" applyFont="1" applyBorder="1" applyAlignment="1" applyProtection="1">
      <alignment horizontal="center" vertical="center" wrapText="1"/>
      <protection locked="0"/>
    </xf>
    <xf numFmtId="0" fontId="5" fillId="5" borderId="26" xfId="4" applyFont="1" applyFill="1" applyBorder="1" applyAlignment="1">
      <alignment horizontal="center" vertical="center" wrapText="1"/>
    </xf>
    <xf numFmtId="0" fontId="5" fillId="5" borderId="26" xfId="4" applyFont="1" applyFill="1" applyBorder="1" applyAlignment="1">
      <alignment horizontal="center" vertical="center"/>
    </xf>
    <xf numFmtId="0" fontId="5" fillId="5" borderId="40" xfId="4" applyFont="1" applyFill="1" applyBorder="1" applyAlignment="1">
      <alignment horizontal="center" vertical="center"/>
    </xf>
    <xf numFmtId="0" fontId="0" fillId="5" borderId="41" xfId="4" applyFont="1" applyFill="1" applyBorder="1" applyAlignment="1">
      <alignment horizontal="center"/>
    </xf>
    <xf numFmtId="0" fontId="5" fillId="5" borderId="41" xfId="4" applyFill="1" applyBorder="1" applyAlignment="1">
      <alignment horizontal="center"/>
    </xf>
    <xf numFmtId="0" fontId="5" fillId="5" borderId="6" xfId="4" applyFill="1" applyBorder="1" applyAlignment="1">
      <alignment horizontal="center" vertical="center" wrapText="1"/>
    </xf>
    <xf numFmtId="0" fontId="5" fillId="5" borderId="17" xfId="4" applyNumberFormat="1" applyFont="1" applyFill="1" applyBorder="1" applyAlignment="1" applyProtection="1">
      <alignment horizontal="center" vertical="center" wrapText="1"/>
      <protection locked="0"/>
    </xf>
    <xf numFmtId="0" fontId="5" fillId="0" borderId="18" xfId="4" applyNumberFormat="1" applyFont="1" applyBorder="1" applyAlignment="1" applyProtection="1">
      <alignment horizontal="center" vertical="center" wrapText="1"/>
      <protection locked="0"/>
    </xf>
    <xf numFmtId="0" fontId="5" fillId="6" borderId="18" xfId="4" applyNumberFormat="1" applyFont="1" applyFill="1" applyBorder="1" applyAlignment="1" applyProtection="1">
      <alignment horizontal="center" vertical="center" wrapText="1"/>
      <protection locked="0"/>
    </xf>
    <xf numFmtId="0" fontId="5" fillId="5" borderId="18" xfId="4" applyNumberFormat="1" applyFont="1" applyFill="1" applyBorder="1" applyAlignment="1" applyProtection="1">
      <alignment horizontal="center" vertical="center"/>
      <protection locked="0"/>
    </xf>
    <xf numFmtId="0" fontId="5" fillId="5" borderId="42" xfId="4" applyNumberFormat="1" applyFont="1" applyFill="1" applyBorder="1" applyAlignment="1" applyProtection="1">
      <alignment horizontal="center" vertical="center"/>
      <protection locked="0"/>
    </xf>
    <xf numFmtId="0" fontId="5" fillId="5" borderId="27" xfId="4" applyFont="1" applyFill="1" applyBorder="1" applyAlignment="1">
      <alignment horizontal="center" vertical="top"/>
    </xf>
    <xf numFmtId="0" fontId="0" fillId="0" borderId="0" xfId="4" applyNumberFormat="1" applyFont="1" applyFill="1" applyBorder="1" applyAlignment="1" applyProtection="1">
      <alignment horizontal="right"/>
      <protection locked="0"/>
    </xf>
    <xf numFmtId="0" fontId="5" fillId="0" borderId="19" xfId="4" applyNumberFormat="1" applyFont="1" applyBorder="1" applyAlignment="1"/>
    <xf numFmtId="0" fontId="5" fillId="0" borderId="6" xfId="4" applyFont="1" applyBorder="1" applyAlignment="1"/>
    <xf numFmtId="0" fontId="0" fillId="0" borderId="0" xfId="4" applyFont="1" applyAlignment="1">
      <alignment horizontal="center"/>
    </xf>
    <xf numFmtId="177" fontId="0" fillId="0" borderId="15" xfId="4" applyNumberFormat="1" applyFont="1" applyFill="1" applyBorder="1" applyAlignment="1"/>
    <xf numFmtId="177" fontId="0" fillId="0" borderId="0" xfId="4" applyNumberFormat="1" applyFont="1" applyFill="1" applyAlignment="1"/>
    <xf numFmtId="0" fontId="0" fillId="0" borderId="0" xfId="4" applyFont="1" applyFill="1" applyAlignment="1">
      <alignment horizontal="center"/>
    </xf>
    <xf numFmtId="3" fontId="5" fillId="0" borderId="0" xfId="4" applyNumberFormat="1" applyFont="1" applyFill="1" applyBorder="1" applyAlignment="1" applyProtection="1">
      <protection locked="0"/>
    </xf>
    <xf numFmtId="0" fontId="5" fillId="0" borderId="0" xfId="4" applyFont="1" applyFill="1" applyAlignment="1">
      <alignment horizontal="center"/>
    </xf>
    <xf numFmtId="177" fontId="5" fillId="0" borderId="15" xfId="4" applyNumberFormat="1" applyFont="1" applyFill="1" applyBorder="1" applyAlignment="1"/>
    <xf numFmtId="176" fontId="5" fillId="0" borderId="0" xfId="4" applyNumberFormat="1" applyFill="1" applyBorder="1" applyAlignment="1"/>
    <xf numFmtId="176" fontId="5" fillId="0" borderId="0" xfId="4" applyNumberFormat="1" applyFill="1" applyBorder="1" applyAlignment="1" applyProtection="1">
      <protection locked="0"/>
    </xf>
    <xf numFmtId="0" fontId="5" fillId="7" borderId="0" xfId="4" applyNumberFormat="1" applyFont="1" applyFill="1" applyBorder="1" applyAlignment="1" applyProtection="1">
      <protection locked="0"/>
    </xf>
    <xf numFmtId="176" fontId="5" fillId="0" borderId="0" xfId="5" applyNumberFormat="1" applyFont="1" applyFill="1" applyBorder="1" applyAlignment="1"/>
    <xf numFmtId="176" fontId="0" fillId="0" borderId="0" xfId="4" applyNumberFormat="1" applyFont="1" applyFill="1" applyBorder="1" applyAlignment="1" applyProtection="1">
      <protection locked="0"/>
    </xf>
    <xf numFmtId="177" fontId="0" fillId="0" borderId="15" xfId="4" applyNumberFormat="1" applyFont="1" applyFill="1" applyBorder="1" applyAlignment="1">
      <alignment horizontal="right"/>
    </xf>
    <xf numFmtId="176" fontId="5" fillId="0" borderId="0" xfId="5" applyNumberFormat="1" applyFont="1" applyFill="1" applyBorder="1" applyAlignment="1">
      <alignment horizontal="right"/>
    </xf>
    <xf numFmtId="0" fontId="0" fillId="0" borderId="10" xfId="4" applyFont="1" applyFill="1" applyBorder="1" applyAlignment="1">
      <alignment horizontal="center"/>
    </xf>
    <xf numFmtId="177" fontId="0" fillId="0" borderId="31" xfId="4" applyNumberFormat="1" applyFont="1" applyFill="1" applyBorder="1" applyAlignment="1"/>
    <xf numFmtId="176" fontId="0" fillId="0" borderId="10" xfId="5" applyNumberFormat="1" applyFont="1" applyFill="1" applyBorder="1" applyAlignment="1"/>
    <xf numFmtId="176" fontId="0" fillId="0" borderId="10" xfId="4" applyNumberFormat="1" applyFont="1" applyFill="1" applyBorder="1" applyAlignment="1"/>
    <xf numFmtId="176" fontId="0" fillId="0" borderId="10" xfId="4" applyNumberFormat="1" applyFont="1" applyFill="1" applyBorder="1" applyAlignment="1" applyProtection="1">
      <protection locked="0"/>
    </xf>
    <xf numFmtId="0" fontId="0" fillId="0" borderId="0" xfId="4" applyNumberFormat="1" applyFont="1" applyFill="1" applyBorder="1" applyAlignment="1" applyProtection="1">
      <protection locked="0"/>
    </xf>
    <xf numFmtId="49" fontId="0" fillId="0" borderId="17" xfId="4" applyNumberFormat="1" applyFont="1" applyFill="1" applyBorder="1" applyAlignment="1">
      <alignment horizontal="center"/>
    </xf>
    <xf numFmtId="179" fontId="0" fillId="0" borderId="0" xfId="5" applyNumberFormat="1" applyFont="1" applyFill="1" applyBorder="1" applyAlignment="1"/>
    <xf numFmtId="177" fontId="0" fillId="0" borderId="0" xfId="4" applyNumberFormat="1" applyFont="1" applyFill="1" applyBorder="1" applyAlignment="1"/>
    <xf numFmtId="0" fontId="0" fillId="0" borderId="19" xfId="4" applyFont="1" applyBorder="1" applyAlignment="1">
      <alignment horizontal="right"/>
    </xf>
    <xf numFmtId="0" fontId="0" fillId="0" borderId="19" xfId="4" applyNumberFormat="1" applyFont="1" applyBorder="1"/>
    <xf numFmtId="0" fontId="0" fillId="0" borderId="0" xfId="4" applyNumberFormat="1" applyFont="1" applyAlignment="1" applyProtection="1">
      <protection locked="0"/>
    </xf>
    <xf numFmtId="0" fontId="13" fillId="0" borderId="0" xfId="4" applyNumberFormat="1" applyFont="1" applyAlignment="1" applyProtection="1">
      <protection locked="0"/>
    </xf>
    <xf numFmtId="177" fontId="5" fillId="0" borderId="0" xfId="4" applyNumberFormat="1" applyFont="1" applyAlignment="1" applyProtection="1">
      <protection locked="0"/>
    </xf>
    <xf numFmtId="0" fontId="5" fillId="0" borderId="0" xfId="4" applyNumberFormat="1" applyFont="1" applyBorder="1" applyAlignment="1" applyProtection="1">
      <protection locked="0"/>
    </xf>
    <xf numFmtId="177" fontId="5" fillId="0" borderId="0" xfId="4" applyNumberFormat="1" applyFont="1" applyAlignment="1">
      <alignment horizontal="right"/>
    </xf>
    <xf numFmtId="0" fontId="8" fillId="0" borderId="0" xfId="4" applyFont="1" applyAlignment="1">
      <alignment horizontal="center" vertical="center"/>
    </xf>
    <xf numFmtId="0" fontId="2" fillId="0" borderId="0" xfId="4" applyFont="1" applyAlignment="1">
      <alignment horizontal="right" shrinkToFit="1"/>
    </xf>
    <xf numFmtId="0" fontId="5" fillId="8" borderId="12" xfId="4" applyFont="1" applyFill="1" applyBorder="1" applyAlignment="1">
      <alignment horizontal="center" vertical="center" wrapText="1"/>
    </xf>
    <xf numFmtId="0" fontId="14" fillId="4" borderId="2" xfId="4" applyNumberFormat="1" applyFont="1" applyFill="1" applyBorder="1" applyAlignment="1">
      <alignment horizontal="center" vertical="center"/>
    </xf>
    <xf numFmtId="0" fontId="14" fillId="4" borderId="3" xfId="4" applyNumberFormat="1" applyFont="1" applyFill="1" applyBorder="1" applyAlignment="1">
      <alignment horizontal="center" vertical="center"/>
    </xf>
    <xf numFmtId="0" fontId="14" fillId="4" borderId="6" xfId="4" applyFont="1" applyFill="1" applyBorder="1" applyAlignment="1">
      <alignment horizontal="center" vertical="center"/>
    </xf>
    <xf numFmtId="0" fontId="14" fillId="5" borderId="18" xfId="4" applyNumberFormat="1" applyFont="1" applyFill="1" applyBorder="1" applyAlignment="1" applyProtection="1">
      <alignment horizontal="center" vertical="center" wrapText="1"/>
      <protection locked="0"/>
    </xf>
    <xf numFmtId="0" fontId="14" fillId="5" borderId="18" xfId="4" applyNumberFormat="1" applyFont="1" applyFill="1" applyBorder="1" applyAlignment="1" applyProtection="1">
      <alignment horizontal="center" vertical="center"/>
      <protection locked="0"/>
    </xf>
    <xf numFmtId="0" fontId="14" fillId="0" borderId="28" xfId="4" applyNumberFormat="1" applyFont="1" applyBorder="1" applyAlignment="1" applyProtection="1">
      <alignment horizontal="center" vertical="center"/>
      <protection locked="0"/>
    </xf>
    <xf numFmtId="0" fontId="5" fillId="0" borderId="9" xfId="4" applyFill="1" applyBorder="1" applyAlignment="1">
      <alignment horizontal="center"/>
    </xf>
    <xf numFmtId="176" fontId="5" fillId="0" borderId="0" xfId="5" applyNumberFormat="1" applyFont="1" applyFill="1" applyBorder="1" applyAlignment="1">
      <alignment horizontal="right" vertical="center"/>
    </xf>
    <xf numFmtId="176" fontId="5" fillId="0" borderId="0" xfId="5" applyNumberFormat="1" applyFont="1" applyFill="1" applyAlignment="1">
      <alignment vertical="center"/>
    </xf>
    <xf numFmtId="176" fontId="5" fillId="0" borderId="0" xfId="4" applyNumberFormat="1" applyFill="1" applyAlignment="1"/>
    <xf numFmtId="0" fontId="14" fillId="0" borderId="0" xfId="4" applyNumberFormat="1" applyFont="1"/>
    <xf numFmtId="0" fontId="5" fillId="0" borderId="0" xfId="4" applyNumberFormat="1" applyAlignment="1" applyProtection="1">
      <protection locked="0"/>
    </xf>
    <xf numFmtId="0" fontId="5" fillId="0" borderId="0" xfId="4" applyNumberFormat="1" applyFill="1" applyAlignment="1" applyProtection="1">
      <protection locked="0"/>
    </xf>
    <xf numFmtId="176" fontId="5" fillId="0" borderId="15" xfId="4" applyNumberFormat="1" applyFont="1" applyFill="1" applyBorder="1" applyAlignment="1"/>
    <xf numFmtId="176" fontId="5" fillId="0" borderId="20" xfId="5" applyNumberFormat="1" applyFont="1" applyFill="1" applyBorder="1" applyAlignment="1">
      <alignment horizontal="right" vertical="center"/>
    </xf>
    <xf numFmtId="176" fontId="5" fillId="0" borderId="0" xfId="5" applyNumberFormat="1" applyFont="1" applyFill="1" applyBorder="1" applyAlignment="1">
      <alignment vertical="center"/>
    </xf>
    <xf numFmtId="0" fontId="5" fillId="0" borderId="11" xfId="4" applyFill="1" applyBorder="1" applyAlignment="1">
      <alignment horizontal="center"/>
    </xf>
    <xf numFmtId="176" fontId="5" fillId="0" borderId="10" xfId="5" applyNumberFormat="1" applyFont="1" applyFill="1" applyBorder="1" applyAlignment="1">
      <alignment horizontal="right" vertical="center"/>
    </xf>
    <xf numFmtId="176" fontId="5" fillId="0" borderId="10" xfId="5" applyNumberFormat="1" applyFont="1" applyFill="1" applyBorder="1" applyAlignment="1">
      <alignment vertical="center"/>
    </xf>
    <xf numFmtId="0" fontId="5" fillId="0" borderId="43" xfId="4" applyFill="1" applyBorder="1" applyAlignment="1">
      <alignment horizontal="center"/>
    </xf>
    <xf numFmtId="176" fontId="5" fillId="0" borderId="34" xfId="5" applyNumberFormat="1" applyFont="1" applyFill="1" applyBorder="1" applyAlignment="1">
      <alignment horizontal="right" vertical="center"/>
    </xf>
    <xf numFmtId="176" fontId="5" fillId="0" borderId="34" xfId="5" applyNumberFormat="1" applyFont="1" applyFill="1" applyBorder="1" applyAlignment="1">
      <alignment vertical="center"/>
    </xf>
    <xf numFmtId="0" fontId="5" fillId="0" borderId="0" xfId="4" applyNumberFormat="1" applyFill="1"/>
    <xf numFmtId="0" fontId="5" fillId="0" borderId="19" xfId="4" applyBorder="1" applyAlignment="1"/>
    <xf numFmtId="0" fontId="5" fillId="0" borderId="0" xfId="4" applyAlignment="1"/>
    <xf numFmtId="0" fontId="0" fillId="0" borderId="0" xfId="4" applyFont="1" applyAlignment="1"/>
    <xf numFmtId="0" fontId="17" fillId="0" borderId="0" xfId="4" applyFont="1" applyAlignment="1">
      <alignment horizontal="left"/>
    </xf>
    <xf numFmtId="0" fontId="5" fillId="0" borderId="0" xfId="4" applyFont="1" applyAlignment="1">
      <alignment horizontal="left"/>
    </xf>
    <xf numFmtId="0" fontId="5" fillId="0" borderId="0" xfId="4" applyFont="1" applyAlignment="1">
      <alignment horizontal="right"/>
    </xf>
    <xf numFmtId="0" fontId="5" fillId="8" borderId="2" xfId="4" applyNumberFormat="1" applyFont="1" applyFill="1" applyBorder="1" applyAlignment="1">
      <alignment horizontal="center"/>
    </xf>
    <xf numFmtId="0" fontId="5" fillId="3" borderId="2" xfId="4" applyNumberFormat="1" applyFont="1" applyFill="1" applyBorder="1" applyAlignment="1">
      <alignment horizontal="center" vertical="center"/>
    </xf>
    <xf numFmtId="0" fontId="5" fillId="3" borderId="3" xfId="4" applyNumberFormat="1" applyFont="1" applyFill="1" applyBorder="1" applyAlignment="1">
      <alignment horizontal="center" vertical="center"/>
    </xf>
    <xf numFmtId="0" fontId="5" fillId="3" borderId="0" xfId="4" applyNumberFormat="1" applyFont="1" applyFill="1" applyBorder="1" applyAlignment="1" applyProtection="1">
      <alignment horizontal="center" vertical="center" wrapText="1"/>
      <protection locked="0"/>
    </xf>
    <xf numFmtId="0" fontId="5" fillId="8" borderId="30" xfId="4" applyFont="1" applyFill="1" applyBorder="1" applyAlignment="1">
      <alignment horizontal="center" vertical="center" wrapText="1"/>
    </xf>
    <xf numFmtId="0" fontId="5" fillId="3" borderId="44" xfId="4" applyFont="1" applyFill="1" applyBorder="1" applyAlignment="1">
      <alignment horizontal="center" vertical="center"/>
    </xf>
    <xf numFmtId="0" fontId="5" fillId="3" borderId="45" xfId="4" applyFont="1" applyFill="1" applyBorder="1" applyAlignment="1">
      <alignment horizontal="center" vertical="center"/>
    </xf>
    <xf numFmtId="0" fontId="5" fillId="3" borderId="30" xfId="4" applyFont="1" applyFill="1" applyBorder="1" applyAlignment="1">
      <alignment horizontal="center" vertical="center" wrapText="1"/>
    </xf>
    <xf numFmtId="0" fontId="5" fillId="3" borderId="30" xfId="4" applyFont="1" applyFill="1" applyBorder="1" applyAlignment="1">
      <alignment horizontal="center" vertical="center" wrapText="1"/>
    </xf>
    <xf numFmtId="0" fontId="5" fillId="3" borderId="44" xfId="4" applyFont="1" applyFill="1" applyBorder="1" applyAlignment="1">
      <alignment horizontal="center" vertical="center" wrapText="1"/>
    </xf>
    <xf numFmtId="0" fontId="5" fillId="6" borderId="26" xfId="4" applyNumberFormat="1" applyFont="1" applyFill="1" applyBorder="1" applyAlignment="1" applyProtection="1">
      <alignment horizontal="center" vertical="center" wrapText="1"/>
      <protection locked="0"/>
    </xf>
    <xf numFmtId="0" fontId="5" fillId="3" borderId="26" xfId="4" applyNumberFormat="1" applyFont="1" applyFill="1" applyBorder="1" applyAlignment="1" applyProtection="1">
      <alignment horizontal="center" vertical="center" wrapText="1"/>
      <protection locked="0"/>
    </xf>
    <xf numFmtId="0" fontId="5" fillId="8" borderId="44" xfId="4" applyNumberFormat="1" applyFont="1" applyFill="1" applyBorder="1" applyAlignment="1">
      <alignment horizontal="center" vertical="center"/>
    </xf>
    <xf numFmtId="0" fontId="5" fillId="8" borderId="45" xfId="4" applyNumberFormat="1" applyFont="1" applyFill="1" applyBorder="1" applyAlignment="1">
      <alignment horizontal="center" vertical="center"/>
    </xf>
    <xf numFmtId="0" fontId="5" fillId="3" borderId="30" xfId="4" applyNumberFormat="1" applyFont="1" applyFill="1" applyBorder="1" applyAlignment="1" applyProtection="1">
      <alignment horizontal="center" vertical="center" wrapText="1"/>
      <protection locked="0"/>
    </xf>
    <xf numFmtId="0" fontId="5" fillId="3" borderId="30" xfId="4" applyNumberFormat="1" applyFont="1" applyFill="1" applyBorder="1" applyAlignment="1" applyProtection="1">
      <alignment horizontal="center" vertical="center" wrapText="1"/>
      <protection locked="0"/>
    </xf>
    <xf numFmtId="0" fontId="5" fillId="3" borderId="44" xfId="4" applyNumberFormat="1" applyFont="1" applyFill="1" applyBorder="1" applyAlignment="1" applyProtection="1">
      <alignment horizontal="center" vertical="center" wrapText="1"/>
      <protection locked="0"/>
    </xf>
    <xf numFmtId="0" fontId="5" fillId="3" borderId="34" xfId="4" applyNumberFormat="1" applyFont="1" applyFill="1" applyBorder="1" applyAlignment="1" applyProtection="1">
      <alignment horizontal="center" vertical="center" wrapText="1"/>
      <protection locked="0"/>
    </xf>
    <xf numFmtId="0" fontId="5" fillId="3" borderId="18" xfId="4" applyNumberFormat="1" applyFont="1" applyFill="1" applyBorder="1" applyAlignment="1" applyProtection="1">
      <alignment horizontal="center" vertical="center" wrapText="1"/>
      <protection locked="0"/>
    </xf>
    <xf numFmtId="0" fontId="5" fillId="8" borderId="30" xfId="4" applyNumberFormat="1" applyFont="1" applyFill="1" applyBorder="1" applyAlignment="1">
      <alignment horizontal="center" vertical="center"/>
    </xf>
    <xf numFmtId="0" fontId="5" fillId="3" borderId="30" xfId="4" applyNumberFormat="1" applyFont="1" applyFill="1" applyBorder="1" applyAlignment="1" applyProtection="1">
      <alignment horizontal="center" vertical="center"/>
      <protection locked="0"/>
    </xf>
    <xf numFmtId="0" fontId="5" fillId="3" borderId="44" xfId="4" applyFont="1" applyFill="1" applyBorder="1" applyAlignment="1">
      <alignment horizontal="center" vertical="center"/>
    </xf>
    <xf numFmtId="0" fontId="2" fillId="0" borderId="19" xfId="4" applyNumberFormat="1" applyFont="1" applyBorder="1" applyAlignment="1"/>
    <xf numFmtId="0" fontId="5" fillId="0" borderId="15" xfId="4" applyFont="1" applyBorder="1" applyAlignment="1"/>
    <xf numFmtId="0" fontId="5" fillId="0" borderId="0" xfId="4" applyFill="1" applyAlignment="1">
      <alignment horizontal="center"/>
    </xf>
    <xf numFmtId="176" fontId="0" fillId="0" borderId="15" xfId="4" applyNumberFormat="1" applyFont="1" applyFill="1" applyBorder="1" applyAlignment="1"/>
    <xf numFmtId="176" fontId="18" fillId="0" borderId="0" xfId="5" applyNumberFormat="1" applyFont="1" applyFill="1" applyBorder="1" applyAlignment="1" applyProtection="1">
      <protection locked="0"/>
    </xf>
    <xf numFmtId="176" fontId="18" fillId="0" borderId="0" xfId="5" applyNumberFormat="1" applyFont="1" applyFill="1" applyBorder="1" applyAlignment="1"/>
    <xf numFmtId="38" fontId="18" fillId="0" borderId="0" xfId="5" applyFont="1" applyAlignment="1" applyProtection="1">
      <protection locked="0"/>
    </xf>
    <xf numFmtId="38" fontId="0" fillId="0" borderId="9" xfId="5" applyFont="1" applyFill="1" applyBorder="1" applyAlignment="1">
      <alignment horizontal="center"/>
    </xf>
    <xf numFmtId="176" fontId="5" fillId="0" borderId="0" xfId="5" applyNumberFormat="1" applyFont="1" applyFill="1" applyBorder="1" applyAlignment="1" applyProtection="1">
      <protection locked="0"/>
    </xf>
    <xf numFmtId="38" fontId="18" fillId="0" borderId="0" xfId="5" applyFont="1" applyFill="1" applyAlignment="1" applyProtection="1">
      <protection locked="0"/>
    </xf>
    <xf numFmtId="38" fontId="5" fillId="0" borderId="0" xfId="5" applyFont="1" applyFill="1" applyAlignment="1" applyProtection="1">
      <protection locked="0"/>
    </xf>
    <xf numFmtId="38" fontId="5" fillId="0" borderId="9" xfId="5" applyFont="1" applyFill="1" applyBorder="1" applyAlignment="1">
      <alignment horizontal="center"/>
    </xf>
    <xf numFmtId="176" fontId="5" fillId="0" borderId="0" xfId="4" applyNumberFormat="1" applyFont="1" applyFill="1" applyBorder="1" applyAlignment="1" applyProtection="1">
      <protection locked="0"/>
    </xf>
    <xf numFmtId="38" fontId="18" fillId="0" borderId="0" xfId="5" applyFont="1" applyFill="1" applyBorder="1" applyAlignment="1" applyProtection="1">
      <protection locked="0"/>
    </xf>
    <xf numFmtId="38" fontId="18" fillId="0" borderId="0" xfId="5" applyFont="1" applyFill="1" applyBorder="1" applyAlignment="1"/>
    <xf numFmtId="0" fontId="11" fillId="0" borderId="9" xfId="4" applyFont="1" applyFill="1" applyBorder="1" applyAlignment="1">
      <alignment horizontal="center"/>
    </xf>
    <xf numFmtId="176" fontId="11" fillId="0" borderId="0" xfId="4" applyNumberFormat="1" applyFont="1" applyFill="1" applyBorder="1" applyAlignment="1">
      <alignment horizontal="right"/>
    </xf>
    <xf numFmtId="176" fontId="11" fillId="0" borderId="0" xfId="4" applyNumberFormat="1" applyFont="1" applyFill="1" applyBorder="1" applyAlignment="1"/>
    <xf numFmtId="176" fontId="5" fillId="0" borderId="10" xfId="4" applyNumberFormat="1" applyFont="1" applyFill="1" applyBorder="1" applyAlignment="1">
      <alignment horizontal="right"/>
    </xf>
    <xf numFmtId="176" fontId="5" fillId="0" borderId="10" xfId="4" applyNumberFormat="1" applyFont="1" applyFill="1" applyBorder="1" applyAlignment="1"/>
    <xf numFmtId="49" fontId="5" fillId="0" borderId="11" xfId="4" applyNumberFormat="1" applyFill="1" applyBorder="1" applyAlignment="1">
      <alignment horizontal="center"/>
    </xf>
    <xf numFmtId="0" fontId="5" fillId="0" borderId="7" xfId="4" applyFont="1" applyFill="1" applyBorder="1" applyAlignment="1">
      <alignment shrinkToFit="1"/>
    </xf>
    <xf numFmtId="0" fontId="0" fillId="0" borderId="0" xfId="4" applyFont="1" applyFill="1" applyAlignment="1"/>
    <xf numFmtId="0" fontId="0" fillId="0" borderId="0" xfId="4" applyNumberFormat="1" applyFont="1"/>
    <xf numFmtId="3" fontId="5" fillId="0" borderId="0" xfId="4" applyNumberFormat="1"/>
    <xf numFmtId="0" fontId="3" fillId="0" borderId="0" xfId="4" applyNumberFormat="1" applyFont="1" applyAlignment="1">
      <alignment horizontal="center" vertical="center"/>
    </xf>
    <xf numFmtId="0" fontId="19" fillId="0" borderId="0" xfId="4" applyNumberFormat="1" applyFont="1" applyAlignment="1"/>
    <xf numFmtId="0" fontId="7" fillId="0" borderId="0" xfId="4" applyNumberFormat="1" applyFont="1" applyAlignment="1">
      <alignment horizontal="left"/>
    </xf>
    <xf numFmtId="0" fontId="2" fillId="0" borderId="0" xfId="4" applyNumberFormat="1" applyFont="1" applyAlignment="1">
      <alignment horizontal="left"/>
    </xf>
    <xf numFmtId="0" fontId="2" fillId="0" borderId="37" xfId="4" applyNumberFormat="1" applyFont="1" applyBorder="1" applyAlignment="1">
      <alignment horizontal="right" wrapText="1"/>
    </xf>
    <xf numFmtId="0" fontId="0" fillId="5" borderId="12" xfId="4" applyNumberFormat="1" applyFont="1" applyFill="1" applyBorder="1" applyAlignment="1">
      <alignment horizontal="center" vertical="center" wrapText="1"/>
    </xf>
    <xf numFmtId="0" fontId="0" fillId="5" borderId="1" xfId="4" applyNumberFormat="1" applyFont="1" applyFill="1" applyBorder="1" applyAlignment="1">
      <alignment horizontal="center" vertical="center" wrapText="1"/>
    </xf>
    <xf numFmtId="0" fontId="0" fillId="5" borderId="2" xfId="4" applyNumberFormat="1" applyFont="1" applyFill="1" applyBorder="1" applyAlignment="1">
      <alignment horizontal="center" vertical="center"/>
    </xf>
    <xf numFmtId="0" fontId="0" fillId="5" borderId="4" xfId="4" applyFont="1" applyFill="1" applyBorder="1" applyAlignment="1">
      <alignment horizontal="center" vertical="center"/>
    </xf>
    <xf numFmtId="180" fontId="0" fillId="5" borderId="2" xfId="4" applyNumberFormat="1" applyFont="1" applyFill="1" applyBorder="1" applyAlignment="1">
      <alignment horizontal="center" vertical="center"/>
    </xf>
    <xf numFmtId="0" fontId="0" fillId="5" borderId="4" xfId="4" applyNumberFormat="1" applyFont="1" applyFill="1" applyBorder="1" applyAlignment="1">
      <alignment horizontal="center" vertical="center"/>
    </xf>
    <xf numFmtId="0" fontId="0" fillId="0" borderId="0" xfId="4" applyNumberFormat="1" applyFont="1" applyAlignment="1"/>
    <xf numFmtId="0" fontId="0" fillId="5" borderId="17" xfId="4" applyFont="1" applyFill="1" applyBorder="1" applyAlignment="1">
      <alignment horizontal="center" vertical="center" wrapText="1"/>
    </xf>
    <xf numFmtId="0" fontId="0" fillId="5" borderId="18" xfId="4" applyFont="1" applyFill="1" applyBorder="1" applyAlignment="1">
      <alignment horizontal="center" vertical="center" wrapText="1"/>
    </xf>
    <xf numFmtId="0" fontId="0" fillId="5" borderId="6" xfId="4" applyNumberFormat="1" applyFont="1" applyFill="1" applyBorder="1" applyAlignment="1">
      <alignment horizontal="center" vertical="center"/>
    </xf>
    <xf numFmtId="0" fontId="0" fillId="0" borderId="19" xfId="4" applyNumberFormat="1" applyFont="1" applyBorder="1" applyAlignment="1">
      <alignment horizontal="right"/>
    </xf>
    <xf numFmtId="0" fontId="0" fillId="0" borderId="46" xfId="4" applyNumberFormat="1" applyFont="1" applyBorder="1" applyAlignment="1"/>
    <xf numFmtId="0" fontId="0" fillId="0" borderId="19" xfId="4" applyNumberFormat="1" applyFont="1" applyBorder="1" applyAlignment="1"/>
    <xf numFmtId="2" fontId="0" fillId="0" borderId="19" xfId="4" applyNumberFormat="1" applyFont="1" applyBorder="1" applyAlignment="1"/>
    <xf numFmtId="0" fontId="9" fillId="0" borderId="0" xfId="4" applyNumberFormat="1" applyFont="1" applyAlignment="1">
      <alignment horizontal="center"/>
    </xf>
    <xf numFmtId="181" fontId="0" fillId="0" borderId="0" xfId="4" applyNumberFormat="1" applyFont="1" applyFill="1" applyAlignment="1"/>
    <xf numFmtId="0" fontId="9" fillId="0" borderId="0" xfId="4" applyNumberFormat="1" applyFont="1" applyFill="1" applyAlignment="1">
      <alignment horizontal="center"/>
    </xf>
    <xf numFmtId="0" fontId="0" fillId="0" borderId="0" xfId="4" applyNumberFormat="1" applyFont="1" applyFill="1" applyAlignment="1"/>
    <xf numFmtId="0" fontId="0" fillId="0" borderId="0" xfId="4" applyNumberFormat="1" applyFont="1" applyFill="1" applyBorder="1" applyAlignment="1">
      <alignment horizontal="center"/>
    </xf>
    <xf numFmtId="181" fontId="0" fillId="0" borderId="0" xfId="4" applyNumberFormat="1" applyFont="1" applyFill="1" applyBorder="1" applyAlignment="1"/>
    <xf numFmtId="0" fontId="0" fillId="0" borderId="10" xfId="4" applyNumberFormat="1" applyFont="1" applyFill="1" applyBorder="1" applyAlignment="1">
      <alignment horizontal="center"/>
    </xf>
    <xf numFmtId="176" fontId="0" fillId="0" borderId="21" xfId="4" applyNumberFormat="1" applyFont="1" applyFill="1" applyBorder="1" applyAlignment="1"/>
    <xf numFmtId="181" fontId="0" fillId="0" borderId="10" xfId="4" applyNumberFormat="1" applyFont="1" applyFill="1" applyBorder="1" applyAlignment="1"/>
    <xf numFmtId="49" fontId="0" fillId="0" borderId="34" xfId="4" applyNumberFormat="1" applyFont="1" applyFill="1" applyBorder="1" applyAlignment="1">
      <alignment horizontal="center"/>
    </xf>
    <xf numFmtId="181" fontId="0" fillId="0" borderId="34" xfId="4" applyNumberFormat="1" applyFont="1" applyFill="1" applyBorder="1" applyAlignment="1"/>
    <xf numFmtId="0" fontId="0" fillId="0" borderId="19" xfId="4" applyNumberFormat="1" applyFont="1" applyFill="1" applyBorder="1" applyAlignment="1"/>
    <xf numFmtId="2" fontId="0" fillId="0" borderId="19" xfId="4" applyNumberFormat="1" applyFont="1" applyFill="1" applyBorder="1" applyAlignment="1"/>
    <xf numFmtId="0" fontId="0" fillId="0" borderId="0" xfId="4" applyNumberFormat="1" applyFont="1" applyBorder="1" applyAlignment="1"/>
    <xf numFmtId="2" fontId="0" fillId="0" borderId="0" xfId="4" applyNumberFormat="1" applyFont="1" applyBorder="1" applyAlignment="1"/>
    <xf numFmtId="2" fontId="0" fillId="0" borderId="0" xfId="4" applyNumberFormat="1" applyFont="1" applyAlignment="1"/>
    <xf numFmtId="176" fontId="0" fillId="0" borderId="0" xfId="4" applyNumberFormat="1" applyFont="1" applyAlignment="1"/>
    <xf numFmtId="3" fontId="0" fillId="0" borderId="0" xfId="4" applyNumberFormat="1" applyFont="1" applyAlignment="1"/>
    <xf numFmtId="0" fontId="3" fillId="0" borderId="0" xfId="6" applyNumberFormat="1" applyFont="1" applyAlignment="1">
      <alignment horizontal="center" vertical="center"/>
    </xf>
    <xf numFmtId="0" fontId="8" fillId="0" borderId="0" xfId="6" applyNumberFormat="1" applyFont="1" applyAlignment="1" applyProtection="1">
      <alignment horizontal="center" vertical="center"/>
      <protection locked="0"/>
    </xf>
    <xf numFmtId="0" fontId="5" fillId="0" borderId="0" xfId="6" applyNumberFormat="1" applyFont="1" applyAlignment="1"/>
    <xf numFmtId="0" fontId="5" fillId="0" borderId="0" xfId="6" applyNumberFormat="1" applyFont="1" applyAlignment="1" applyProtection="1">
      <protection locked="0"/>
    </xf>
    <xf numFmtId="0" fontId="7" fillId="0" borderId="0" xfId="6" applyNumberFormat="1" applyFont="1" applyAlignment="1"/>
    <xf numFmtId="0" fontId="5" fillId="0" borderId="0" xfId="6" applyNumberFormat="1" applyFont="1" applyAlignment="1">
      <alignment horizontal="right"/>
    </xf>
    <xf numFmtId="0" fontId="5" fillId="5" borderId="12" xfId="6" applyNumberFormat="1" applyFont="1" applyFill="1" applyBorder="1" applyAlignment="1">
      <alignment horizontal="center" vertical="center" wrapText="1"/>
    </xf>
    <xf numFmtId="0" fontId="5" fillId="5" borderId="1" xfId="6" applyNumberFormat="1" applyFont="1" applyFill="1" applyBorder="1" applyAlignment="1">
      <alignment horizontal="center" vertical="center"/>
    </xf>
    <xf numFmtId="0" fontId="5" fillId="5" borderId="1" xfId="6" applyNumberFormat="1" applyFont="1" applyFill="1" applyBorder="1" applyAlignment="1">
      <alignment horizontal="center" vertical="center" wrapText="1"/>
    </xf>
    <xf numFmtId="0" fontId="5" fillId="5" borderId="14" xfId="6" applyNumberFormat="1" applyFont="1" applyFill="1" applyBorder="1" applyAlignment="1">
      <alignment horizontal="center" vertical="center" wrapText="1"/>
    </xf>
    <xf numFmtId="0" fontId="5" fillId="5" borderId="13" xfId="6" applyNumberFormat="1" applyFont="1" applyFill="1" applyBorder="1" applyAlignment="1" applyProtection="1">
      <alignment horizontal="center" vertical="center"/>
      <protection locked="0"/>
    </xf>
    <xf numFmtId="0" fontId="5" fillId="5" borderId="5" xfId="6" applyNumberFormat="1" applyFont="1" applyFill="1" applyBorder="1" applyAlignment="1" applyProtection="1">
      <alignment horizontal="center" vertical="center"/>
      <protection locked="0"/>
    </xf>
    <xf numFmtId="0" fontId="5" fillId="5" borderId="5" xfId="6" applyNumberFormat="1" applyFont="1" applyFill="1" applyBorder="1" applyAlignment="1">
      <alignment horizontal="center" vertical="center" wrapText="1"/>
    </xf>
    <xf numFmtId="0" fontId="5" fillId="5" borderId="5" xfId="6" applyNumberFormat="1" applyFont="1" applyFill="1" applyBorder="1" applyAlignment="1" applyProtection="1">
      <alignment horizontal="center" vertical="center" wrapText="1"/>
      <protection locked="0"/>
    </xf>
    <xf numFmtId="0" fontId="5" fillId="5" borderId="15" xfId="6" applyNumberFormat="1" applyFont="1" applyFill="1" applyBorder="1" applyAlignment="1">
      <alignment horizontal="center" vertical="center" wrapText="1"/>
    </xf>
    <xf numFmtId="0" fontId="5" fillId="5" borderId="17" xfId="6" applyNumberFormat="1" applyFont="1" applyFill="1" applyBorder="1" applyAlignment="1" applyProtection="1">
      <alignment horizontal="center" vertical="center"/>
      <protection locked="0"/>
    </xf>
    <xf numFmtId="0" fontId="5" fillId="5" borderId="18" xfId="6" applyNumberFormat="1" applyFont="1" applyFill="1" applyBorder="1" applyAlignment="1" applyProtection="1">
      <alignment horizontal="center" vertical="center"/>
      <protection locked="0"/>
    </xf>
    <xf numFmtId="0" fontId="5" fillId="5" borderId="18" xfId="6" applyNumberFormat="1" applyFont="1" applyFill="1" applyBorder="1" applyAlignment="1">
      <alignment horizontal="center" vertical="center" wrapText="1"/>
    </xf>
    <xf numFmtId="0" fontId="5" fillId="5" borderId="18" xfId="6" applyNumberFormat="1" applyFont="1" applyFill="1" applyBorder="1" applyAlignment="1" applyProtection="1">
      <alignment horizontal="center" vertical="center" wrapText="1"/>
      <protection locked="0"/>
    </xf>
    <xf numFmtId="0" fontId="5" fillId="5" borderId="28" xfId="6" applyNumberFormat="1" applyFont="1" applyFill="1" applyBorder="1" applyAlignment="1">
      <alignment horizontal="center" vertical="center" wrapText="1"/>
    </xf>
    <xf numFmtId="0" fontId="5" fillId="5" borderId="47" xfId="6" applyNumberFormat="1" applyFont="1" applyFill="1" applyBorder="1" applyAlignment="1">
      <alignment horizontal="center" vertical="center" wrapText="1"/>
    </xf>
    <xf numFmtId="0" fontId="5" fillId="0" borderId="19" xfId="6" applyNumberFormat="1" applyFont="1" applyBorder="1" applyAlignment="1"/>
    <xf numFmtId="3" fontId="5" fillId="0" borderId="6" xfId="6" applyFont="1" applyBorder="1" applyAlignment="1"/>
    <xf numFmtId="3" fontId="5" fillId="0" borderId="19" xfId="6" applyFont="1" applyBorder="1" applyAlignment="1"/>
    <xf numFmtId="3" fontId="5" fillId="0" borderId="0" xfId="6" applyFont="1" applyBorder="1" applyAlignment="1"/>
    <xf numFmtId="0" fontId="5" fillId="0" borderId="0" xfId="6" applyNumberFormat="1" applyFont="1" applyFill="1" applyAlignment="1">
      <alignment horizontal="center"/>
    </xf>
    <xf numFmtId="3" fontId="5" fillId="0" borderId="15" xfId="6" applyNumberFormat="1" applyFont="1" applyFill="1" applyBorder="1" applyAlignment="1"/>
    <xf numFmtId="3" fontId="5" fillId="0" borderId="0" xfId="6" applyNumberFormat="1" applyFont="1" applyFill="1" applyAlignment="1"/>
    <xf numFmtId="3" fontId="5" fillId="0" borderId="0" xfId="6" applyNumberFormat="1" applyFont="1" applyFill="1" applyBorder="1" applyAlignment="1"/>
    <xf numFmtId="0" fontId="5" fillId="0" borderId="0" xfId="6" applyNumberFormat="1" applyFont="1" applyFill="1" applyAlignment="1" applyProtection="1">
      <protection locked="0"/>
    </xf>
    <xf numFmtId="3" fontId="5" fillId="0" borderId="0" xfId="6" applyNumberFormat="1" applyFont="1" applyFill="1" applyAlignment="1">
      <alignment horizontal="right"/>
    </xf>
    <xf numFmtId="0" fontId="5" fillId="0" borderId="9" xfId="6" applyNumberFormat="1" applyFont="1" applyBorder="1" applyAlignment="1">
      <alignment horizontal="center"/>
    </xf>
    <xf numFmtId="177" fontId="5" fillId="0" borderId="0" xfId="6" applyNumberFormat="1" applyFont="1" applyAlignment="1">
      <alignment horizontal="right" vertical="center"/>
    </xf>
    <xf numFmtId="0" fontId="5" fillId="0" borderId="0" xfId="6" applyNumberFormat="1" applyFont="1" applyFill="1" applyBorder="1" applyAlignment="1">
      <alignment horizontal="center"/>
    </xf>
    <xf numFmtId="3" fontId="5" fillId="0" borderId="20" xfId="6" applyNumberFormat="1" applyFont="1" applyFill="1" applyBorder="1" applyAlignment="1"/>
    <xf numFmtId="3" fontId="5" fillId="0" borderId="0" xfId="6" applyNumberFormat="1" applyFont="1" applyFill="1" applyBorder="1" applyAlignment="1">
      <alignment horizontal="right"/>
    </xf>
    <xf numFmtId="0" fontId="5" fillId="0" borderId="9" xfId="6" applyNumberFormat="1" applyFont="1" applyFill="1" applyBorder="1" applyAlignment="1">
      <alignment horizontal="center"/>
    </xf>
    <xf numFmtId="0" fontId="5" fillId="0" borderId="10" xfId="6" applyNumberFormat="1" applyFont="1" applyFill="1" applyBorder="1" applyAlignment="1">
      <alignment horizontal="center"/>
    </xf>
    <xf numFmtId="3" fontId="5" fillId="0" borderId="21" xfId="6" applyNumberFormat="1" applyFont="1" applyFill="1" applyBorder="1" applyAlignment="1"/>
    <xf numFmtId="3" fontId="5" fillId="0" borderId="10" xfId="6" applyNumberFormat="1" applyFont="1" applyFill="1" applyBorder="1" applyAlignment="1">
      <alignment horizontal="right"/>
    </xf>
    <xf numFmtId="3" fontId="5" fillId="0" borderId="10" xfId="6" applyNumberFormat="1" applyFont="1" applyFill="1" applyBorder="1" applyAlignment="1"/>
    <xf numFmtId="0" fontId="5" fillId="0" borderId="19" xfId="6" applyNumberFormat="1" applyFont="1" applyFill="1" applyBorder="1" applyAlignment="1"/>
    <xf numFmtId="0" fontId="5" fillId="0" borderId="0" xfId="6" applyNumberFormat="1" applyFont="1" applyFill="1" applyBorder="1" applyAlignment="1"/>
    <xf numFmtId="0" fontId="5" fillId="5" borderId="14" xfId="6" applyNumberFormat="1" applyFont="1" applyFill="1" applyBorder="1" applyAlignment="1">
      <alignment horizontal="center" vertical="center"/>
    </xf>
    <xf numFmtId="0" fontId="5" fillId="5" borderId="5" xfId="6" applyNumberFormat="1" applyFont="1" applyFill="1" applyBorder="1" applyAlignment="1" applyProtection="1">
      <alignment horizontal="center"/>
      <protection locked="0"/>
    </xf>
    <xf numFmtId="0" fontId="5" fillId="5" borderId="15" xfId="6" applyNumberFormat="1" applyFont="1" applyFill="1" applyBorder="1" applyAlignment="1" applyProtection="1">
      <alignment horizontal="center" vertical="center"/>
      <protection locked="0"/>
    </xf>
    <xf numFmtId="0" fontId="5" fillId="5" borderId="18" xfId="6" applyNumberFormat="1" applyFont="1" applyFill="1" applyBorder="1" applyAlignment="1" applyProtection="1">
      <alignment horizontal="center"/>
      <protection locked="0"/>
    </xf>
    <xf numFmtId="0" fontId="5" fillId="5" borderId="28" xfId="6" applyNumberFormat="1" applyFont="1" applyFill="1" applyBorder="1" applyAlignment="1" applyProtection="1">
      <alignment horizontal="center" vertical="center"/>
      <protection locked="0"/>
    </xf>
    <xf numFmtId="3" fontId="5" fillId="0" borderId="46" xfId="6" applyFont="1" applyBorder="1" applyAlignment="1"/>
    <xf numFmtId="3" fontId="5" fillId="0" borderId="0" xfId="6" applyNumberFormat="1" applyFont="1" applyFill="1" applyAlignment="1">
      <alignment vertical="center"/>
    </xf>
    <xf numFmtId="0" fontId="0" fillId="0" borderId="0" xfId="7" applyFont="1">
      <alignment vertical="center"/>
    </xf>
    <xf numFmtId="0" fontId="20" fillId="0" borderId="0" xfId="7" applyFont="1" applyAlignment="1">
      <alignment vertical="center"/>
    </xf>
    <xf numFmtId="0" fontId="21" fillId="0" borderId="0" xfId="7" applyFont="1" applyAlignment="1">
      <alignment vertical="center"/>
    </xf>
    <xf numFmtId="0" fontId="3" fillId="0" borderId="48" xfId="7" applyFont="1" applyBorder="1" applyAlignment="1">
      <alignment horizontal="center" vertical="center"/>
    </xf>
    <xf numFmtId="0" fontId="0" fillId="0" borderId="48" xfId="7" applyFont="1" applyBorder="1" applyAlignment="1">
      <alignment horizontal="center" vertical="center"/>
    </xf>
    <xf numFmtId="0" fontId="0" fillId="0" borderId="48" xfId="7" applyFont="1" applyFill="1" applyBorder="1" applyAlignment="1">
      <alignment vertical="center"/>
    </xf>
    <xf numFmtId="0" fontId="0" fillId="0" borderId="48" xfId="7" applyFont="1" applyFill="1" applyBorder="1" applyAlignment="1">
      <alignment horizontal="right" vertical="center"/>
    </xf>
    <xf numFmtId="0" fontId="0" fillId="0" borderId="0" xfId="7" applyFont="1" applyAlignment="1">
      <alignment horizontal="center" vertical="center"/>
    </xf>
    <xf numFmtId="0" fontId="0" fillId="3" borderId="49" xfId="7" applyFont="1" applyFill="1" applyBorder="1" applyAlignment="1">
      <alignment horizontal="center" vertical="center" wrapText="1"/>
    </xf>
    <xf numFmtId="0" fontId="8" fillId="3" borderId="24" xfId="7" applyFont="1" applyFill="1" applyBorder="1" applyAlignment="1">
      <alignment horizontal="center" vertical="center"/>
    </xf>
    <xf numFmtId="0" fontId="8" fillId="3" borderId="50" xfId="7" applyFont="1" applyFill="1" applyBorder="1" applyAlignment="1">
      <alignment horizontal="center" vertical="center"/>
    </xf>
    <xf numFmtId="0" fontId="8" fillId="3" borderId="22" xfId="7" applyFont="1" applyFill="1" applyBorder="1" applyAlignment="1">
      <alignment horizontal="center" vertical="center"/>
    </xf>
    <xf numFmtId="0" fontId="0" fillId="3" borderId="9" xfId="7" applyFont="1" applyFill="1" applyBorder="1" applyAlignment="1">
      <alignment horizontal="center" vertical="center" wrapText="1"/>
    </xf>
    <xf numFmtId="0" fontId="0" fillId="3" borderId="51" xfId="7" applyFont="1" applyFill="1" applyBorder="1" applyAlignment="1">
      <alignment horizontal="center" vertical="center"/>
    </xf>
    <xf numFmtId="0" fontId="0" fillId="3" borderId="52" xfId="7" applyFont="1" applyFill="1" applyBorder="1" applyAlignment="1">
      <alignment horizontal="center" vertical="center"/>
    </xf>
    <xf numFmtId="0" fontId="0" fillId="3" borderId="53" xfId="7" applyFont="1" applyFill="1" applyBorder="1" applyAlignment="1">
      <alignment horizontal="center" vertical="center"/>
    </xf>
    <xf numFmtId="0" fontId="0" fillId="3" borderId="54" xfId="7" applyFont="1" applyFill="1" applyBorder="1" applyAlignment="1">
      <alignment horizontal="center" vertical="center"/>
    </xf>
    <xf numFmtId="0" fontId="22" fillId="3" borderId="54" xfId="7" applyFont="1" applyFill="1" applyBorder="1" applyAlignment="1">
      <alignment horizontal="center" vertical="center"/>
    </xf>
    <xf numFmtId="0" fontId="22" fillId="3" borderId="55" xfId="7" applyFont="1" applyFill="1" applyBorder="1" applyAlignment="1">
      <alignment horizontal="center" vertical="center"/>
    </xf>
    <xf numFmtId="0" fontId="0" fillId="3" borderId="11" xfId="7" applyFont="1" applyFill="1" applyBorder="1" applyAlignment="1">
      <alignment horizontal="center" vertical="center" wrapText="1"/>
    </xf>
    <xf numFmtId="0" fontId="0" fillId="3" borderId="56" xfId="7" applyFont="1" applyFill="1" applyBorder="1" applyAlignment="1">
      <alignment horizontal="center" vertical="center"/>
    </xf>
    <xf numFmtId="0" fontId="22" fillId="3" borderId="56" xfId="7" applyFont="1" applyFill="1" applyBorder="1" applyAlignment="1">
      <alignment horizontal="center" vertical="center"/>
    </xf>
    <xf numFmtId="0" fontId="22" fillId="3" borderId="21" xfId="7" applyFont="1" applyFill="1" applyBorder="1" applyAlignment="1">
      <alignment horizontal="center" vertical="center"/>
    </xf>
    <xf numFmtId="0" fontId="0" fillId="0" borderId="8" xfId="7" applyFont="1" applyFill="1" applyBorder="1" applyAlignment="1">
      <alignment horizontal="center" vertical="center"/>
    </xf>
    <xf numFmtId="0" fontId="8" fillId="0" borderId="55" xfId="7" applyFont="1" applyFill="1" applyBorder="1" applyAlignment="1">
      <alignment horizontal="center" vertical="center"/>
    </xf>
    <xf numFmtId="0" fontId="8" fillId="0" borderId="7" xfId="7" applyFont="1" applyFill="1" applyBorder="1" applyAlignment="1">
      <alignment horizontal="center" vertical="center"/>
    </xf>
    <xf numFmtId="0" fontId="8" fillId="0" borderId="8" xfId="7" applyFont="1" applyFill="1" applyBorder="1" applyAlignment="1">
      <alignment horizontal="center" vertical="center"/>
    </xf>
    <xf numFmtId="0" fontId="0" fillId="0" borderId="0" xfId="7" applyFont="1" applyFill="1">
      <alignment vertical="center"/>
    </xf>
    <xf numFmtId="0" fontId="5" fillId="0" borderId="9" xfId="7" applyNumberFormat="1" applyFont="1" applyFill="1" applyBorder="1" applyAlignment="1">
      <alignment horizontal="right" vertical="center"/>
    </xf>
    <xf numFmtId="182" fontId="5" fillId="0" borderId="0" xfId="7" applyNumberFormat="1" applyFont="1" applyFill="1" applyBorder="1">
      <alignment vertical="center"/>
    </xf>
    <xf numFmtId="182" fontId="5" fillId="0" borderId="20" xfId="7" applyNumberFormat="1" applyFont="1" applyFill="1" applyBorder="1">
      <alignment vertical="center"/>
    </xf>
    <xf numFmtId="182" fontId="5" fillId="0" borderId="20" xfId="7" applyNumberFormat="1" applyFont="1" applyFill="1" applyBorder="1" applyAlignment="1">
      <alignment horizontal="right" vertical="center"/>
    </xf>
    <xf numFmtId="182" fontId="5" fillId="0" borderId="0" xfId="7" applyNumberFormat="1" applyFont="1" applyFill="1" applyBorder="1" applyAlignment="1">
      <alignment horizontal="right" vertical="center"/>
    </xf>
    <xf numFmtId="182" fontId="5" fillId="0" borderId="9" xfId="7" applyNumberFormat="1" applyFont="1" applyFill="1" applyBorder="1" applyAlignment="1">
      <alignment horizontal="right" vertical="center"/>
    </xf>
    <xf numFmtId="49" fontId="5" fillId="0" borderId="9" xfId="7" applyNumberFormat="1" applyFont="1" applyFill="1" applyBorder="1" applyAlignment="1">
      <alignment horizontal="center" vertical="center"/>
    </xf>
    <xf numFmtId="182" fontId="5" fillId="0" borderId="9" xfId="7" applyNumberFormat="1" applyFont="1" applyFill="1" applyBorder="1">
      <alignment vertical="center"/>
    </xf>
    <xf numFmtId="3" fontId="5" fillId="0" borderId="9" xfId="7" applyNumberFormat="1" applyFont="1" applyFill="1" applyBorder="1" applyAlignment="1">
      <alignment horizontal="right" vertical="center" shrinkToFit="1"/>
    </xf>
    <xf numFmtId="182" fontId="0" fillId="0" borderId="0" xfId="7" applyNumberFormat="1" applyFont="1" applyFill="1" applyBorder="1">
      <alignment vertical="center"/>
    </xf>
    <xf numFmtId="182" fontId="0" fillId="0" borderId="20" xfId="7" applyNumberFormat="1" applyFont="1" applyFill="1" applyBorder="1">
      <alignment vertical="center"/>
    </xf>
    <xf numFmtId="182" fontId="0" fillId="0" borderId="20" xfId="7" applyNumberFormat="1" applyFont="1" applyFill="1" applyBorder="1" applyAlignment="1">
      <alignment horizontal="right" vertical="center"/>
    </xf>
    <xf numFmtId="182" fontId="0" fillId="0" borderId="0" xfId="7" applyNumberFormat="1" applyFont="1" applyFill="1" applyBorder="1" applyAlignment="1">
      <alignment horizontal="right" vertical="center"/>
    </xf>
    <xf numFmtId="182" fontId="0" fillId="0" borderId="9" xfId="7" applyNumberFormat="1" applyFont="1" applyFill="1" applyBorder="1" applyAlignment="1">
      <alignment horizontal="right" vertical="center"/>
    </xf>
    <xf numFmtId="182" fontId="12" fillId="0" borderId="9" xfId="7" applyNumberFormat="1" applyFont="1" applyFill="1" applyBorder="1" applyAlignment="1">
      <alignment horizontal="right" vertical="center"/>
    </xf>
    <xf numFmtId="182" fontId="12" fillId="0" borderId="0" xfId="7" applyNumberFormat="1" applyFont="1" applyFill="1" applyBorder="1" applyAlignment="1">
      <alignment horizontal="right" vertical="center"/>
    </xf>
    <xf numFmtId="182" fontId="11" fillId="0" borderId="0" xfId="7" applyNumberFormat="1" applyFont="1" applyFill="1" applyBorder="1" applyAlignment="1">
      <alignment horizontal="right" vertical="center"/>
    </xf>
    <xf numFmtId="3" fontId="5" fillId="0" borderId="0" xfId="7" applyNumberFormat="1" applyFont="1" applyFill="1" applyBorder="1" applyAlignment="1">
      <alignment horizontal="right" vertical="center" shrinkToFit="1"/>
    </xf>
    <xf numFmtId="0" fontId="5" fillId="0" borderId="0" xfId="7" applyFont="1" applyFill="1" applyBorder="1" applyAlignment="1">
      <alignment horizontal="right" vertical="center" shrinkToFit="1"/>
    </xf>
    <xf numFmtId="182" fontId="0" fillId="0" borderId="9" xfId="7" applyNumberFormat="1" applyFont="1" applyFill="1" applyBorder="1">
      <alignment vertical="center"/>
    </xf>
    <xf numFmtId="0" fontId="5" fillId="0" borderId="10" xfId="7" applyFont="1" applyFill="1" applyBorder="1" applyAlignment="1">
      <alignment horizontal="center" vertical="center" shrinkToFit="1"/>
    </xf>
    <xf numFmtId="182" fontId="0" fillId="0" borderId="21" xfId="7" applyNumberFormat="1" applyFont="1" applyFill="1" applyBorder="1">
      <alignment vertical="center"/>
    </xf>
    <xf numFmtId="182" fontId="0" fillId="0" borderId="10" xfId="7" applyNumberFormat="1" applyFont="1" applyFill="1" applyBorder="1">
      <alignment vertical="center"/>
    </xf>
    <xf numFmtId="182" fontId="0" fillId="0" borderId="11" xfId="7" applyNumberFormat="1" applyFont="1" applyFill="1" applyBorder="1">
      <alignment vertical="center"/>
    </xf>
    <xf numFmtId="0" fontId="5" fillId="0" borderId="0" xfId="7" applyFont="1" applyBorder="1" applyAlignment="1">
      <alignment horizontal="center" vertical="center"/>
    </xf>
    <xf numFmtId="182" fontId="5" fillId="0" borderId="7" xfId="7" applyNumberFormat="1" applyFont="1" applyFill="1" applyBorder="1">
      <alignment vertical="center"/>
    </xf>
    <xf numFmtId="183" fontId="23" fillId="0" borderId="0" xfId="7" applyNumberFormat="1" applyFont="1" applyAlignment="1">
      <alignment horizontal="right" vertical="center"/>
    </xf>
    <xf numFmtId="178" fontId="5" fillId="0" borderId="0" xfId="7" applyNumberFormat="1" applyFont="1" applyFill="1" applyBorder="1" applyAlignment="1">
      <alignment horizontal="right" vertical="center"/>
    </xf>
    <xf numFmtId="183" fontId="24" fillId="0" borderId="0" xfId="7" applyNumberFormat="1" applyFont="1" applyAlignment="1">
      <alignment horizontal="right" vertical="center"/>
    </xf>
    <xf numFmtId="0" fontId="25" fillId="0" borderId="10" xfId="7" applyFont="1" applyBorder="1">
      <alignment vertical="center"/>
    </xf>
    <xf numFmtId="178" fontId="0" fillId="0" borderId="10" xfId="7" applyNumberFormat="1" applyFont="1" applyBorder="1">
      <alignment vertical="center"/>
    </xf>
    <xf numFmtId="0" fontId="0" fillId="0" borderId="0" xfId="7" applyFont="1" applyBorder="1">
      <alignment vertical="center"/>
    </xf>
    <xf numFmtId="0" fontId="0" fillId="3" borderId="8" xfId="7" applyFont="1" applyFill="1" applyBorder="1" applyAlignment="1">
      <alignment vertical="center"/>
    </xf>
    <xf numFmtId="0" fontId="8" fillId="3" borderId="51" xfId="7" applyFont="1" applyFill="1" applyBorder="1" applyAlignment="1">
      <alignment horizontal="center" vertical="center"/>
    </xf>
    <xf numFmtId="0" fontId="8" fillId="3" borderId="53" xfId="7" applyFont="1" applyFill="1" applyBorder="1" applyAlignment="1">
      <alignment horizontal="center" vertical="center"/>
    </xf>
    <xf numFmtId="0" fontId="8" fillId="3" borderId="52" xfId="7" applyFont="1" applyFill="1" applyBorder="1" applyAlignment="1">
      <alignment horizontal="center" vertical="center"/>
    </xf>
    <xf numFmtId="0" fontId="0" fillId="3" borderId="9" xfId="7" applyFont="1" applyFill="1" applyBorder="1" applyAlignment="1">
      <alignment vertical="center"/>
    </xf>
    <xf numFmtId="0" fontId="0" fillId="3" borderId="55" xfId="7" applyFont="1" applyFill="1" applyBorder="1" applyAlignment="1">
      <alignment horizontal="center" vertical="center"/>
    </xf>
    <xf numFmtId="0" fontId="0" fillId="3" borderId="7"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21" xfId="7" applyFont="1" applyFill="1" applyBorder="1" applyAlignment="1">
      <alignment horizontal="center" vertical="center"/>
    </xf>
    <xf numFmtId="0" fontId="0" fillId="3" borderId="10"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55" xfId="7" applyFont="1" applyFill="1" applyBorder="1" applyAlignment="1">
      <alignment horizontal="center" vertical="center" wrapText="1"/>
    </xf>
    <xf numFmtId="0" fontId="0" fillId="3" borderId="10"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20" xfId="7" applyFont="1" applyFill="1" applyBorder="1" applyAlignment="1">
      <alignment horizontal="center" vertical="center" wrapText="1"/>
    </xf>
    <xf numFmtId="0" fontId="9" fillId="3" borderId="51" xfId="7" applyFont="1" applyFill="1" applyBorder="1" applyAlignment="1">
      <alignment horizontal="center" vertical="center"/>
    </xf>
    <xf numFmtId="0" fontId="9" fillId="3" borderId="52" xfId="7" applyFont="1" applyFill="1" applyBorder="1" applyAlignment="1">
      <alignment horizontal="center" vertical="center"/>
    </xf>
    <xf numFmtId="0" fontId="0" fillId="3" borderId="11" xfId="7" applyFont="1" applyFill="1" applyBorder="1" applyAlignment="1">
      <alignment vertical="center"/>
    </xf>
    <xf numFmtId="0" fontId="0" fillId="3" borderId="21" xfId="7" applyFont="1" applyFill="1" applyBorder="1" applyAlignment="1">
      <alignment horizontal="center" vertical="center" wrapText="1"/>
    </xf>
    <xf numFmtId="0" fontId="5" fillId="0" borderId="9" xfId="7" applyFont="1" applyFill="1" applyBorder="1" applyAlignment="1">
      <alignment horizontal="right" vertical="center"/>
    </xf>
    <xf numFmtId="184" fontId="5" fillId="0" borderId="20" xfId="7" applyNumberFormat="1" applyFont="1" applyFill="1" applyBorder="1" applyAlignment="1">
      <alignment vertical="center" shrinkToFit="1"/>
    </xf>
    <xf numFmtId="184" fontId="5" fillId="0" borderId="0" xfId="7" applyNumberFormat="1" applyFont="1" applyFill="1" applyBorder="1" applyAlignment="1">
      <alignment vertical="center"/>
    </xf>
    <xf numFmtId="184" fontId="5" fillId="0" borderId="0" xfId="7" applyNumberFormat="1" applyFont="1" applyFill="1" applyBorder="1" applyAlignment="1">
      <alignment vertical="center" shrinkToFit="1"/>
    </xf>
    <xf numFmtId="184" fontId="5" fillId="0" borderId="9" xfId="7" applyNumberFormat="1" applyFont="1" applyFill="1" applyBorder="1" applyAlignment="1">
      <alignment vertical="center"/>
    </xf>
    <xf numFmtId="184" fontId="5" fillId="0" borderId="0" xfId="7" applyNumberFormat="1" applyFont="1" applyFill="1" applyBorder="1" applyAlignment="1">
      <alignment horizontal="right" vertical="center"/>
    </xf>
    <xf numFmtId="184" fontId="5" fillId="0" borderId="0" xfId="7" applyNumberFormat="1" applyFont="1" applyFill="1" applyAlignment="1">
      <alignment horizontal="right" vertical="center"/>
    </xf>
    <xf numFmtId="38" fontId="0" fillId="0" borderId="0" xfId="2" applyFont="1" applyFill="1">
      <alignment vertical="center"/>
    </xf>
    <xf numFmtId="3" fontId="5" fillId="0" borderId="0" xfId="7" applyNumberFormat="1" applyFont="1" applyFill="1" applyBorder="1" applyAlignment="1">
      <alignment horizontal="right" vertical="center"/>
    </xf>
    <xf numFmtId="3" fontId="5" fillId="0" borderId="0" xfId="7" applyNumberFormat="1" applyFont="1" applyFill="1" applyAlignment="1">
      <alignment horizontal="right" vertical="center"/>
    </xf>
    <xf numFmtId="0" fontId="5" fillId="0" borderId="0" xfId="7" applyFont="1" applyFill="1" applyBorder="1" applyAlignment="1">
      <alignment horizontal="right" vertical="center"/>
    </xf>
    <xf numFmtId="38" fontId="25" fillId="0" borderId="9" xfId="2" applyFont="1" applyFill="1" applyBorder="1" applyAlignment="1">
      <alignment horizontal="center" vertical="center"/>
    </xf>
    <xf numFmtId="184" fontId="0" fillId="0" borderId="20" xfId="7" applyNumberFormat="1" applyFont="1" applyFill="1" applyBorder="1" applyAlignment="1">
      <alignment vertical="center" shrinkToFit="1"/>
    </xf>
    <xf numFmtId="177" fontId="0" fillId="0" borderId="0" xfId="7" applyNumberFormat="1" applyFont="1" applyFill="1" applyBorder="1">
      <alignment vertical="center"/>
    </xf>
    <xf numFmtId="184" fontId="0" fillId="0" borderId="0" xfId="7" applyNumberFormat="1" applyFont="1" applyFill="1" applyBorder="1" applyAlignment="1">
      <alignment vertical="center" shrinkToFit="1"/>
    </xf>
    <xf numFmtId="177" fontId="0" fillId="0" borderId="11" xfId="7" applyNumberFormat="1" applyFont="1" applyFill="1" applyBorder="1">
      <alignment vertical="center"/>
    </xf>
    <xf numFmtId="177" fontId="0" fillId="0" borderId="0" xfId="7" applyNumberFormat="1" applyFont="1" applyFill="1">
      <alignment vertical="center"/>
    </xf>
    <xf numFmtId="184" fontId="5" fillId="0" borderId="9" xfId="7" applyNumberFormat="1" applyFont="1" applyFill="1" applyBorder="1" applyAlignment="1">
      <alignment horizontal="right" vertical="center"/>
    </xf>
    <xf numFmtId="184" fontId="5" fillId="0" borderId="20" xfId="7" applyNumberFormat="1" applyFont="1" applyFill="1" applyBorder="1" applyAlignment="1">
      <alignment horizontal="right" vertical="center"/>
    </xf>
    <xf numFmtId="3" fontId="5" fillId="0" borderId="20" xfId="7" applyNumberFormat="1" applyFont="1" applyFill="1" applyBorder="1" applyAlignment="1">
      <alignment horizontal="right" vertical="center"/>
    </xf>
    <xf numFmtId="0" fontId="5" fillId="0" borderId="11" xfId="7" applyFont="1" applyFill="1" applyBorder="1" applyAlignment="1">
      <alignment horizontal="center" vertical="center"/>
    </xf>
    <xf numFmtId="184" fontId="5" fillId="0" borderId="10" xfId="7" applyNumberFormat="1" applyFont="1" applyFill="1" applyBorder="1" applyAlignment="1">
      <alignment vertical="center" shrinkToFit="1"/>
    </xf>
    <xf numFmtId="184" fontId="5" fillId="0" borderId="10" xfId="7" applyNumberFormat="1" applyFont="1" applyFill="1" applyBorder="1" applyAlignment="1">
      <alignment vertical="center"/>
    </xf>
    <xf numFmtId="184" fontId="5" fillId="0" borderId="11" xfId="7" applyNumberFormat="1" applyFont="1" applyFill="1" applyBorder="1" applyAlignment="1">
      <alignment vertical="center"/>
    </xf>
    <xf numFmtId="184" fontId="5" fillId="0" borderId="10" xfId="7" applyNumberFormat="1" applyFont="1" applyFill="1" applyBorder="1" applyAlignment="1">
      <alignment horizontal="right" vertical="center"/>
    </xf>
    <xf numFmtId="0" fontId="5" fillId="0" borderId="0" xfId="7" applyFont="1" applyFill="1" applyBorder="1" applyAlignment="1">
      <alignment horizontal="center"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0" fontId="0" fillId="0" borderId="0" xfId="7" applyFont="1" applyFill="1" applyBorder="1">
      <alignment vertical="center"/>
    </xf>
    <xf numFmtId="0" fontId="0" fillId="0" borderId="0" xfId="7" applyFont="1" applyAlignment="1">
      <alignment vertical="center"/>
    </xf>
    <xf numFmtId="0" fontId="26" fillId="0" borderId="0" xfId="7" applyFont="1" applyAlignment="1">
      <alignment horizontal="right" vertical="center"/>
    </xf>
    <xf numFmtId="0" fontId="26" fillId="0" borderId="0" xfId="7" applyFont="1" applyAlignment="1">
      <alignment vertical="center"/>
    </xf>
    <xf numFmtId="0" fontId="27" fillId="0" borderId="0" xfId="8" applyNumberFormat="1" applyFont="1" applyAlignment="1">
      <alignment horizontal="center"/>
    </xf>
    <xf numFmtId="0" fontId="8" fillId="0" borderId="0" xfId="8" applyFont="1" applyAlignment="1">
      <alignment horizontal="center"/>
    </xf>
    <xf numFmtId="0" fontId="27" fillId="0" borderId="0" xfId="8" applyNumberFormat="1" applyFont="1" applyAlignment="1">
      <alignment horizontal="center"/>
    </xf>
    <xf numFmtId="0" fontId="2" fillId="0" borderId="0" xfId="8" applyFont="1" applyAlignment="1"/>
    <xf numFmtId="0" fontId="5" fillId="0" borderId="0" xfId="8" applyAlignment="1"/>
    <xf numFmtId="0" fontId="28" fillId="0" borderId="0" xfId="8" applyNumberFormat="1" applyFont="1" applyAlignment="1"/>
    <xf numFmtId="0" fontId="29" fillId="0" borderId="0" xfId="8" applyNumberFormat="1" applyFont="1" applyAlignment="1"/>
    <xf numFmtId="0" fontId="30" fillId="0" borderId="0" xfId="8" applyNumberFormat="1" applyFont="1" applyAlignment="1">
      <alignment horizontal="right"/>
    </xf>
    <xf numFmtId="0" fontId="30" fillId="4" borderId="16" xfId="8" applyNumberFormat="1" applyFont="1" applyFill="1" applyBorder="1" applyAlignment="1">
      <alignment horizontal="center" wrapText="1"/>
    </xf>
    <xf numFmtId="0" fontId="31" fillId="4" borderId="1" xfId="8" applyNumberFormat="1" applyFont="1" applyFill="1" applyBorder="1" applyAlignment="1">
      <alignment horizontal="center" vertical="center" wrapText="1"/>
    </xf>
    <xf numFmtId="0" fontId="31" fillId="4" borderId="1" xfId="8" applyNumberFormat="1" applyFont="1" applyFill="1" applyBorder="1" applyAlignment="1">
      <alignment horizontal="center" vertical="center"/>
    </xf>
    <xf numFmtId="0" fontId="31" fillId="4" borderId="14" xfId="8" applyNumberFormat="1" applyFont="1" applyFill="1" applyBorder="1" applyAlignment="1">
      <alignment horizontal="center" wrapText="1"/>
    </xf>
    <xf numFmtId="0" fontId="31" fillId="4" borderId="14" xfId="8" applyNumberFormat="1" applyFont="1" applyFill="1" applyBorder="1" applyAlignment="1">
      <alignment horizontal="center" vertical="center" wrapText="1"/>
    </xf>
    <xf numFmtId="0" fontId="5" fillId="0" borderId="0" xfId="8" applyNumberFormat="1"/>
    <xf numFmtId="0" fontId="30" fillId="4" borderId="13" xfId="8" applyNumberFormat="1" applyFont="1" applyFill="1" applyBorder="1" applyAlignment="1">
      <alignment horizontal="center" vertical="top" wrapText="1"/>
    </xf>
    <xf numFmtId="0" fontId="31" fillId="4" borderId="18" xfId="8" applyNumberFormat="1" applyFont="1" applyFill="1" applyBorder="1" applyAlignment="1">
      <alignment horizontal="center" vertical="center" wrapText="1"/>
    </xf>
    <xf numFmtId="0" fontId="9" fillId="5" borderId="18" xfId="8" applyFont="1" applyFill="1" applyBorder="1" applyAlignment="1">
      <alignment horizontal="center" vertical="center"/>
    </xf>
    <xf numFmtId="0" fontId="31" fillId="4" borderId="15" xfId="8" applyNumberFormat="1" applyFont="1" applyFill="1" applyBorder="1" applyAlignment="1">
      <alignment horizontal="center" vertical="top" wrapText="1"/>
    </xf>
    <xf numFmtId="0" fontId="31" fillId="4" borderId="28" xfId="8" applyNumberFormat="1" applyFont="1" applyFill="1" applyBorder="1" applyAlignment="1">
      <alignment horizontal="center" vertical="center" wrapText="1"/>
    </xf>
    <xf numFmtId="0" fontId="30" fillId="0" borderId="57" xfId="8" applyNumberFormat="1" applyFont="1" applyBorder="1" applyAlignment="1"/>
    <xf numFmtId="0" fontId="32" fillId="0" borderId="19" xfId="8" applyNumberFormat="1" applyFont="1" applyBorder="1" applyAlignment="1"/>
    <xf numFmtId="0" fontId="30" fillId="0" borderId="13" xfId="8" applyNumberFormat="1" applyFont="1" applyFill="1" applyBorder="1" applyAlignment="1">
      <alignment horizontal="center" vertical="center"/>
    </xf>
    <xf numFmtId="177" fontId="5" fillId="0" borderId="0" xfId="8" applyNumberFormat="1" applyFont="1" applyFill="1" applyAlignment="1"/>
    <xf numFmtId="0" fontId="5" fillId="0" borderId="0" xfId="8" applyNumberFormat="1" applyFill="1"/>
    <xf numFmtId="0" fontId="5" fillId="0" borderId="0" xfId="8" applyFill="1" applyAlignment="1"/>
    <xf numFmtId="0" fontId="5" fillId="0" borderId="13" xfId="8" applyNumberFormat="1" applyFont="1" applyFill="1" applyBorder="1" applyAlignment="1">
      <alignment horizontal="left" vertical="center"/>
    </xf>
    <xf numFmtId="0" fontId="30" fillId="0" borderId="13" xfId="8" applyNumberFormat="1" applyFont="1" applyFill="1" applyBorder="1" applyAlignment="1">
      <alignment horizontal="left" vertical="center"/>
    </xf>
    <xf numFmtId="177" fontId="30" fillId="0" borderId="0" xfId="8" applyNumberFormat="1" applyFont="1" applyFill="1" applyAlignment="1"/>
    <xf numFmtId="0" fontId="30" fillId="0" borderId="0" xfId="8" applyNumberFormat="1" applyFont="1" applyFill="1" applyBorder="1" applyAlignment="1">
      <alignment horizontal="center" vertical="center"/>
    </xf>
    <xf numFmtId="177" fontId="30" fillId="0" borderId="20" xfId="8" applyNumberFormat="1" applyFont="1" applyFill="1" applyBorder="1" applyAlignment="1"/>
    <xf numFmtId="0" fontId="32" fillId="0" borderId="0" xfId="8" applyNumberFormat="1" applyFont="1" applyFill="1" applyBorder="1" applyAlignment="1">
      <alignment horizontal="center" vertical="center"/>
    </xf>
    <xf numFmtId="177" fontId="30" fillId="0" borderId="0" xfId="8" applyNumberFormat="1" applyFont="1" applyFill="1" applyBorder="1" applyAlignment="1"/>
    <xf numFmtId="177" fontId="30" fillId="0" borderId="0" xfId="8" applyNumberFormat="1" applyFont="1" applyFill="1" applyBorder="1" applyAlignment="1">
      <alignment horizontal="right"/>
    </xf>
    <xf numFmtId="177" fontId="30" fillId="0" borderId="20" xfId="8" applyNumberFormat="1" applyFont="1" applyFill="1" applyBorder="1" applyAlignment="1">
      <alignment horizontal="right"/>
    </xf>
    <xf numFmtId="0" fontId="32" fillId="0" borderId="10" xfId="8" applyNumberFormat="1" applyFont="1" applyFill="1" applyBorder="1" applyAlignment="1">
      <alignment horizontal="center" vertical="center"/>
    </xf>
    <xf numFmtId="177" fontId="30" fillId="0" borderId="21" xfId="8" applyNumberFormat="1" applyFont="1" applyFill="1" applyBorder="1" applyAlignment="1">
      <alignment horizontal="right"/>
    </xf>
    <xf numFmtId="177" fontId="30" fillId="0" borderId="10" xfId="8" applyNumberFormat="1" applyFont="1" applyFill="1" applyBorder="1" applyAlignment="1">
      <alignment horizontal="right"/>
    </xf>
    <xf numFmtId="0" fontId="5" fillId="0" borderId="0" xfId="8" applyNumberFormat="1" applyFill="1" applyBorder="1"/>
    <xf numFmtId="3" fontId="5" fillId="0" borderId="0" xfId="8" applyNumberFormat="1" applyFill="1" applyBorder="1"/>
    <xf numFmtId="0" fontId="5" fillId="0" borderId="0" xfId="8" applyFill="1"/>
    <xf numFmtId="3" fontId="5" fillId="0" borderId="0" xfId="8" applyNumberFormat="1" applyFill="1"/>
    <xf numFmtId="0" fontId="5" fillId="0" borderId="0" xfId="8"/>
    <xf numFmtId="3" fontId="5" fillId="0" borderId="0" xfId="8" applyNumberFormat="1"/>
    <xf numFmtId="0" fontId="27" fillId="0" borderId="0" xfId="9" applyNumberFormat="1" applyFont="1" applyAlignment="1">
      <alignment horizontal="center" vertical="center"/>
    </xf>
    <xf numFmtId="0" fontId="6" fillId="0" borderId="0" xfId="9" applyNumberFormat="1" applyFont="1" applyAlignment="1" applyProtection="1">
      <alignment horizontal="center"/>
      <protection locked="0"/>
    </xf>
    <xf numFmtId="0" fontId="14" fillId="0" borderId="0" xfId="9" applyNumberFormat="1" applyFont="1" applyAlignment="1" applyProtection="1">
      <protection locked="0"/>
    </xf>
    <xf numFmtId="0" fontId="15" fillId="0" borderId="0" xfId="9" applyFont="1" applyAlignment="1"/>
    <xf numFmtId="0" fontId="32" fillId="0" borderId="0" xfId="9" applyFont="1" applyAlignment="1"/>
    <xf numFmtId="0" fontId="0" fillId="0" borderId="0" xfId="9" applyFont="1" applyAlignment="1"/>
    <xf numFmtId="0" fontId="5" fillId="0" borderId="0" xfId="9" applyFont="1" applyAlignment="1">
      <alignment horizontal="right"/>
    </xf>
    <xf numFmtId="0" fontId="32" fillId="2" borderId="12" xfId="9" applyFont="1" applyFill="1" applyBorder="1" applyAlignment="1">
      <alignment horizontal="center" vertical="center" wrapText="1"/>
    </xf>
    <xf numFmtId="0" fontId="32" fillId="2" borderId="14" xfId="9" applyNumberFormat="1" applyFont="1" applyFill="1" applyBorder="1" applyAlignment="1">
      <alignment horizontal="centerContinuous" vertical="center"/>
    </xf>
    <xf numFmtId="0" fontId="32" fillId="2" borderId="16" xfId="9" applyNumberFormat="1" applyFont="1" applyFill="1" applyBorder="1" applyAlignment="1">
      <alignment horizontal="centerContinuous" vertical="center"/>
    </xf>
    <xf numFmtId="0" fontId="32" fillId="2" borderId="14" xfId="9" applyFont="1" applyFill="1" applyBorder="1" applyAlignment="1">
      <alignment horizontal="center" vertical="center" wrapText="1"/>
    </xf>
    <xf numFmtId="0" fontId="14" fillId="0" borderId="12" xfId="9" applyNumberFormat="1" applyFont="1" applyBorder="1" applyAlignment="1" applyProtection="1">
      <protection locked="0"/>
    </xf>
    <xf numFmtId="0" fontId="32" fillId="2" borderId="2" xfId="9" applyNumberFormat="1" applyFont="1" applyFill="1" applyBorder="1" applyAlignment="1">
      <alignment horizontal="center"/>
    </xf>
    <xf numFmtId="0" fontId="14" fillId="0" borderId="3" xfId="9" applyNumberFormat="1" applyFont="1" applyBorder="1" applyAlignment="1" applyProtection="1">
      <alignment horizontal="center"/>
      <protection locked="0"/>
    </xf>
    <xf numFmtId="0" fontId="14" fillId="2" borderId="13" xfId="9" applyNumberFormat="1" applyFont="1" applyFill="1" applyBorder="1" applyAlignment="1" applyProtection="1">
      <alignment horizontal="center" vertical="center" wrapText="1"/>
      <protection locked="0"/>
    </xf>
    <xf numFmtId="0" fontId="32" fillId="2" borderId="44" xfId="9" applyNumberFormat="1" applyFont="1" applyFill="1" applyBorder="1" applyAlignment="1">
      <alignment horizontal="center" vertical="center"/>
    </xf>
    <xf numFmtId="0" fontId="14" fillId="2" borderId="45" xfId="9" applyNumberFormat="1" applyFont="1" applyFill="1" applyBorder="1" applyAlignment="1" applyProtection="1">
      <alignment horizontal="center" vertical="center"/>
      <protection locked="0"/>
    </xf>
    <xf numFmtId="0" fontId="32" fillId="2" borderId="6" xfId="9" applyNumberFormat="1" applyFont="1" applyFill="1" applyBorder="1" applyAlignment="1">
      <alignment horizontal="centerContinuous" vertical="center"/>
    </xf>
    <xf numFmtId="0" fontId="32" fillId="2" borderId="19" xfId="9" applyNumberFormat="1" applyFont="1" applyFill="1" applyBorder="1" applyAlignment="1">
      <alignment horizontal="centerContinuous" vertical="center"/>
    </xf>
    <xf numFmtId="185" fontId="32" fillId="2" borderId="26" xfId="9" applyNumberFormat="1" applyFont="1" applyFill="1" applyBorder="1" applyAlignment="1">
      <alignment horizontal="center" vertical="center" wrapText="1"/>
    </xf>
    <xf numFmtId="0" fontId="32" fillId="2" borderId="26" xfId="9" applyFont="1" applyFill="1" applyBorder="1" applyAlignment="1">
      <alignment horizontal="center" vertical="center" wrapText="1"/>
    </xf>
    <xf numFmtId="0" fontId="33" fillId="2" borderId="26" xfId="9" applyFont="1" applyFill="1" applyBorder="1" applyAlignment="1">
      <alignment horizontal="center" vertical="center" wrapText="1"/>
    </xf>
    <xf numFmtId="0" fontId="14" fillId="0" borderId="15" xfId="9" applyNumberFormat="1" applyFont="1" applyBorder="1" applyAlignment="1" applyProtection="1">
      <protection locked="0"/>
    </xf>
    <xf numFmtId="0" fontId="14" fillId="0" borderId="13" xfId="9" applyNumberFormat="1" applyFont="1" applyBorder="1" applyAlignment="1" applyProtection="1">
      <protection locked="0"/>
    </xf>
    <xf numFmtId="0" fontId="32" fillId="2" borderId="6" xfId="9" applyFont="1" applyFill="1" applyBorder="1" applyAlignment="1">
      <alignment horizontal="center" vertical="center" wrapText="1"/>
    </xf>
    <xf numFmtId="0" fontId="32" fillId="2" borderId="19" xfId="9" applyFont="1" applyFill="1" applyBorder="1" applyAlignment="1"/>
    <xf numFmtId="0" fontId="32" fillId="2" borderId="19" xfId="9" applyFont="1" applyFill="1" applyBorder="1" applyAlignment="1">
      <alignment horizontal="center" vertical="center"/>
    </xf>
    <xf numFmtId="0" fontId="31" fillId="2" borderId="6" xfId="9" applyFont="1" applyFill="1" applyBorder="1" applyAlignment="1">
      <alignment horizontal="center" vertical="center"/>
    </xf>
    <xf numFmtId="0" fontId="14" fillId="2" borderId="17" xfId="9" applyNumberFormat="1" applyFont="1" applyFill="1" applyBorder="1" applyAlignment="1" applyProtection="1">
      <alignment horizontal="center" vertical="center" wrapText="1"/>
      <protection locked="0"/>
    </xf>
    <xf numFmtId="0" fontId="32" fillId="2" borderId="6" xfId="9" applyFont="1" applyFill="1" applyBorder="1" applyAlignment="1">
      <alignment horizontal="center" vertical="center"/>
    </xf>
    <xf numFmtId="0" fontId="31" fillId="2" borderId="6" xfId="9" applyFont="1" applyFill="1" applyBorder="1" applyAlignment="1">
      <alignment horizontal="center" vertical="center"/>
    </xf>
    <xf numFmtId="0" fontId="14" fillId="0" borderId="18" xfId="9" applyNumberFormat="1" applyFont="1" applyBorder="1" applyAlignment="1" applyProtection="1">
      <alignment horizontal="center" vertical="center" wrapText="1"/>
      <protection locked="0"/>
    </xf>
    <xf numFmtId="0" fontId="25" fillId="2" borderId="18" xfId="9" applyNumberFormat="1" applyFont="1" applyFill="1" applyBorder="1" applyAlignment="1" applyProtection="1">
      <alignment horizontal="center" vertical="center" wrapText="1"/>
      <protection locked="0"/>
    </xf>
    <xf numFmtId="0" fontId="0" fillId="2" borderId="30" xfId="9" applyNumberFormat="1" applyFont="1" applyFill="1" applyBorder="1" applyAlignment="1" applyProtection="1">
      <alignment horizontal="center" vertical="center"/>
      <protection locked="0"/>
    </xf>
    <xf numFmtId="0" fontId="0" fillId="2" borderId="30" xfId="9" applyNumberFormat="1" applyFont="1" applyFill="1" applyBorder="1" applyAlignment="1" applyProtection="1">
      <alignment horizontal="center" vertical="center" wrapText="1"/>
      <protection locked="0"/>
    </xf>
    <xf numFmtId="0" fontId="14" fillId="0" borderId="28" xfId="9" applyNumberFormat="1" applyFont="1" applyBorder="1" applyAlignment="1" applyProtection="1">
      <alignment horizontal="center" vertical="center" wrapText="1"/>
      <protection locked="0"/>
    </xf>
    <xf numFmtId="0" fontId="32" fillId="2" borderId="6" xfId="9" applyFont="1" applyFill="1" applyBorder="1" applyAlignment="1">
      <alignment horizontal="center" vertical="center" wrapText="1"/>
    </xf>
    <xf numFmtId="0" fontId="9" fillId="0" borderId="28" xfId="9" applyNumberFormat="1" applyFont="1" applyBorder="1" applyAlignment="1" applyProtection="1">
      <alignment horizontal="center" vertical="center"/>
      <protection locked="0"/>
    </xf>
    <xf numFmtId="0" fontId="30" fillId="0" borderId="19" xfId="9" applyFont="1" applyFill="1" applyBorder="1" applyAlignment="1"/>
    <xf numFmtId="0" fontId="32" fillId="0" borderId="6" xfId="9" applyFont="1" applyFill="1" applyBorder="1" applyAlignment="1"/>
    <xf numFmtId="0" fontId="32" fillId="0" borderId="19" xfId="9" applyFont="1" applyFill="1" applyBorder="1" applyAlignment="1"/>
    <xf numFmtId="183" fontId="32" fillId="0" borderId="19" xfId="9" applyNumberFormat="1" applyFont="1" applyFill="1" applyBorder="1" applyAlignment="1"/>
    <xf numFmtId="2" fontId="32" fillId="0" borderId="19" xfId="9" applyNumberFormat="1" applyFont="1" applyFill="1" applyBorder="1" applyAlignment="1"/>
    <xf numFmtId="2" fontId="0" fillId="0" borderId="19" xfId="9" applyNumberFormat="1" applyFont="1" applyFill="1" applyBorder="1" applyAlignment="1"/>
    <xf numFmtId="186" fontId="32" fillId="0" borderId="19" xfId="9" applyNumberFormat="1" applyFont="1" applyFill="1" applyBorder="1" applyAlignment="1"/>
    <xf numFmtId="0" fontId="14" fillId="0" borderId="0" xfId="9" applyNumberFormat="1" applyFont="1" applyFill="1" applyAlignment="1" applyProtection="1">
      <protection locked="0"/>
    </xf>
    <xf numFmtId="0" fontId="5" fillId="0" borderId="0" xfId="9" applyFont="1" applyFill="1" applyAlignment="1">
      <alignment horizontal="left" vertical="center"/>
    </xf>
    <xf numFmtId="177" fontId="5" fillId="0" borderId="15" xfId="9" applyNumberFormat="1" applyFont="1" applyFill="1" applyBorder="1" applyAlignment="1"/>
    <xf numFmtId="177" fontId="5" fillId="0" borderId="0" xfId="9" applyNumberFormat="1" applyFont="1" applyFill="1" applyAlignment="1"/>
    <xf numFmtId="182" fontId="5" fillId="0" borderId="0" xfId="9" applyNumberFormat="1" applyFont="1" applyFill="1" applyAlignment="1"/>
    <xf numFmtId="187" fontId="5" fillId="0" borderId="0" xfId="9" applyNumberFormat="1" applyFont="1" applyFill="1" applyAlignment="1"/>
    <xf numFmtId="187" fontId="5" fillId="0" borderId="0" xfId="9" applyNumberFormat="1" applyFont="1" applyFill="1" applyAlignment="1">
      <alignment horizontal="right"/>
    </xf>
    <xf numFmtId="177" fontId="30" fillId="0" borderId="15" xfId="9" applyNumberFormat="1" applyFont="1" applyFill="1" applyBorder="1" applyAlignment="1"/>
    <xf numFmtId="176" fontId="30" fillId="0" borderId="0" xfId="9" applyNumberFormat="1" applyFont="1" applyFill="1" applyBorder="1" applyAlignment="1"/>
    <xf numFmtId="188" fontId="30" fillId="0" borderId="0" xfId="9" applyNumberFormat="1" applyFont="1" applyFill="1" applyBorder="1" applyAlignment="1"/>
    <xf numFmtId="181" fontId="30" fillId="0" borderId="0" xfId="9" applyNumberFormat="1" applyFont="1" applyFill="1" applyBorder="1" applyAlignment="1"/>
    <xf numFmtId="0" fontId="5" fillId="0" borderId="9" xfId="9" applyFont="1" applyFill="1" applyBorder="1" applyAlignment="1">
      <alignment horizontal="left" vertical="center"/>
    </xf>
    <xf numFmtId="177" fontId="30" fillId="0" borderId="0" xfId="9" applyNumberFormat="1" applyFont="1" applyFill="1" applyBorder="1" applyAlignment="1"/>
    <xf numFmtId="181" fontId="5" fillId="0" borderId="0" xfId="9" applyNumberFormat="1" applyFont="1" applyFill="1" applyBorder="1" applyAlignment="1"/>
    <xf numFmtId="189" fontId="30" fillId="0" borderId="13" xfId="9" applyNumberFormat="1" applyFont="1" applyFill="1" applyBorder="1" applyAlignment="1">
      <alignment horizontal="center" vertical="center"/>
    </xf>
    <xf numFmtId="177" fontId="30" fillId="0" borderId="20" xfId="9" applyNumberFormat="1" applyFont="1" applyFill="1" applyBorder="1" applyAlignment="1"/>
    <xf numFmtId="181" fontId="5" fillId="0" borderId="0" xfId="9" applyNumberFormat="1" applyFont="1" applyFill="1" applyBorder="1" applyAlignment="1">
      <alignment horizontal="right"/>
    </xf>
    <xf numFmtId="189" fontId="30" fillId="0" borderId="0" xfId="9" applyNumberFormat="1" applyFont="1" applyFill="1" applyBorder="1" applyAlignment="1">
      <alignment horizontal="center" vertical="center"/>
    </xf>
    <xf numFmtId="189" fontId="30" fillId="0" borderId="10" xfId="9" applyNumberFormat="1" applyFont="1" applyFill="1" applyBorder="1" applyAlignment="1">
      <alignment horizontal="center" vertical="center"/>
    </xf>
    <xf numFmtId="177" fontId="30" fillId="0" borderId="21" xfId="9" applyNumberFormat="1" applyFont="1" applyFill="1" applyBorder="1" applyAlignment="1"/>
    <xf numFmtId="176" fontId="30" fillId="0" borderId="10" xfId="9" applyNumberFormat="1" applyFont="1" applyFill="1" applyBorder="1" applyAlignment="1"/>
    <xf numFmtId="188" fontId="30" fillId="0" borderId="10" xfId="9" applyNumberFormat="1" applyFont="1" applyFill="1" applyBorder="1" applyAlignment="1"/>
    <xf numFmtId="181" fontId="30" fillId="0" borderId="10" xfId="9" applyNumberFormat="1" applyFont="1" applyFill="1" applyBorder="1" applyAlignment="1"/>
    <xf numFmtId="181" fontId="5" fillId="0" borderId="10" xfId="9" applyNumberFormat="1" applyFont="1" applyFill="1" applyBorder="1" applyAlignment="1"/>
    <xf numFmtId="0" fontId="14" fillId="0" borderId="0" xfId="9" applyNumberFormat="1" applyFont="1" applyAlignment="1"/>
    <xf numFmtId="183" fontId="14" fillId="0" borderId="0" xfId="9" applyNumberFormat="1"/>
    <xf numFmtId="2" fontId="14" fillId="0" borderId="0" xfId="9" applyNumberFormat="1"/>
    <xf numFmtId="2" fontId="0" fillId="0" borderId="0" xfId="9" applyNumberFormat="1" applyFont="1"/>
    <xf numFmtId="186" fontId="14" fillId="0" borderId="0" xfId="9" applyNumberFormat="1"/>
    <xf numFmtId="0" fontId="14" fillId="0" borderId="0" xfId="9" applyNumberFormat="1"/>
    <xf numFmtId="0" fontId="34" fillId="0" borderId="0" xfId="9" applyNumberFormat="1" applyFont="1" applyAlignment="1" applyProtection="1">
      <alignment horizontal="right"/>
      <protection locked="0"/>
    </xf>
    <xf numFmtId="190" fontId="34" fillId="0" borderId="0" xfId="9" applyNumberFormat="1" applyFont="1" applyAlignment="1" applyProtection="1">
      <protection locked="0"/>
    </xf>
    <xf numFmtId="0" fontId="34" fillId="0" borderId="0" xfId="9" applyNumberFormat="1" applyFont="1" applyAlignment="1" applyProtection="1">
      <protection locked="0"/>
    </xf>
    <xf numFmtId="186" fontId="34" fillId="0" borderId="0" xfId="9" applyNumberFormat="1" applyFont="1"/>
    <xf numFmtId="0" fontId="0" fillId="0" borderId="0" xfId="9" applyNumberFormat="1" applyFont="1" applyAlignment="1" applyProtection="1">
      <protection locked="0"/>
    </xf>
    <xf numFmtId="49" fontId="25" fillId="0" borderId="0" xfId="7" applyNumberFormat="1" applyFont="1" applyFill="1" applyBorder="1" applyAlignment="1">
      <alignment vertical="center"/>
    </xf>
    <xf numFmtId="0" fontId="14" fillId="0" borderId="0" xfId="7" applyFill="1" applyBorder="1" applyAlignment="1">
      <alignment vertical="center"/>
    </xf>
    <xf numFmtId="0" fontId="0" fillId="0" borderId="0" xfId="7" applyFont="1" applyFill="1" applyBorder="1" applyAlignment="1">
      <alignment vertical="center"/>
    </xf>
    <xf numFmtId="0" fontId="14" fillId="0" borderId="0" xfId="7" applyFill="1" applyBorder="1">
      <alignment vertical="center"/>
    </xf>
    <xf numFmtId="0" fontId="14" fillId="0" borderId="0" xfId="7" applyFill="1">
      <alignment vertical="center"/>
    </xf>
    <xf numFmtId="0" fontId="2" fillId="0" borderId="0" xfId="7" applyFont="1" applyFill="1">
      <alignment vertical="center"/>
    </xf>
    <xf numFmtId="0" fontId="21" fillId="0" borderId="0" xfId="7" applyFont="1" applyFill="1" applyBorder="1" applyAlignment="1">
      <alignment vertical="center"/>
    </xf>
    <xf numFmtId="0" fontId="3" fillId="0" borderId="48" xfId="7" applyFont="1" applyFill="1" applyBorder="1" applyAlignment="1">
      <alignment horizontal="center" vertical="center"/>
    </xf>
    <xf numFmtId="0" fontId="2" fillId="0" borderId="48" xfId="7" applyFont="1" applyFill="1" applyBorder="1" applyAlignment="1">
      <alignment vertical="center"/>
    </xf>
    <xf numFmtId="0" fontId="0" fillId="0" borderId="0" xfId="7" applyFont="1" applyFill="1" applyBorder="1" applyAlignment="1">
      <alignment horizontal="right" vertical="top"/>
    </xf>
    <xf numFmtId="0" fontId="2" fillId="0" borderId="0" xfId="7" applyFont="1" applyFill="1" applyBorder="1" applyAlignment="1">
      <alignment vertical="center"/>
    </xf>
    <xf numFmtId="0" fontId="2" fillId="0" borderId="0" xfId="7" applyFont="1" applyFill="1" applyBorder="1">
      <alignment vertical="center"/>
    </xf>
    <xf numFmtId="0" fontId="14" fillId="3" borderId="9" xfId="7" applyFill="1" applyBorder="1" applyAlignment="1">
      <alignment vertical="center"/>
    </xf>
    <xf numFmtId="0" fontId="14" fillId="3" borderId="24" xfId="7" applyFill="1" applyBorder="1" applyAlignment="1">
      <alignment horizontal="center" vertical="center"/>
    </xf>
    <xf numFmtId="0" fontId="14" fillId="3" borderId="50" xfId="7" applyFill="1" applyBorder="1" applyAlignment="1">
      <alignment horizontal="center" vertical="center"/>
    </xf>
    <xf numFmtId="0" fontId="14" fillId="3" borderId="22" xfId="7" applyFill="1" applyBorder="1" applyAlignment="1">
      <alignment horizontal="center" vertical="center"/>
    </xf>
    <xf numFmtId="0" fontId="0" fillId="3" borderId="24" xfId="7" applyFont="1" applyFill="1" applyBorder="1" applyAlignment="1">
      <alignment horizontal="center" vertical="center"/>
    </xf>
    <xf numFmtId="0" fontId="0" fillId="3" borderId="50" xfId="7" applyFont="1" applyFill="1" applyBorder="1" applyAlignment="1">
      <alignment horizontal="center" vertical="center"/>
    </xf>
    <xf numFmtId="0" fontId="14" fillId="0" borderId="0" xfId="7" applyFill="1" applyBorder="1" applyAlignment="1">
      <alignment vertical="center"/>
    </xf>
    <xf numFmtId="0" fontId="14" fillId="3" borderId="55" xfId="7" applyFill="1" applyBorder="1" applyAlignment="1">
      <alignment horizontal="center" vertical="center"/>
    </xf>
    <xf numFmtId="0" fontId="14" fillId="3" borderId="7" xfId="7" applyFill="1" applyBorder="1" applyAlignment="1">
      <alignment horizontal="center" vertical="center"/>
    </xf>
    <xf numFmtId="0" fontId="14" fillId="3" borderId="8" xfId="7" applyFill="1" applyBorder="1" applyAlignment="1">
      <alignment horizontal="center" vertical="center"/>
    </xf>
    <xf numFmtId="0" fontId="14" fillId="3" borderId="21" xfId="7" applyFill="1" applyBorder="1" applyAlignment="1">
      <alignment horizontal="center" vertical="center"/>
    </xf>
    <xf numFmtId="0" fontId="14" fillId="3" borderId="10" xfId="7" applyFill="1" applyBorder="1" applyAlignment="1">
      <alignment horizontal="center" vertical="center"/>
    </xf>
    <xf numFmtId="0" fontId="14" fillId="3" borderId="11" xfId="7" applyFill="1" applyBorder="1" applyAlignment="1">
      <alignment horizontal="center" vertical="center"/>
    </xf>
    <xf numFmtId="0" fontId="14" fillId="3" borderId="55" xfId="7" applyFill="1" applyBorder="1" applyAlignment="1">
      <alignment horizontal="center"/>
    </xf>
    <xf numFmtId="0" fontId="14" fillId="3" borderId="0" xfId="7" applyFill="1" applyBorder="1" applyAlignment="1">
      <alignment horizontal="center" vertical="center"/>
    </xf>
    <xf numFmtId="0" fontId="14" fillId="3" borderId="9" xfId="7" applyFill="1" applyBorder="1" applyAlignment="1">
      <alignment horizontal="center" vertical="center"/>
    </xf>
    <xf numFmtId="0" fontId="0" fillId="3" borderId="55" xfId="7" applyFont="1" applyFill="1" applyBorder="1" applyAlignment="1">
      <alignment horizontal="center"/>
    </xf>
    <xf numFmtId="0" fontId="0" fillId="3" borderId="0" xfId="7" applyFont="1" applyFill="1" applyBorder="1" applyAlignment="1">
      <alignment horizontal="center" vertical="center"/>
    </xf>
    <xf numFmtId="0" fontId="0" fillId="3" borderId="9" xfId="7" applyFont="1" applyFill="1" applyBorder="1" applyAlignment="1">
      <alignment horizontal="center" vertical="center"/>
    </xf>
    <xf numFmtId="0" fontId="14" fillId="3" borderId="20" xfId="7" applyFill="1" applyBorder="1" applyAlignment="1">
      <alignment horizontal="center"/>
    </xf>
    <xf numFmtId="0" fontId="14" fillId="3" borderId="54" xfId="7" applyFill="1" applyBorder="1" applyAlignment="1">
      <alignment horizontal="center" vertical="center"/>
    </xf>
    <xf numFmtId="0" fontId="0" fillId="3" borderId="20" xfId="7" applyFont="1" applyFill="1" applyBorder="1" applyAlignment="1">
      <alignment horizontal="center"/>
    </xf>
    <xf numFmtId="0" fontId="0" fillId="3" borderId="54" xfId="7" applyFont="1" applyFill="1" applyBorder="1" applyAlignment="1">
      <alignment horizontal="center" vertical="center"/>
    </xf>
    <xf numFmtId="0" fontId="14" fillId="3" borderId="11" xfId="7" applyFill="1" applyBorder="1" applyAlignment="1">
      <alignment vertical="center"/>
    </xf>
    <xf numFmtId="0" fontId="14" fillId="3" borderId="56" xfId="7" applyFill="1" applyBorder="1" applyAlignment="1">
      <alignment horizontal="center" vertical="center"/>
    </xf>
    <xf numFmtId="0" fontId="14" fillId="3" borderId="56" xfId="7" applyFill="1" applyBorder="1" applyAlignment="1">
      <alignment vertical="center"/>
    </xf>
    <xf numFmtId="0" fontId="0" fillId="3" borderId="56" xfId="7" applyFont="1" applyFill="1" applyBorder="1" applyAlignment="1">
      <alignment vertical="center"/>
    </xf>
    <xf numFmtId="0" fontId="0" fillId="3" borderId="21" xfId="7" applyFont="1" applyFill="1" applyBorder="1" applyAlignment="1">
      <alignment vertical="center"/>
    </xf>
    <xf numFmtId="0" fontId="8" fillId="0" borderId="9" xfId="7" applyFont="1" applyFill="1" applyBorder="1">
      <alignment vertical="center"/>
    </xf>
    <xf numFmtId="0" fontId="8" fillId="0" borderId="0" xfId="7" applyFont="1" applyFill="1">
      <alignment vertical="center"/>
    </xf>
    <xf numFmtId="178" fontId="5" fillId="0" borderId="20" xfId="7" applyNumberFormat="1" applyFont="1" applyFill="1" applyBorder="1" applyAlignment="1">
      <alignment horizontal="right" vertical="center"/>
    </xf>
    <xf numFmtId="178" fontId="11" fillId="0" borderId="20" xfId="7" applyNumberFormat="1" applyFont="1" applyFill="1" applyBorder="1" applyAlignment="1">
      <alignment horizontal="right" vertical="center"/>
    </xf>
    <xf numFmtId="178" fontId="11" fillId="0" borderId="0" xfId="7" applyNumberFormat="1" applyFont="1" applyFill="1" applyBorder="1" applyAlignment="1">
      <alignment horizontal="right" vertical="center"/>
    </xf>
    <xf numFmtId="191" fontId="5" fillId="0" borderId="20" xfId="7" applyNumberFormat="1" applyFont="1" applyFill="1" applyBorder="1">
      <alignment vertical="center"/>
    </xf>
    <xf numFmtId="191" fontId="5" fillId="0" borderId="0" xfId="7" applyNumberFormat="1" applyFont="1" applyFill="1" applyBorder="1">
      <alignment vertical="center"/>
    </xf>
    <xf numFmtId="191" fontId="5" fillId="0" borderId="9" xfId="7" applyNumberFormat="1" applyFont="1" applyFill="1" applyBorder="1">
      <alignment vertical="center"/>
    </xf>
    <xf numFmtId="178" fontId="5" fillId="0" borderId="0" xfId="7" applyNumberFormat="1" applyFont="1" applyFill="1" applyBorder="1">
      <alignment vertical="center"/>
    </xf>
    <xf numFmtId="0" fontId="25" fillId="0" borderId="11" xfId="7" applyFont="1" applyFill="1" applyBorder="1" applyAlignment="1">
      <alignment horizontal="center" vertical="center"/>
    </xf>
    <xf numFmtId="0" fontId="8" fillId="0" borderId="8" xfId="7" applyFont="1" applyFill="1" applyBorder="1">
      <alignment vertical="center"/>
    </xf>
    <xf numFmtId="0" fontId="5" fillId="0" borderId="9" xfId="7" applyFont="1" applyFill="1" applyBorder="1" applyAlignment="1">
      <alignment horizontal="center" vertical="center"/>
    </xf>
    <xf numFmtId="182" fontId="5" fillId="0" borderId="21" xfId="7" applyNumberFormat="1" applyFont="1" applyFill="1" applyBorder="1">
      <alignment vertical="center"/>
    </xf>
    <xf numFmtId="182" fontId="5" fillId="0" borderId="10" xfId="7" applyNumberFormat="1" applyFont="1" applyFill="1" applyBorder="1">
      <alignment vertical="center"/>
    </xf>
    <xf numFmtId="182" fontId="5" fillId="0" borderId="11" xfId="7" applyNumberFormat="1" applyFont="1" applyFill="1" applyBorder="1" applyAlignment="1">
      <alignment horizontal="right" vertical="center"/>
    </xf>
    <xf numFmtId="0" fontId="14" fillId="0" borderId="7" xfId="7" applyFill="1" applyBorder="1">
      <alignment vertical="center"/>
    </xf>
    <xf numFmtId="0" fontId="0" fillId="0" borderId="7" xfId="7" applyFont="1"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21" fillId="0" borderId="0" xfId="7" applyFont="1" applyFill="1" applyAlignment="1">
      <alignment horizontal="center" vertical="center"/>
    </xf>
    <xf numFmtId="0" fontId="20" fillId="0" borderId="0" xfId="7" applyFont="1" applyFill="1" applyAlignment="1">
      <alignment vertical="center"/>
    </xf>
    <xf numFmtId="182" fontId="0" fillId="0" borderId="0" xfId="7" applyNumberFormat="1" applyFont="1" applyFill="1">
      <alignment vertical="center"/>
    </xf>
    <xf numFmtId="0" fontId="0" fillId="0" borderId="48" xfId="7" applyFont="1" applyFill="1" applyBorder="1" applyAlignment="1">
      <alignment horizontal="center" vertical="center"/>
    </xf>
    <xf numFmtId="0" fontId="0" fillId="0" borderId="48" xfId="7" applyFont="1" applyFill="1" applyBorder="1">
      <alignment vertical="center"/>
    </xf>
    <xf numFmtId="176" fontId="0" fillId="0" borderId="48" xfId="7" applyNumberFormat="1" applyFont="1" applyFill="1" applyBorder="1" applyAlignment="1">
      <alignment horizontal="center" vertical="center"/>
    </xf>
    <xf numFmtId="0" fontId="0" fillId="0" borderId="48"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76" fontId="0" fillId="0" borderId="48" xfId="7" applyNumberFormat="1" applyFont="1" applyFill="1" applyBorder="1" applyAlignment="1">
      <alignment horizontal="right" vertical="center"/>
    </xf>
    <xf numFmtId="177" fontId="0" fillId="0" borderId="0" xfId="7" applyNumberFormat="1" applyFont="1" applyFill="1" applyBorder="1" applyAlignment="1">
      <alignment horizontal="center" vertical="center"/>
    </xf>
    <xf numFmtId="177" fontId="0" fillId="0" borderId="48" xfId="7" applyNumberFormat="1" applyFont="1" applyFill="1" applyBorder="1" applyAlignment="1">
      <alignment horizontal="center" vertical="center"/>
    </xf>
    <xf numFmtId="178" fontId="0" fillId="0" borderId="48" xfId="7" applyNumberFormat="1" applyFont="1" applyFill="1" applyBorder="1">
      <alignment vertical="center"/>
    </xf>
    <xf numFmtId="178" fontId="0" fillId="0" borderId="0" xfId="7" applyNumberFormat="1" applyFont="1" applyFill="1">
      <alignment vertical="center"/>
    </xf>
    <xf numFmtId="0" fontId="0" fillId="0" borderId="0" xfId="7" applyFont="1" applyFill="1" applyAlignment="1">
      <alignment horizontal="right" vertical="center"/>
    </xf>
    <xf numFmtId="0" fontId="0" fillId="3" borderId="22" xfId="7" applyFont="1" applyFill="1" applyBorder="1" applyAlignment="1">
      <alignment horizontal="center" vertical="center"/>
    </xf>
    <xf numFmtId="177" fontId="0" fillId="0" borderId="0" xfId="7" applyNumberFormat="1" applyFont="1" applyFill="1" applyBorder="1" applyAlignment="1">
      <alignment vertical="center"/>
    </xf>
    <xf numFmtId="177" fontId="0" fillId="3" borderId="49" xfId="7" applyNumberFormat="1" applyFont="1" applyFill="1" applyBorder="1" applyAlignment="1">
      <alignment horizontal="center" vertical="center" wrapText="1"/>
    </xf>
    <xf numFmtId="0" fontId="0" fillId="3" borderId="9" xfId="7" applyFont="1" applyFill="1" applyBorder="1" applyAlignment="1">
      <alignment horizontal="center" vertical="center"/>
    </xf>
    <xf numFmtId="0" fontId="9" fillId="3" borderId="55" xfId="7" applyFont="1" applyFill="1" applyBorder="1" applyAlignment="1">
      <alignment horizontal="center" vertical="center"/>
    </xf>
    <xf numFmtId="176" fontId="0" fillId="3" borderId="54" xfId="7" applyNumberFormat="1" applyFont="1" applyFill="1" applyBorder="1" applyAlignment="1">
      <alignment horizontal="center" vertical="center"/>
    </xf>
    <xf numFmtId="0" fontId="22" fillId="3" borderId="54" xfId="7" applyFont="1" applyFill="1" applyBorder="1" applyAlignment="1">
      <alignment horizontal="center" vertical="center"/>
    </xf>
    <xf numFmtId="176" fontId="9" fillId="3" borderId="55" xfId="7" applyNumberFormat="1" applyFont="1" applyFill="1" applyBorder="1" applyAlignment="1">
      <alignment horizontal="center" vertical="center"/>
    </xf>
    <xf numFmtId="0" fontId="9" fillId="3" borderId="54" xfId="7" applyFont="1" applyFill="1" applyBorder="1" applyAlignment="1">
      <alignment horizontal="center" vertical="center"/>
    </xf>
    <xf numFmtId="177" fontId="0" fillId="3" borderId="9" xfId="7" applyNumberFormat="1" applyFont="1" applyFill="1" applyBorder="1" applyAlignment="1">
      <alignment horizontal="center" vertical="center"/>
    </xf>
    <xf numFmtId="178" fontId="25" fillId="3" borderId="54" xfId="7" applyNumberFormat="1" applyFont="1" applyFill="1" applyBorder="1" applyAlignment="1">
      <alignment horizontal="center" vertical="center"/>
    </xf>
    <xf numFmtId="177" fontId="0" fillId="3" borderId="54" xfId="7" applyNumberFormat="1" applyFont="1" applyFill="1" applyBorder="1" applyAlignment="1">
      <alignment horizontal="center" vertical="center"/>
    </xf>
    <xf numFmtId="178" fontId="22" fillId="3" borderId="54" xfId="7" applyNumberFormat="1" applyFont="1" applyFill="1" applyBorder="1" applyAlignment="1">
      <alignment horizontal="center" vertical="center"/>
    </xf>
    <xf numFmtId="0" fontId="25" fillId="3" borderId="54" xfId="7" applyFont="1" applyFill="1" applyBorder="1" applyAlignment="1">
      <alignment horizontal="center" vertical="center"/>
    </xf>
    <xf numFmtId="178" fontId="0" fillId="3" borderId="54" xfId="7" applyNumberFormat="1" applyFont="1" applyFill="1" applyBorder="1" applyAlignment="1">
      <alignment horizontal="center" vertical="center"/>
    </xf>
    <xf numFmtId="182" fontId="0" fillId="3" borderId="54" xfId="7" applyNumberFormat="1" applyFont="1" applyFill="1" applyBorder="1" applyAlignment="1">
      <alignment horizontal="center" vertical="center"/>
    </xf>
    <xf numFmtId="176" fontId="0" fillId="3" borderId="56" xfId="7" applyNumberFormat="1" applyFont="1" applyFill="1" applyBorder="1" applyAlignment="1">
      <alignment horizontal="center" vertical="center"/>
    </xf>
    <xf numFmtId="0" fontId="0" fillId="3" borderId="56" xfId="7" applyFont="1" applyFill="1" applyBorder="1" applyAlignment="1">
      <alignment horizontal="center" vertical="center"/>
    </xf>
    <xf numFmtId="0" fontId="22" fillId="3" borderId="56" xfId="7" applyFont="1" applyFill="1" applyBorder="1" applyAlignment="1">
      <alignment horizontal="center" vertical="center"/>
    </xf>
    <xf numFmtId="176" fontId="0" fillId="3" borderId="21" xfId="7" applyNumberFormat="1" applyFont="1" applyFill="1" applyBorder="1" applyAlignment="1">
      <alignment horizontal="center" vertical="center"/>
    </xf>
    <xf numFmtId="0" fontId="9" fillId="3" borderId="56" xfId="7" applyFont="1" applyFill="1" applyBorder="1" applyAlignment="1">
      <alignment horizontal="center" vertical="center"/>
    </xf>
    <xf numFmtId="177" fontId="0" fillId="3" borderId="11" xfId="7" applyNumberFormat="1" applyFont="1" applyFill="1" applyBorder="1" applyAlignment="1">
      <alignment horizontal="center" vertical="center"/>
    </xf>
    <xf numFmtId="178" fontId="0" fillId="3" borderId="56" xfId="7" applyNumberFormat="1" applyFont="1" applyFill="1" applyBorder="1" applyAlignment="1">
      <alignment horizontal="center" vertical="center"/>
    </xf>
    <xf numFmtId="177" fontId="0" fillId="3" borderId="56" xfId="7" applyNumberFormat="1" applyFont="1" applyFill="1" applyBorder="1" applyAlignment="1">
      <alignment horizontal="center" vertical="center"/>
    </xf>
    <xf numFmtId="178" fontId="22" fillId="3" borderId="56" xfId="7" applyNumberFormat="1" applyFont="1" applyFill="1" applyBorder="1" applyAlignment="1">
      <alignment horizontal="center" vertical="center"/>
    </xf>
    <xf numFmtId="178" fontId="0" fillId="3" borderId="58" xfId="7" applyNumberFormat="1" applyFont="1" applyFill="1" applyBorder="1" applyAlignment="1">
      <alignment horizontal="center" vertical="center"/>
    </xf>
    <xf numFmtId="182" fontId="0" fillId="3" borderId="56" xfId="7" applyNumberFormat="1" applyFont="1" applyFill="1" applyBorder="1" applyAlignment="1">
      <alignment horizontal="center" vertical="center"/>
    </xf>
    <xf numFmtId="0" fontId="0" fillId="3" borderId="58" xfId="7" applyFont="1" applyFill="1" applyBorder="1" applyAlignment="1">
      <alignment horizontal="center" vertical="center"/>
    </xf>
    <xf numFmtId="0" fontId="8" fillId="0" borderId="9" xfId="7" applyFont="1" applyFill="1" applyBorder="1" applyAlignment="1">
      <alignment horizontal="center" vertical="center"/>
    </xf>
    <xf numFmtId="177" fontId="8" fillId="0" borderId="0" xfId="7" applyNumberFormat="1" applyFont="1" applyFill="1" applyBorder="1" applyAlignment="1">
      <alignment horizontal="center" vertical="center"/>
    </xf>
    <xf numFmtId="177" fontId="8" fillId="0" borderId="9" xfId="7" applyNumberFormat="1" applyFont="1" applyFill="1" applyBorder="1" applyAlignment="1">
      <alignment horizontal="center" vertical="center"/>
    </xf>
    <xf numFmtId="182" fontId="5" fillId="0" borderId="0" xfId="7" applyNumberFormat="1" applyFont="1" applyFill="1">
      <alignment vertical="center"/>
    </xf>
    <xf numFmtId="188" fontId="5" fillId="0" borderId="20" xfId="7" applyNumberFormat="1" applyFont="1" applyFill="1" applyBorder="1" applyAlignment="1">
      <alignment horizontal="right" vertical="center"/>
    </xf>
    <xf numFmtId="188" fontId="5" fillId="0" borderId="0" xfId="7" applyNumberFormat="1" applyFont="1" applyFill="1" applyBorder="1" applyAlignment="1">
      <alignment horizontal="right" vertical="center"/>
    </xf>
    <xf numFmtId="177" fontId="5" fillId="0" borderId="9" xfId="7" applyNumberFormat="1" applyFont="1" applyFill="1" applyBorder="1" applyAlignment="1">
      <alignment horizontal="center" vertical="center"/>
    </xf>
    <xf numFmtId="188" fontId="5" fillId="0" borderId="20" xfId="7" applyNumberFormat="1" applyFont="1" applyFill="1" applyBorder="1">
      <alignment vertical="center"/>
    </xf>
    <xf numFmtId="188" fontId="5" fillId="0" borderId="0" xfId="7" applyNumberFormat="1" applyFont="1" applyFill="1" applyBorder="1">
      <alignment vertical="center"/>
    </xf>
    <xf numFmtId="182" fontId="5" fillId="0" borderId="20" xfId="10" applyNumberFormat="1" applyFont="1" applyFill="1" applyBorder="1" applyAlignment="1">
      <alignment horizontal="right" vertical="center"/>
    </xf>
    <xf numFmtId="182" fontId="5" fillId="0" borderId="0" xfId="10" applyNumberFormat="1" applyFont="1" applyFill="1" applyBorder="1" applyAlignment="1">
      <alignment horizontal="right" vertical="center"/>
    </xf>
    <xf numFmtId="177" fontId="5" fillId="0" borderId="0" xfId="7" applyNumberFormat="1" applyFont="1" applyFill="1" applyBorder="1" applyAlignment="1">
      <alignment horizontal="center" vertical="center"/>
    </xf>
    <xf numFmtId="182" fontId="11" fillId="0" borderId="20" xfId="10" applyNumberFormat="1" applyFont="1" applyFill="1" applyBorder="1" applyAlignment="1">
      <alignment horizontal="right" vertical="center"/>
    </xf>
    <xf numFmtId="182" fontId="11" fillId="0" borderId="0" xfId="10" applyNumberFormat="1" applyFont="1" applyFill="1" applyBorder="1" applyAlignment="1">
      <alignment horizontal="right" vertical="center"/>
    </xf>
    <xf numFmtId="182" fontId="11" fillId="0" borderId="9" xfId="7" applyNumberFormat="1" applyFont="1" applyFill="1" applyBorder="1" applyAlignment="1">
      <alignment horizontal="right" vertical="center"/>
    </xf>
    <xf numFmtId="182" fontId="11" fillId="0" borderId="20" xfId="7" applyNumberFormat="1" applyFont="1" applyFill="1" applyBorder="1" applyAlignment="1">
      <alignment horizontal="right" vertical="center"/>
    </xf>
    <xf numFmtId="182" fontId="11" fillId="0" borderId="20" xfId="7" applyNumberFormat="1" applyFont="1" applyFill="1" applyBorder="1">
      <alignment vertical="center"/>
    </xf>
    <xf numFmtId="182" fontId="11" fillId="0" borderId="0" xfId="7" applyNumberFormat="1" applyFont="1" applyFill="1" applyBorder="1">
      <alignment vertical="center"/>
    </xf>
    <xf numFmtId="182" fontId="11" fillId="0" borderId="9" xfId="7" applyNumberFormat="1" applyFont="1" applyFill="1" applyBorder="1">
      <alignment vertical="center"/>
    </xf>
    <xf numFmtId="183" fontId="23" fillId="0" borderId="0" xfId="7" applyNumberFormat="1" applyFont="1" applyFill="1" applyAlignment="1">
      <alignment horizontal="right" vertical="center"/>
    </xf>
    <xf numFmtId="182" fontId="11" fillId="0" borderId="9" xfId="10" applyNumberFormat="1" applyFont="1" applyFill="1" applyBorder="1" applyAlignment="1">
      <alignment horizontal="right" vertical="center"/>
    </xf>
    <xf numFmtId="0" fontId="25" fillId="0" borderId="11" xfId="7" applyFont="1" applyFill="1" applyBorder="1">
      <alignment vertical="center"/>
    </xf>
    <xf numFmtId="178" fontId="26" fillId="0" borderId="10" xfId="7" applyNumberFormat="1" applyFont="1" applyFill="1" applyBorder="1">
      <alignment vertical="center"/>
    </xf>
    <xf numFmtId="178" fontId="26" fillId="0" borderId="11" xfId="7" applyNumberFormat="1" applyFont="1" applyFill="1" applyBorder="1">
      <alignment vertical="center"/>
    </xf>
    <xf numFmtId="176" fontId="26" fillId="0" borderId="21" xfId="7" applyNumberFormat="1" applyFont="1" applyFill="1" applyBorder="1">
      <alignment vertical="center"/>
    </xf>
    <xf numFmtId="176" fontId="26" fillId="0" borderId="10" xfId="7" applyNumberFormat="1" applyFont="1" applyFill="1" applyBorder="1">
      <alignment vertical="center"/>
    </xf>
    <xf numFmtId="0" fontId="0" fillId="0" borderId="10" xfId="7" applyFont="1" applyFill="1" applyBorder="1">
      <alignment vertical="center"/>
    </xf>
    <xf numFmtId="0" fontId="0" fillId="0" borderId="11" xfId="7" applyFont="1" applyFill="1" applyBorder="1">
      <alignment vertical="center"/>
    </xf>
    <xf numFmtId="177" fontId="25" fillId="0" borderId="11" xfId="7" applyNumberFormat="1" applyFont="1" applyFill="1" applyBorder="1">
      <alignment vertical="center"/>
    </xf>
    <xf numFmtId="178" fontId="0" fillId="0" borderId="10" xfId="7" applyNumberFormat="1" applyFont="1" applyFill="1" applyBorder="1">
      <alignment vertical="center"/>
    </xf>
    <xf numFmtId="177" fontId="0" fillId="0" borderId="10" xfId="7" applyNumberFormat="1" applyFont="1" applyFill="1" applyBorder="1">
      <alignment vertical="center"/>
    </xf>
    <xf numFmtId="178" fontId="0" fillId="0" borderId="11" xfId="7" applyNumberFormat="1" applyFont="1" applyFill="1" applyBorder="1">
      <alignment vertical="center"/>
    </xf>
    <xf numFmtId="178" fontId="5" fillId="0" borderId="10" xfId="7" applyNumberFormat="1" applyFont="1" applyFill="1" applyBorder="1">
      <alignment vertical="center"/>
    </xf>
    <xf numFmtId="0" fontId="0" fillId="0" borderId="21" xfId="7" applyFont="1" applyFill="1" applyBorder="1">
      <alignment vertical="center"/>
    </xf>
    <xf numFmtId="0" fontId="25" fillId="0" borderId="0" xfId="7" applyFont="1" applyFill="1" applyBorder="1">
      <alignment vertical="center"/>
    </xf>
    <xf numFmtId="178" fontId="0" fillId="0" borderId="0" xfId="7" applyNumberFormat="1" applyFont="1" applyFill="1" applyBorder="1">
      <alignment vertical="center"/>
    </xf>
    <xf numFmtId="178" fontId="0" fillId="0" borderId="7" xfId="7" applyNumberFormat="1" applyFont="1" applyFill="1" applyBorder="1">
      <alignment vertical="center"/>
    </xf>
    <xf numFmtId="176" fontId="0" fillId="0" borderId="0" xfId="7" applyNumberFormat="1" applyFont="1" applyFill="1" applyBorder="1">
      <alignment vertical="center"/>
    </xf>
    <xf numFmtId="177" fontId="5"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77" fontId="0" fillId="0" borderId="0" xfId="7" applyNumberFormat="1" applyFont="1" applyFill="1" applyBorder="1" applyAlignment="1">
      <alignment horizontal="right" vertical="center"/>
    </xf>
    <xf numFmtId="178" fontId="0" fillId="0" borderId="0" xfId="7" applyNumberFormat="1" applyFont="1" applyFill="1" applyBorder="1" applyAlignment="1">
      <alignment vertical="center"/>
    </xf>
    <xf numFmtId="182" fontId="0" fillId="0" borderId="0" xfId="7" applyNumberFormat="1" applyFont="1" applyFill="1" applyBorder="1" applyAlignment="1">
      <alignment vertical="center"/>
    </xf>
    <xf numFmtId="176" fontId="0" fillId="0" borderId="0" xfId="7" applyNumberFormat="1" applyFont="1" applyFill="1" applyBorder="1" applyAlignment="1">
      <alignment vertical="center"/>
    </xf>
    <xf numFmtId="0" fontId="21" fillId="0" borderId="0" xfId="7" applyFont="1" applyFill="1" applyBorder="1" applyAlignment="1">
      <alignment horizontal="center" vertical="center"/>
    </xf>
    <xf numFmtId="0" fontId="20" fillId="0" borderId="0" xfId="7" applyFont="1" applyFill="1" applyBorder="1" applyAlignment="1">
      <alignment vertical="center"/>
    </xf>
    <xf numFmtId="178" fontId="20" fillId="0" borderId="0" xfId="7" applyNumberFormat="1" applyFont="1" applyFill="1" applyBorder="1" applyAlignment="1">
      <alignment vertical="center"/>
    </xf>
    <xf numFmtId="182" fontId="20" fillId="0" borderId="0" xfId="7" applyNumberFormat="1" applyFont="1" applyFill="1" applyBorder="1" applyAlignment="1">
      <alignment vertical="center"/>
    </xf>
    <xf numFmtId="176" fontId="3" fillId="0" borderId="48" xfId="7" applyNumberFormat="1" applyFont="1" applyFill="1" applyBorder="1" applyAlignment="1">
      <alignment horizontal="center" vertical="center"/>
    </xf>
    <xf numFmtId="0" fontId="0" fillId="0" borderId="48" xfId="7" applyFont="1" applyFill="1" applyBorder="1" applyAlignment="1">
      <alignment horizontal="right" vertical="top"/>
    </xf>
    <xf numFmtId="177" fontId="3" fillId="0" borderId="48" xfId="7" applyNumberFormat="1" applyFont="1" applyFill="1" applyBorder="1" applyAlignment="1">
      <alignment horizontal="center" vertical="center"/>
    </xf>
    <xf numFmtId="178" fontId="2" fillId="0" borderId="0" xfId="7" applyNumberFormat="1" applyFont="1" applyFill="1">
      <alignment vertical="center"/>
    </xf>
    <xf numFmtId="177" fontId="2" fillId="0" borderId="0" xfId="7" applyNumberFormat="1" applyFont="1" applyFill="1">
      <alignment vertical="center"/>
    </xf>
    <xf numFmtId="178" fontId="3" fillId="0" borderId="48" xfId="7" applyNumberFormat="1" applyFont="1" applyFill="1" applyBorder="1" applyAlignment="1">
      <alignment horizontal="center" vertical="center"/>
    </xf>
    <xf numFmtId="0" fontId="0" fillId="0" borderId="48" xfId="7" applyFont="1" applyFill="1" applyBorder="1" applyAlignment="1">
      <alignment horizontal="right" vertical="center"/>
    </xf>
    <xf numFmtId="183" fontId="36" fillId="0" borderId="0" xfId="7" applyNumberFormat="1" applyFont="1" applyFill="1" applyAlignment="1">
      <alignment horizontal="right" vertical="center"/>
    </xf>
    <xf numFmtId="176" fontId="0" fillId="3" borderId="55" xfId="7" applyNumberFormat="1" applyFont="1" applyFill="1" applyBorder="1" applyAlignment="1">
      <alignment horizontal="center"/>
    </xf>
    <xf numFmtId="176" fontId="0" fillId="3" borderId="0" xfId="7" applyNumberFormat="1" applyFont="1" applyFill="1" applyBorder="1" applyAlignment="1">
      <alignment horizontal="center" vertical="center"/>
    </xf>
    <xf numFmtId="177" fontId="0" fillId="3" borderId="55" xfId="7" applyNumberFormat="1" applyFont="1" applyFill="1" applyBorder="1" applyAlignment="1">
      <alignment horizontal="center"/>
    </xf>
    <xf numFmtId="177" fontId="0" fillId="3" borderId="0" xfId="7" applyNumberFormat="1" applyFont="1" applyFill="1" applyBorder="1" applyAlignment="1">
      <alignment horizontal="center" vertical="center"/>
    </xf>
    <xf numFmtId="178" fontId="0" fillId="3" borderId="9" xfId="7" applyNumberFormat="1" applyFont="1" applyFill="1" applyBorder="1" applyAlignment="1">
      <alignment horizontal="center" vertical="center"/>
    </xf>
    <xf numFmtId="182" fontId="0" fillId="3" borderId="0" xfId="7" applyNumberFormat="1" applyFont="1" applyFill="1" applyBorder="1" applyAlignment="1">
      <alignment horizontal="center" vertical="center"/>
    </xf>
    <xf numFmtId="0" fontId="22" fillId="3" borderId="54" xfId="7" applyFont="1" applyFill="1" applyBorder="1" applyAlignment="1">
      <alignment horizontal="center" vertical="center" wrapText="1"/>
    </xf>
    <xf numFmtId="176" fontId="0" fillId="3" borderId="20" xfId="7" applyNumberFormat="1" applyFont="1" applyFill="1" applyBorder="1" applyAlignment="1">
      <alignment horizontal="center"/>
    </xf>
    <xf numFmtId="176" fontId="22" fillId="3" borderId="54" xfId="7" applyNumberFormat="1" applyFont="1" applyFill="1" applyBorder="1" applyAlignment="1">
      <alignment horizontal="center" vertical="center" wrapText="1"/>
    </xf>
    <xf numFmtId="177" fontId="0" fillId="3" borderId="20" xfId="7" applyNumberFormat="1" applyFont="1" applyFill="1" applyBorder="1" applyAlignment="1">
      <alignment horizontal="center"/>
    </xf>
    <xf numFmtId="177" fontId="22" fillId="3" borderId="54" xfId="7" applyNumberFormat="1" applyFont="1" applyFill="1" applyBorder="1" applyAlignment="1">
      <alignment horizontal="center" vertical="center" wrapText="1"/>
    </xf>
    <xf numFmtId="182" fontId="25" fillId="3" borderId="54" xfId="7" applyNumberFormat="1" applyFont="1" applyFill="1" applyBorder="1" applyAlignment="1">
      <alignment horizontal="center" vertical="center"/>
    </xf>
    <xf numFmtId="0" fontId="22" fillId="3" borderId="56" xfId="7" applyFont="1" applyFill="1" applyBorder="1" applyAlignment="1">
      <alignment vertical="center" wrapText="1"/>
    </xf>
    <xf numFmtId="0" fontId="25" fillId="3" borderId="56" xfId="7" applyFont="1" applyFill="1" applyBorder="1" applyAlignment="1">
      <alignment vertical="center"/>
    </xf>
    <xf numFmtId="176" fontId="0" fillId="3" borderId="56" xfId="7" applyNumberFormat="1" applyFont="1" applyFill="1" applyBorder="1" applyAlignment="1">
      <alignment horizontal="center" vertical="center"/>
    </xf>
    <xf numFmtId="176" fontId="22" fillId="3" borderId="56" xfId="7" applyNumberFormat="1" applyFont="1" applyFill="1" applyBorder="1" applyAlignment="1">
      <alignment vertical="center" wrapText="1"/>
    </xf>
    <xf numFmtId="177" fontId="0" fillId="3" borderId="56" xfId="7" applyNumberFormat="1" applyFont="1" applyFill="1" applyBorder="1" applyAlignment="1">
      <alignment horizontal="center" vertical="center"/>
    </xf>
    <xf numFmtId="177" fontId="22" fillId="3" borderId="56" xfId="7" applyNumberFormat="1" applyFont="1" applyFill="1" applyBorder="1" applyAlignment="1">
      <alignment vertical="center" wrapText="1"/>
    </xf>
    <xf numFmtId="178" fontId="25" fillId="3" borderId="56" xfId="7" applyNumberFormat="1" applyFont="1" applyFill="1" applyBorder="1" applyAlignment="1">
      <alignment vertical="center"/>
    </xf>
    <xf numFmtId="182" fontId="25" fillId="3" borderId="56" xfId="7" applyNumberFormat="1" applyFont="1" applyFill="1" applyBorder="1" applyAlignment="1">
      <alignment vertical="center"/>
    </xf>
    <xf numFmtId="0" fontId="0" fillId="0" borderId="9" xfId="7" applyFont="1" applyFill="1" applyBorder="1">
      <alignment vertical="center"/>
    </xf>
    <xf numFmtId="41" fontId="5" fillId="0" borderId="20" xfId="7" applyNumberFormat="1" applyFont="1" applyFill="1" applyBorder="1">
      <alignment vertical="center"/>
    </xf>
    <xf numFmtId="176" fontId="5" fillId="0" borderId="0" xfId="7" applyNumberFormat="1" applyFont="1" applyFill="1" applyBorder="1">
      <alignment vertical="center"/>
    </xf>
    <xf numFmtId="41" fontId="5" fillId="0" borderId="0" xfId="7" applyNumberFormat="1" applyFont="1" applyFill="1" applyBorder="1">
      <alignment vertical="center"/>
    </xf>
    <xf numFmtId="177" fontId="5" fillId="0" borderId="0" xfId="7" applyNumberFormat="1" applyFont="1" applyFill="1" applyBorder="1" applyAlignment="1">
      <alignment horizontal="right" vertical="center"/>
    </xf>
    <xf numFmtId="176" fontId="5" fillId="0" borderId="0" xfId="7" applyNumberFormat="1" applyFont="1" applyFill="1" applyBorder="1" applyAlignment="1">
      <alignment horizontal="right" vertical="center"/>
    </xf>
    <xf numFmtId="182" fontId="0" fillId="0" borderId="11" xfId="7" applyNumberFormat="1" applyFont="1" applyFill="1" applyBorder="1" applyAlignment="1">
      <alignment horizontal="right" vertical="center"/>
    </xf>
    <xf numFmtId="41" fontId="5" fillId="0" borderId="10" xfId="7" applyNumberFormat="1" applyFont="1" applyFill="1" applyBorder="1">
      <alignment vertical="center"/>
    </xf>
    <xf numFmtId="176" fontId="5" fillId="0" borderId="10" xfId="7" applyNumberFormat="1" applyFont="1" applyFill="1" applyBorder="1">
      <alignment vertical="center"/>
    </xf>
    <xf numFmtId="177" fontId="5" fillId="0" borderId="10" xfId="7" applyNumberFormat="1" applyFont="1" applyFill="1" applyBorder="1">
      <alignment vertical="center"/>
    </xf>
    <xf numFmtId="182" fontId="5" fillId="0" borderId="10" xfId="7" applyNumberFormat="1" applyFont="1" applyFill="1" applyBorder="1" applyAlignment="1">
      <alignment horizontal="right" vertical="center"/>
    </xf>
    <xf numFmtId="176" fontId="0" fillId="0" borderId="0" xfId="7" applyNumberFormat="1" applyFont="1" applyFill="1">
      <alignment vertical="center"/>
    </xf>
    <xf numFmtId="0" fontId="5" fillId="0" borderId="0" xfId="7" applyFont="1" applyFill="1" applyBorder="1" applyAlignment="1">
      <alignment vertical="center"/>
    </xf>
    <xf numFmtId="49" fontId="0" fillId="0" borderId="0" xfId="7" applyNumberFormat="1" applyFont="1" applyFill="1" applyBorder="1" applyAlignment="1">
      <alignment vertical="center"/>
    </xf>
    <xf numFmtId="0" fontId="37" fillId="0" borderId="0" xfId="11" applyFont="1" applyFill="1" applyAlignment="1">
      <alignment horizontal="center" vertical="center"/>
    </xf>
    <xf numFmtId="0" fontId="6" fillId="0" borderId="0" xfId="11" applyNumberFormat="1" applyFont="1" applyFill="1" applyAlignment="1" applyProtection="1">
      <alignment horizontal="center" vertical="center"/>
      <protection locked="0"/>
    </xf>
    <xf numFmtId="0" fontId="2" fillId="0" borderId="0" xfId="11" applyNumberFormat="1" applyFont="1" applyFill="1" applyAlignment="1"/>
    <xf numFmtId="0" fontId="14" fillId="0" borderId="0" xfId="11" applyNumberFormat="1" applyFont="1" applyFill="1" applyAlignment="1" applyProtection="1">
      <protection locked="0"/>
    </xf>
    <xf numFmtId="0" fontId="38" fillId="0" borderId="0" xfId="11" applyFont="1" applyAlignment="1"/>
    <xf numFmtId="0" fontId="39" fillId="0" borderId="0" xfId="11" applyFont="1" applyAlignment="1"/>
    <xf numFmtId="0" fontId="29" fillId="0" borderId="0" xfId="11" applyFont="1" applyAlignment="1"/>
    <xf numFmtId="0" fontId="30" fillId="0" borderId="0" xfId="11" applyFont="1" applyAlignment="1">
      <alignment horizontal="right" vertical="center"/>
    </xf>
    <xf numFmtId="0" fontId="2" fillId="0" borderId="0" xfId="11" applyNumberFormat="1" applyFont="1" applyAlignment="1"/>
    <xf numFmtId="0" fontId="14" fillId="0" borderId="0" xfId="11" applyNumberFormat="1" applyFont="1" applyAlignment="1" applyProtection="1">
      <protection locked="0"/>
    </xf>
    <xf numFmtId="0" fontId="5" fillId="4" borderId="12" xfId="11" applyFont="1" applyFill="1" applyBorder="1" applyAlignment="1">
      <alignment horizontal="center" vertical="center" wrapText="1"/>
    </xf>
    <xf numFmtId="0" fontId="31" fillId="4" borderId="1" xfId="11" applyFont="1" applyFill="1" applyBorder="1" applyAlignment="1">
      <alignment horizontal="center" vertical="center" wrapText="1"/>
    </xf>
    <xf numFmtId="0" fontId="32" fillId="4" borderId="14" xfId="11" applyFont="1" applyFill="1" applyBorder="1" applyAlignment="1">
      <alignment horizontal="center" vertical="center" wrapText="1"/>
    </xf>
    <xf numFmtId="0" fontId="30" fillId="4" borderId="16" xfId="11" applyFont="1" applyFill="1" applyBorder="1" applyAlignment="1"/>
    <xf numFmtId="0" fontId="31" fillId="4" borderId="59" xfId="11" applyFont="1" applyFill="1" applyBorder="1" applyAlignment="1">
      <alignment horizontal="center" vertical="center" wrapText="1"/>
    </xf>
    <xf numFmtId="0" fontId="30" fillId="4" borderId="60" xfId="11" applyFont="1" applyFill="1" applyBorder="1" applyAlignment="1">
      <alignment horizontal="center" vertical="center" wrapText="1"/>
    </xf>
    <xf numFmtId="0" fontId="30" fillId="4" borderId="14" xfId="11" applyFont="1" applyFill="1" applyBorder="1" applyAlignment="1">
      <alignment horizontal="center" vertical="center"/>
    </xf>
    <xf numFmtId="0" fontId="30" fillId="4" borderId="16" xfId="11" applyFont="1" applyFill="1" applyBorder="1" applyAlignment="1">
      <alignment horizontal="center" vertical="center" wrapText="1"/>
    </xf>
    <xf numFmtId="0" fontId="40" fillId="4" borderId="60" xfId="11" applyFont="1" applyFill="1" applyBorder="1" applyAlignment="1">
      <alignment horizontal="center" vertical="center" wrapText="1"/>
    </xf>
    <xf numFmtId="0" fontId="40" fillId="4" borderId="14" xfId="11" applyFont="1" applyFill="1" applyBorder="1" applyAlignment="1">
      <alignment horizontal="center" vertical="center" wrapText="1"/>
    </xf>
    <xf numFmtId="0" fontId="14" fillId="0" borderId="0" xfId="11" applyNumberFormat="1"/>
    <xf numFmtId="0" fontId="5" fillId="5" borderId="13" xfId="11" applyNumberFormat="1" applyFont="1" applyFill="1" applyBorder="1" applyAlignment="1" applyProtection="1">
      <alignment horizontal="center" vertical="center" wrapText="1"/>
      <protection locked="0"/>
    </xf>
    <xf numFmtId="0" fontId="9" fillId="5" borderId="5" xfId="11" applyNumberFormat="1" applyFont="1" applyFill="1" applyBorder="1" applyAlignment="1" applyProtection="1">
      <alignment horizontal="center" vertical="center" wrapText="1"/>
      <protection locked="0"/>
    </xf>
    <xf numFmtId="0" fontId="0" fillId="5" borderId="15" xfId="11" applyNumberFormat="1" applyFont="1" applyFill="1" applyBorder="1" applyAlignment="1" applyProtection="1">
      <alignment horizontal="center" vertical="center" wrapText="1"/>
      <protection locked="0"/>
    </xf>
    <xf numFmtId="0" fontId="30" fillId="4" borderId="44" xfId="11" applyNumberFormat="1" applyFont="1" applyFill="1" applyBorder="1" applyAlignment="1">
      <alignment horizontal="center" vertical="center"/>
    </xf>
    <xf numFmtId="0" fontId="5" fillId="5" borderId="35" xfId="11" applyNumberFormat="1" applyFont="1" applyFill="1" applyBorder="1" applyAlignment="1" applyProtection="1">
      <alignment horizontal="center" vertical="center"/>
      <protection locked="0"/>
    </xf>
    <xf numFmtId="0" fontId="5" fillId="5" borderId="45" xfId="11" applyNumberFormat="1" applyFont="1" applyFill="1" applyBorder="1" applyAlignment="1" applyProtection="1">
      <alignment horizontal="center" vertical="center"/>
      <protection locked="0"/>
    </xf>
    <xf numFmtId="0" fontId="32" fillId="4" borderId="40" xfId="11" applyFont="1" applyFill="1" applyBorder="1" applyAlignment="1">
      <alignment horizontal="center" vertical="center" wrapText="1"/>
    </xf>
    <xf numFmtId="0" fontId="9" fillId="5" borderId="61" xfId="11" applyNumberFormat="1" applyFont="1" applyFill="1" applyBorder="1" applyAlignment="1" applyProtection="1">
      <alignment horizontal="center" vertical="center" wrapText="1"/>
      <protection locked="0"/>
    </xf>
    <xf numFmtId="0" fontId="5" fillId="5" borderId="62" xfId="11" applyNumberFormat="1" applyFont="1" applyFill="1" applyBorder="1" applyAlignment="1" applyProtection="1">
      <alignment horizontal="center" vertical="center" wrapText="1"/>
      <protection locked="0"/>
    </xf>
    <xf numFmtId="0" fontId="5" fillId="5" borderId="15" xfId="11" applyNumberFormat="1" applyFont="1" applyFill="1" applyBorder="1" applyAlignment="1" applyProtection="1">
      <alignment horizontal="center" vertical="center"/>
      <protection locked="0"/>
    </xf>
    <xf numFmtId="0" fontId="30" fillId="4" borderId="26" xfId="11" applyFont="1" applyFill="1" applyBorder="1" applyAlignment="1">
      <alignment horizontal="center" vertical="center" wrapText="1"/>
    </xf>
    <xf numFmtId="0" fontId="31" fillId="4" borderId="26" xfId="11" applyFont="1" applyFill="1" applyBorder="1" applyAlignment="1">
      <alignment horizontal="center" vertical="center"/>
    </xf>
    <xf numFmtId="0" fontId="33" fillId="4" borderId="26" xfId="11" applyFont="1" applyFill="1" applyBorder="1" applyAlignment="1">
      <alignment horizontal="center" vertical="center" wrapText="1"/>
    </xf>
    <xf numFmtId="0" fontId="32" fillId="4" borderId="26" xfId="11" applyFont="1" applyFill="1" applyBorder="1" applyAlignment="1">
      <alignment horizontal="center" vertical="center" wrapText="1"/>
    </xf>
    <xf numFmtId="0" fontId="32" fillId="4" borderId="26" xfId="11" applyFont="1" applyFill="1" applyBorder="1" applyAlignment="1">
      <alignment horizontal="center" vertical="center"/>
    </xf>
    <xf numFmtId="0" fontId="41" fillId="4" borderId="40" xfId="11" applyFont="1" applyFill="1" applyBorder="1" applyAlignment="1">
      <alignment horizontal="center" vertical="center" wrapText="1"/>
    </xf>
    <xf numFmtId="0" fontId="22" fillId="5" borderId="62" xfId="11" applyNumberFormat="1" applyFont="1" applyFill="1" applyBorder="1" applyAlignment="1" applyProtection="1">
      <protection locked="0"/>
    </xf>
    <xf numFmtId="0" fontId="22" fillId="5" borderId="15" xfId="11" applyNumberFormat="1" applyFont="1" applyFill="1" applyBorder="1" applyAlignment="1" applyProtection="1">
      <alignment horizontal="center" vertical="center" wrapText="1"/>
      <protection locked="0"/>
    </xf>
    <xf numFmtId="0" fontId="5" fillId="5" borderId="17" xfId="11" applyNumberFormat="1" applyFont="1" applyFill="1" applyBorder="1" applyAlignment="1" applyProtection="1">
      <alignment horizontal="center" vertical="center" wrapText="1"/>
      <protection locked="0"/>
    </xf>
    <xf numFmtId="0" fontId="9" fillId="5" borderId="18" xfId="11" applyNumberFormat="1" applyFont="1" applyFill="1" applyBorder="1" applyAlignment="1" applyProtection="1">
      <alignment horizontal="center" vertical="center" wrapText="1"/>
      <protection locked="0"/>
    </xf>
    <xf numFmtId="0" fontId="0" fillId="5" borderId="28" xfId="11" applyNumberFormat="1" applyFont="1" applyFill="1" applyBorder="1" applyAlignment="1" applyProtection="1">
      <alignment horizontal="center" vertical="center" wrapText="1"/>
      <protection locked="0"/>
    </xf>
    <xf numFmtId="0" fontId="40" fillId="4" borderId="6" xfId="11" applyFont="1" applyFill="1" applyBorder="1" applyAlignment="1">
      <alignment horizontal="center" vertical="center" wrapText="1"/>
    </xf>
    <xf numFmtId="0" fontId="0" fillId="5" borderId="42" xfId="11" applyNumberFormat="1" applyFont="1" applyFill="1" applyBorder="1" applyAlignment="1" applyProtection="1">
      <alignment horizontal="center" vertical="center" wrapText="1"/>
      <protection locked="0"/>
    </xf>
    <xf numFmtId="0" fontId="9" fillId="5" borderId="63" xfId="11" applyNumberFormat="1" applyFont="1" applyFill="1" applyBorder="1" applyAlignment="1" applyProtection="1">
      <alignment horizontal="center" vertical="center" wrapText="1"/>
      <protection locked="0"/>
    </xf>
    <xf numFmtId="0" fontId="5" fillId="5" borderId="64" xfId="11" applyNumberFormat="1" applyFont="1" applyFill="1" applyBorder="1" applyAlignment="1" applyProtection="1">
      <alignment horizontal="center" vertical="center" wrapText="1"/>
      <protection locked="0"/>
    </xf>
    <xf numFmtId="0" fontId="5" fillId="5" borderId="28" xfId="11" applyNumberFormat="1" applyFont="1" applyFill="1" applyBorder="1" applyAlignment="1" applyProtection="1">
      <alignment horizontal="center" vertical="center"/>
      <protection locked="0"/>
    </xf>
    <xf numFmtId="0" fontId="14" fillId="5" borderId="18" xfId="11" applyNumberFormat="1" applyFont="1" applyFill="1" applyBorder="1" applyAlignment="1" applyProtection="1">
      <alignment horizontal="center" vertical="center" wrapText="1"/>
      <protection locked="0"/>
    </xf>
    <xf numFmtId="0" fontId="9" fillId="5" borderId="18" xfId="11" applyNumberFormat="1" applyFont="1" applyFill="1" applyBorder="1" applyAlignment="1" applyProtection="1">
      <alignment horizontal="center" vertical="center"/>
      <protection locked="0"/>
    </xf>
    <xf numFmtId="0" fontId="25" fillId="5" borderId="18" xfId="11" applyNumberFormat="1" applyFont="1" applyFill="1" applyBorder="1" applyAlignment="1" applyProtection="1">
      <alignment horizontal="center" vertical="center" wrapText="1"/>
      <protection locked="0"/>
    </xf>
    <xf numFmtId="0" fontId="0" fillId="5" borderId="18" xfId="11" applyNumberFormat="1" applyFont="1" applyFill="1" applyBorder="1" applyAlignment="1" applyProtection="1">
      <alignment horizontal="center" vertical="center" wrapText="1"/>
      <protection locked="0"/>
    </xf>
    <xf numFmtId="0" fontId="0" fillId="5" borderId="18" xfId="11" applyNumberFormat="1" applyFont="1" applyFill="1" applyBorder="1" applyAlignment="1" applyProtection="1">
      <alignment horizontal="center" vertical="center"/>
      <protection locked="0"/>
    </xf>
    <xf numFmtId="0" fontId="4" fillId="5" borderId="42" xfId="11" applyNumberFormat="1" applyFont="1" applyFill="1" applyBorder="1" applyAlignment="1" applyProtection="1">
      <alignment horizontal="center" vertical="center" wrapText="1"/>
      <protection locked="0"/>
    </xf>
    <xf numFmtId="0" fontId="22" fillId="5" borderId="64" xfId="11" applyNumberFormat="1" applyFont="1" applyFill="1" applyBorder="1" applyAlignment="1" applyProtection="1">
      <protection locked="0"/>
    </xf>
    <xf numFmtId="0" fontId="22" fillId="5" borderId="28" xfId="11" applyNumberFormat="1" applyFont="1" applyFill="1" applyBorder="1" applyAlignment="1" applyProtection="1">
      <alignment horizontal="center" vertical="center" wrapText="1"/>
      <protection locked="0"/>
    </xf>
    <xf numFmtId="0" fontId="42" fillId="0" borderId="19" xfId="11" applyFont="1" applyBorder="1" applyAlignment="1">
      <alignment horizontal="left"/>
    </xf>
    <xf numFmtId="0" fontId="30" fillId="0" borderId="6" xfId="11" applyFont="1" applyBorder="1" applyAlignment="1"/>
    <xf numFmtId="0" fontId="30" fillId="0" borderId="19" xfId="11" applyFont="1" applyBorder="1" applyAlignment="1"/>
    <xf numFmtId="3" fontId="30" fillId="0" borderId="19" xfId="11" applyNumberFormat="1" applyFont="1" applyBorder="1" applyAlignment="1"/>
    <xf numFmtId="3" fontId="42" fillId="0" borderId="19" xfId="11" applyNumberFormat="1" applyFont="1" applyBorder="1" applyAlignment="1">
      <alignment horizontal="right"/>
    </xf>
    <xf numFmtId="3" fontId="42" fillId="0" borderId="19" xfId="11" applyNumberFormat="1" applyFont="1" applyBorder="1" applyAlignment="1"/>
    <xf numFmtId="183" fontId="30" fillId="0" borderId="19" xfId="11" applyNumberFormat="1" applyFont="1" applyBorder="1" applyAlignment="1"/>
    <xf numFmtId="0" fontId="5" fillId="0" borderId="0" xfId="11" applyFont="1" applyFill="1" applyAlignment="1">
      <alignment horizontal="center" vertical="center"/>
    </xf>
    <xf numFmtId="187" fontId="5" fillId="0" borderId="20" xfId="11" applyNumberFormat="1" applyFont="1" applyFill="1" applyBorder="1" applyAlignment="1"/>
    <xf numFmtId="187" fontId="5" fillId="0" borderId="0" xfId="11" applyNumberFormat="1" applyFont="1" applyFill="1" applyAlignment="1"/>
    <xf numFmtId="177" fontId="5" fillId="0" borderId="0" xfId="11" applyNumberFormat="1" applyFont="1" applyFill="1" applyAlignment="1"/>
    <xf numFmtId="182" fontId="5" fillId="0" borderId="0" xfId="11" applyNumberFormat="1" applyFont="1" applyFill="1" applyAlignment="1"/>
    <xf numFmtId="0" fontId="14" fillId="0" borderId="0" xfId="11" applyNumberFormat="1" applyFill="1"/>
    <xf numFmtId="0" fontId="5" fillId="0" borderId="0" xfId="11" applyFont="1" applyFill="1" applyBorder="1" applyAlignment="1">
      <alignment horizontal="center"/>
    </xf>
    <xf numFmtId="187" fontId="5" fillId="0" borderId="0" xfId="11" applyNumberFormat="1" applyFont="1" applyFill="1" applyBorder="1" applyAlignment="1"/>
    <xf numFmtId="177" fontId="5" fillId="0" borderId="0" xfId="11" applyNumberFormat="1" applyFont="1" applyFill="1" applyBorder="1" applyAlignment="1"/>
    <xf numFmtId="182" fontId="5" fillId="0" borderId="0" xfId="11" applyNumberFormat="1" applyFont="1" applyFill="1" applyBorder="1" applyAlignment="1"/>
    <xf numFmtId="0" fontId="5" fillId="0" borderId="9" xfId="11" applyFont="1" applyFill="1" applyBorder="1" applyAlignment="1">
      <alignment horizontal="center"/>
    </xf>
    <xf numFmtId="0" fontId="14" fillId="0" borderId="0" xfId="11" applyNumberFormat="1" applyFill="1" applyBorder="1"/>
    <xf numFmtId="0" fontId="14" fillId="0" borderId="0" xfId="11" applyNumberFormat="1" applyFont="1" applyFill="1" applyBorder="1" applyAlignment="1" applyProtection="1">
      <protection locked="0"/>
    </xf>
    <xf numFmtId="0" fontId="5" fillId="0" borderId="10" xfId="11" applyFont="1" applyFill="1" applyBorder="1" applyAlignment="1">
      <alignment horizontal="center"/>
    </xf>
    <xf numFmtId="187" fontId="5" fillId="0" borderId="21" xfId="11" applyNumberFormat="1" applyFont="1" applyFill="1" applyBorder="1" applyAlignment="1"/>
    <xf numFmtId="187" fontId="5" fillId="0" borderId="10" xfId="11" applyNumberFormat="1" applyFont="1" applyFill="1" applyBorder="1" applyAlignment="1"/>
    <xf numFmtId="177" fontId="5" fillId="0" borderId="10" xfId="11" applyNumberFormat="1" applyFont="1" applyFill="1" applyBorder="1" applyAlignment="1"/>
    <xf numFmtId="182" fontId="5" fillId="0" borderId="10" xfId="11" applyNumberFormat="1" applyFont="1" applyFill="1" applyBorder="1" applyAlignment="1"/>
    <xf numFmtId="0" fontId="5" fillId="0" borderId="34" xfId="11" applyFont="1" applyFill="1" applyBorder="1" applyAlignment="1">
      <alignment horizontal="center"/>
    </xf>
    <xf numFmtId="177" fontId="30" fillId="0" borderId="20" xfId="11" applyNumberFormat="1" applyFont="1" applyFill="1" applyBorder="1" applyAlignment="1"/>
    <xf numFmtId="177" fontId="30" fillId="0" borderId="0" xfId="11" applyNumberFormat="1" applyFont="1" applyFill="1" applyBorder="1" applyAlignment="1"/>
    <xf numFmtId="182" fontId="30" fillId="0" borderId="0" xfId="11" applyNumberFormat="1" applyFont="1" applyFill="1" applyBorder="1" applyAlignment="1"/>
    <xf numFmtId="0" fontId="8" fillId="0" borderId="19" xfId="11" applyFont="1" applyFill="1" applyBorder="1" applyAlignment="1"/>
    <xf numFmtId="187" fontId="5" fillId="0" borderId="46" xfId="11" applyNumberFormat="1" applyFont="1" applyFill="1" applyBorder="1" applyAlignment="1"/>
    <xf numFmtId="187" fontId="5" fillId="0" borderId="19" xfId="11" applyNumberFormat="1" applyFont="1" applyFill="1" applyBorder="1" applyAlignment="1"/>
    <xf numFmtId="177" fontId="5" fillId="0" borderId="19" xfId="11" applyNumberFormat="1" applyFont="1" applyFill="1" applyBorder="1" applyAlignment="1"/>
    <xf numFmtId="177" fontId="8" fillId="0" borderId="19" xfId="11" applyNumberFormat="1" applyFont="1" applyFill="1" applyBorder="1" applyAlignment="1">
      <alignment horizontal="right"/>
    </xf>
    <xf numFmtId="177" fontId="8" fillId="0" borderId="19" xfId="11" applyNumberFormat="1" applyFont="1" applyFill="1" applyBorder="1" applyAlignment="1"/>
    <xf numFmtId="182" fontId="5" fillId="0" borderId="19" xfId="11" applyNumberFormat="1" applyFont="1" applyFill="1" applyBorder="1" applyAlignment="1"/>
    <xf numFmtId="187" fontId="30" fillId="0" borderId="20" xfId="11" applyNumberFormat="1" applyFont="1" applyFill="1" applyBorder="1" applyAlignment="1"/>
    <xf numFmtId="187" fontId="30" fillId="0" borderId="0" xfId="11" applyNumberFormat="1" applyFont="1" applyFill="1" applyBorder="1" applyAlignment="1"/>
    <xf numFmtId="177" fontId="5" fillId="0" borderId="0" xfId="11" applyNumberFormat="1" applyFont="1" applyFill="1" applyBorder="1" applyAlignment="1">
      <alignment horizontal="right"/>
    </xf>
    <xf numFmtId="177" fontId="30" fillId="0" borderId="0" xfId="11" applyNumberFormat="1" applyFont="1" applyFill="1" applyBorder="1" applyAlignment="1">
      <alignment horizontal="right"/>
    </xf>
    <xf numFmtId="0" fontId="5" fillId="0" borderId="43" xfId="11" applyFont="1" applyFill="1" applyBorder="1" applyAlignment="1">
      <alignment horizontal="center"/>
    </xf>
    <xf numFmtId="0" fontId="5" fillId="0" borderId="35" xfId="11" applyFont="1" applyFill="1" applyBorder="1" applyAlignment="1">
      <alignment horizontal="center"/>
    </xf>
    <xf numFmtId="187" fontId="5" fillId="0" borderId="51" xfId="11" applyNumberFormat="1" applyFont="1" applyFill="1" applyBorder="1" applyAlignment="1"/>
    <xf numFmtId="187" fontId="5" fillId="0" borderId="53" xfId="11" applyNumberFormat="1" applyFont="1" applyFill="1" applyBorder="1" applyAlignment="1"/>
    <xf numFmtId="177" fontId="5" fillId="0" borderId="53" xfId="11" applyNumberFormat="1" applyFont="1" applyFill="1" applyBorder="1" applyAlignment="1"/>
    <xf numFmtId="177" fontId="5" fillId="0" borderId="53" xfId="11" applyNumberFormat="1" applyFont="1" applyFill="1" applyBorder="1" applyAlignment="1">
      <alignment horizontal="right"/>
    </xf>
    <xf numFmtId="182" fontId="5" fillId="0" borderId="53" xfId="11" applyNumberFormat="1" applyFont="1" applyFill="1" applyBorder="1" applyAlignment="1"/>
    <xf numFmtId="0" fontId="6" fillId="0" borderId="0" xfId="11" applyNumberFormat="1" applyFont="1" applyFill="1" applyAlignment="1"/>
    <xf numFmtId="0" fontId="30" fillId="0" borderId="0" xfId="11" applyFont="1" applyFill="1" applyBorder="1" applyAlignment="1">
      <alignment vertical="center"/>
    </xf>
    <xf numFmtId="0" fontId="14" fillId="0" borderId="0" xfId="11" applyNumberFormat="1" applyFont="1" applyFill="1" applyAlignment="1"/>
    <xf numFmtId="0" fontId="5" fillId="0" borderId="0" xfId="11" applyNumberFormat="1" applyFont="1" applyBorder="1"/>
    <xf numFmtId="3" fontId="5" fillId="0" borderId="0" xfId="11" applyNumberFormat="1" applyFont="1" applyBorder="1"/>
    <xf numFmtId="183" fontId="5" fillId="0" borderId="0" xfId="11" applyNumberFormat="1" applyFont="1" applyBorder="1"/>
    <xf numFmtId="3" fontId="14" fillId="0" borderId="0" xfId="11" applyNumberFormat="1"/>
    <xf numFmtId="183" fontId="14" fillId="0" borderId="0" xfId="11" applyNumberFormat="1"/>
    <xf numFmtId="0" fontId="3" fillId="0" borderId="37" xfId="12" applyNumberFormat="1" applyFont="1" applyBorder="1" applyAlignment="1"/>
    <xf numFmtId="0" fontId="6" fillId="0" borderId="37" xfId="12" applyNumberFormat="1" applyFont="1" applyBorder="1" applyAlignment="1" applyProtection="1">
      <protection locked="0"/>
    </xf>
    <xf numFmtId="0" fontId="2" fillId="0" borderId="0" xfId="12" applyNumberFormat="1" applyFont="1" applyAlignment="1"/>
    <xf numFmtId="0" fontId="5" fillId="0" borderId="0" xfId="12" applyNumberFormat="1" applyFont="1" applyAlignment="1">
      <alignment horizontal="right"/>
    </xf>
    <xf numFmtId="0" fontId="0" fillId="0" borderId="0" xfId="12" applyNumberFormat="1" applyFont="1" applyAlignment="1" applyProtection="1">
      <protection locked="0"/>
    </xf>
    <xf numFmtId="0" fontId="5" fillId="2" borderId="16" xfId="12" applyNumberFormat="1" applyFont="1" applyFill="1" applyBorder="1" applyAlignment="1">
      <alignment horizontal="center" vertical="center" wrapText="1"/>
    </xf>
    <xf numFmtId="0" fontId="5" fillId="2" borderId="14" xfId="12" applyNumberFormat="1" applyFont="1" applyFill="1" applyBorder="1" applyAlignment="1">
      <alignment horizontal="center" vertical="center" wrapText="1"/>
    </xf>
    <xf numFmtId="0" fontId="5" fillId="2" borderId="3" xfId="12" applyNumberFormat="1" applyFont="1" applyFill="1" applyBorder="1" applyAlignment="1">
      <alignment horizontal="center" vertical="center" wrapText="1"/>
    </xf>
    <xf numFmtId="0" fontId="0" fillId="0" borderId="0" xfId="12" applyNumberFormat="1" applyFont="1" applyAlignment="1" applyProtection="1">
      <protection locked="0"/>
    </xf>
    <xf numFmtId="0" fontId="0" fillId="0" borderId="15" xfId="12" applyNumberFormat="1" applyFont="1" applyBorder="1" applyAlignment="1" applyProtection="1">
      <protection locked="0"/>
    </xf>
    <xf numFmtId="0" fontId="5" fillId="2" borderId="65" xfId="12" applyNumberFormat="1" applyFont="1" applyFill="1" applyBorder="1" applyAlignment="1">
      <alignment horizontal="center" vertical="center" wrapText="1"/>
    </xf>
    <xf numFmtId="0" fontId="5" fillId="2" borderId="66" xfId="12" applyNumberFormat="1" applyFont="1" applyFill="1" applyBorder="1" applyAlignment="1">
      <alignment horizontal="center" vertical="center" wrapText="1"/>
    </xf>
    <xf numFmtId="0" fontId="5" fillId="2" borderId="67" xfId="12" applyNumberFormat="1" applyFont="1" applyFill="1" applyBorder="1" applyAlignment="1">
      <alignment horizontal="center" vertical="center" shrinkToFit="1"/>
    </xf>
    <xf numFmtId="0" fontId="5" fillId="2" borderId="26" xfId="12" applyNumberFormat="1" applyFont="1" applyFill="1" applyBorder="1" applyAlignment="1">
      <alignment horizontal="center" vertical="center" shrinkToFit="1"/>
    </xf>
    <xf numFmtId="0" fontId="5" fillId="2" borderId="26" xfId="12" applyNumberFormat="1" applyFont="1" applyFill="1" applyBorder="1" applyAlignment="1">
      <alignment horizontal="center" vertical="center" wrapText="1"/>
    </xf>
    <xf numFmtId="0" fontId="0" fillId="0" borderId="34" xfId="12" applyNumberFormat="1" applyFont="1" applyBorder="1" applyAlignment="1" applyProtection="1">
      <protection locked="0"/>
    </xf>
    <xf numFmtId="0" fontId="0" fillId="0" borderId="28" xfId="12" applyNumberFormat="1" applyFont="1" applyBorder="1" applyAlignment="1" applyProtection="1">
      <protection locked="0"/>
    </xf>
    <xf numFmtId="0" fontId="5" fillId="2" borderId="68" xfId="12" applyNumberFormat="1" applyFont="1" applyFill="1" applyBorder="1" applyAlignment="1">
      <alignment horizontal="center" vertical="center" wrapText="1"/>
    </xf>
    <xf numFmtId="0" fontId="5" fillId="2" borderId="69" xfId="12" applyNumberFormat="1" applyFont="1" applyFill="1" applyBorder="1" applyAlignment="1">
      <alignment horizontal="center" vertical="center" wrapText="1"/>
    </xf>
    <xf numFmtId="0" fontId="5" fillId="2" borderId="70" xfId="12" applyNumberFormat="1" applyFont="1" applyFill="1" applyBorder="1" applyAlignment="1">
      <alignment horizontal="center" vertical="center" shrinkToFit="1"/>
    </xf>
    <xf numFmtId="0" fontId="5" fillId="2" borderId="18" xfId="12" applyNumberFormat="1" applyFont="1" applyFill="1" applyBorder="1" applyAlignment="1">
      <alignment horizontal="center" vertical="center" shrinkToFit="1"/>
    </xf>
    <xf numFmtId="0" fontId="5" fillId="2" borderId="18" xfId="12" applyNumberFormat="1" applyFont="1" applyFill="1" applyBorder="1" applyAlignment="1">
      <alignment horizontal="center" vertical="center" wrapText="1"/>
    </xf>
    <xf numFmtId="0" fontId="5" fillId="0" borderId="71" xfId="12" applyNumberFormat="1" applyFont="1" applyBorder="1" applyAlignment="1"/>
    <xf numFmtId="0" fontId="5" fillId="0" borderId="19" xfId="12" applyNumberFormat="1" applyFont="1" applyBorder="1" applyAlignment="1"/>
    <xf numFmtId="0" fontId="5" fillId="0" borderId="9" xfId="12" applyNumberFormat="1" applyFont="1" applyFill="1" applyBorder="1" applyAlignment="1">
      <alignment horizontal="center" vertical="center"/>
    </xf>
    <xf numFmtId="178" fontId="5" fillId="0" borderId="0" xfId="12" applyNumberFormat="1" applyFont="1" applyFill="1" applyBorder="1" applyAlignment="1">
      <alignment horizontal="right"/>
    </xf>
    <xf numFmtId="178" fontId="5" fillId="0" borderId="0" xfId="12" applyNumberFormat="1" applyFont="1" applyFill="1" applyAlignment="1">
      <alignment horizontal="right"/>
    </xf>
    <xf numFmtId="0" fontId="0" fillId="0" borderId="0" xfId="12" applyNumberFormat="1" applyFont="1" applyFill="1" applyAlignment="1" applyProtection="1">
      <protection locked="0"/>
    </xf>
    <xf numFmtId="0" fontId="5" fillId="0" borderId="0" xfId="12" applyNumberFormat="1" applyFont="1" applyBorder="1" applyAlignment="1">
      <alignment horizontal="center" vertical="center"/>
    </xf>
    <xf numFmtId="178" fontId="5" fillId="0" borderId="15" xfId="12" applyNumberFormat="1" applyFont="1" applyFill="1" applyBorder="1" applyAlignment="1">
      <alignment horizontal="right"/>
    </xf>
    <xf numFmtId="178" fontId="5" fillId="0" borderId="15" xfId="12" applyNumberFormat="1" applyFont="1" applyFill="1" applyBorder="1" applyAlignment="1"/>
    <xf numFmtId="178" fontId="5" fillId="0" borderId="0" xfId="12" applyNumberFormat="1" applyFont="1" applyFill="1" applyAlignment="1" applyProtection="1">
      <alignment horizontal="right"/>
    </xf>
    <xf numFmtId="0" fontId="5" fillId="0" borderId="0" xfId="12" applyNumberFormat="1" applyFont="1" applyFill="1" applyAlignment="1">
      <alignment horizontal="center" vertical="center"/>
    </xf>
    <xf numFmtId="178" fontId="5" fillId="0" borderId="20" xfId="12" applyNumberFormat="1" applyFont="1" applyFill="1" applyBorder="1" applyAlignment="1"/>
    <xf numFmtId="0" fontId="5" fillId="0" borderId="0" xfId="12" applyNumberFormat="1" applyFont="1" applyFill="1" applyBorder="1" applyAlignment="1">
      <alignment horizontal="center" vertical="center"/>
    </xf>
    <xf numFmtId="178" fontId="5" fillId="0" borderId="0" xfId="12" applyNumberFormat="1" applyFont="1" applyFill="1" applyBorder="1" applyAlignment="1" applyProtection="1">
      <alignment horizontal="right"/>
    </xf>
    <xf numFmtId="0" fontId="0" fillId="0" borderId="0" xfId="12" applyNumberFormat="1" applyFont="1" applyFill="1" applyBorder="1" applyAlignment="1" applyProtection="1">
      <protection locked="0"/>
    </xf>
    <xf numFmtId="0" fontId="11" fillId="0" borderId="9" xfId="12" applyNumberFormat="1" applyFont="1" applyFill="1" applyBorder="1" applyAlignment="1">
      <alignment horizontal="center" vertical="center"/>
    </xf>
    <xf numFmtId="178" fontId="44" fillId="0" borderId="0" xfId="13" applyNumberFormat="1" applyFont="1" applyFill="1">
      <alignment vertical="center"/>
    </xf>
    <xf numFmtId="0" fontId="12" fillId="0" borderId="0" xfId="12" applyNumberFormat="1" applyFont="1" applyFill="1" applyAlignment="1" applyProtection="1">
      <protection locked="0"/>
    </xf>
    <xf numFmtId="0" fontId="5" fillId="0" borderId="11" xfId="12" applyNumberFormat="1" applyFont="1" applyFill="1" applyBorder="1" applyAlignment="1">
      <alignment horizontal="center" vertical="center"/>
    </xf>
    <xf numFmtId="178" fontId="5" fillId="0" borderId="21" xfId="12" applyNumberFormat="1" applyFont="1" applyFill="1" applyBorder="1" applyAlignment="1"/>
    <xf numFmtId="178" fontId="5" fillId="0" borderId="10" xfId="12" applyNumberFormat="1" applyFont="1" applyFill="1" applyBorder="1" applyAlignment="1">
      <alignment horizontal="right"/>
    </xf>
    <xf numFmtId="178" fontId="5" fillId="0" borderId="10" xfId="12" applyNumberFormat="1" applyFont="1" applyFill="1" applyBorder="1" applyAlignment="1" applyProtection="1">
      <alignment horizontal="right"/>
    </xf>
    <xf numFmtId="0" fontId="0" fillId="0" borderId="0" xfId="12" applyNumberFormat="1" applyFont="1" applyBorder="1" applyAlignment="1"/>
    <xf numFmtId="186" fontId="0" fillId="0" borderId="0" xfId="12" applyFont="1" applyFill="1"/>
    <xf numFmtId="0" fontId="0" fillId="0" borderId="0" xfId="12" applyNumberFormat="1" applyFont="1" applyAlignment="1"/>
    <xf numFmtId="0" fontId="3" fillId="0" borderId="0" xfId="11" applyNumberFormat="1" applyFont="1" applyAlignment="1">
      <alignment horizontal="center" vertical="center"/>
    </xf>
    <xf numFmtId="0" fontId="6" fillId="0" borderId="0" xfId="11" applyNumberFormat="1" applyFont="1" applyAlignment="1" applyProtection="1">
      <alignment horizontal="center" vertical="center"/>
      <protection locked="0"/>
    </xf>
    <xf numFmtId="0" fontId="3" fillId="0" borderId="37" xfId="11" applyNumberFormat="1" applyFont="1" applyBorder="1" applyAlignment="1">
      <alignment horizontal="center" vertical="center"/>
    </xf>
    <xf numFmtId="0" fontId="14" fillId="0" borderId="37" xfId="11" applyNumberFormat="1" applyFont="1" applyBorder="1" applyAlignment="1" applyProtection="1">
      <alignment horizontal="center" vertical="center"/>
      <protection locked="0"/>
    </xf>
    <xf numFmtId="0" fontId="0" fillId="5" borderId="12" xfId="11" applyFont="1" applyFill="1" applyBorder="1" applyAlignment="1">
      <alignment horizontal="center" vertical="center" wrapText="1"/>
    </xf>
    <xf numFmtId="0" fontId="5" fillId="5" borderId="14" xfId="11" applyFont="1" applyFill="1" applyBorder="1" applyAlignment="1">
      <alignment horizontal="center" vertical="center" wrapText="1"/>
    </xf>
    <xf numFmtId="0" fontId="5" fillId="5" borderId="16" xfId="11" applyNumberFormat="1" applyFont="1" applyFill="1" applyBorder="1" applyAlignment="1"/>
    <xf numFmtId="0" fontId="0" fillId="5" borderId="17" xfId="11" applyNumberFormat="1" applyFont="1" applyFill="1" applyBorder="1" applyAlignment="1" applyProtection="1">
      <alignment horizontal="center" vertical="center" wrapText="1"/>
      <protection locked="0"/>
    </xf>
    <xf numFmtId="0" fontId="14" fillId="5" borderId="28" xfId="11" applyNumberFormat="1" applyFont="1" applyFill="1" applyBorder="1" applyAlignment="1" applyProtection="1">
      <alignment horizontal="center" vertical="center" wrapText="1"/>
      <protection locked="0"/>
    </xf>
    <xf numFmtId="0" fontId="5" fillId="5" borderId="6" xfId="11" applyNumberFormat="1" applyFont="1" applyFill="1" applyBorder="1" applyAlignment="1">
      <alignment horizontal="center" vertical="center" wrapText="1"/>
    </xf>
    <xf numFmtId="0" fontId="5" fillId="6" borderId="6" xfId="11" applyNumberFormat="1" applyFont="1" applyFill="1" applyBorder="1" applyAlignment="1">
      <alignment horizontal="center" vertical="center" wrapText="1"/>
    </xf>
    <xf numFmtId="0" fontId="14" fillId="6" borderId="6" xfId="11" applyNumberFormat="1" applyFont="1" applyFill="1" applyBorder="1" applyAlignment="1">
      <alignment horizontal="center" vertical="center" wrapText="1"/>
    </xf>
    <xf numFmtId="0" fontId="14" fillId="5" borderId="6" xfId="11" applyNumberFormat="1" applyFont="1" applyFill="1" applyBorder="1" applyAlignment="1">
      <alignment horizontal="center" vertical="center" wrapText="1"/>
    </xf>
    <xf numFmtId="0" fontId="5" fillId="0" borderId="19" xfId="11" applyNumberFormat="1" applyFont="1" applyBorder="1" applyAlignment="1"/>
    <xf numFmtId="0" fontId="14" fillId="0" borderId="6" xfId="11" applyNumberFormat="1" applyBorder="1"/>
    <xf numFmtId="0" fontId="14" fillId="0" borderId="19" xfId="11" applyNumberFormat="1" applyBorder="1"/>
    <xf numFmtId="0" fontId="5" fillId="0" borderId="0" xfId="11" applyNumberFormat="1" applyFont="1" applyAlignment="1">
      <alignment horizontal="center"/>
    </xf>
    <xf numFmtId="0" fontId="5" fillId="0" borderId="15" xfId="11" applyNumberFormat="1" applyFont="1" applyBorder="1" applyAlignment="1"/>
    <xf numFmtId="0" fontId="5" fillId="0" borderId="0" xfId="11" applyNumberFormat="1" applyFont="1" applyAlignment="1"/>
    <xf numFmtId="0" fontId="5" fillId="0" borderId="15" xfId="11" applyNumberFormat="1" applyFont="1" applyBorder="1"/>
    <xf numFmtId="0" fontId="5" fillId="0" borderId="0" xfId="11" applyNumberFormat="1" applyFont="1" applyAlignment="1" applyProtection="1">
      <protection locked="0"/>
    </xf>
    <xf numFmtId="0" fontId="5" fillId="0" borderId="9" xfId="11" applyNumberFormat="1" applyFont="1" applyFill="1" applyBorder="1" applyAlignment="1">
      <alignment horizontal="center" vertical="center"/>
    </xf>
    <xf numFmtId="182" fontId="5" fillId="0" borderId="0" xfId="11" applyNumberFormat="1" applyFont="1" applyFill="1" applyBorder="1" applyAlignment="1">
      <alignment horizontal="right"/>
    </xf>
    <xf numFmtId="182" fontId="5" fillId="0" borderId="0" xfId="11" applyNumberFormat="1" applyFont="1" applyFill="1" applyBorder="1" applyAlignment="1" applyProtection="1">
      <alignment horizontal="right"/>
      <protection locked="0"/>
    </xf>
    <xf numFmtId="182" fontId="5" fillId="0" borderId="0" xfId="11" applyNumberFormat="1" applyFont="1" applyFill="1" applyAlignment="1">
      <alignment horizontal="right"/>
    </xf>
    <xf numFmtId="0" fontId="5" fillId="0" borderId="9" xfId="11" applyNumberFormat="1" applyFont="1" applyFill="1" applyBorder="1" applyAlignment="1">
      <alignment horizontal="left" vertical="center"/>
    </xf>
    <xf numFmtId="0" fontId="5" fillId="0" borderId="0" xfId="11" applyNumberFormat="1" applyFont="1" applyFill="1" applyBorder="1" applyAlignment="1">
      <alignment horizontal="center" vertical="center"/>
    </xf>
    <xf numFmtId="182" fontId="5" fillId="0" borderId="20" xfId="11" applyNumberFormat="1" applyFont="1" applyFill="1" applyBorder="1" applyAlignment="1"/>
    <xf numFmtId="182" fontId="44" fillId="0" borderId="20" xfId="11" applyNumberFormat="1" applyFont="1" applyFill="1" applyBorder="1" applyAlignment="1">
      <alignment vertical="center"/>
    </xf>
    <xf numFmtId="182" fontId="44" fillId="0" borderId="0" xfId="11" applyNumberFormat="1" applyFont="1" applyFill="1" applyAlignment="1">
      <alignment vertical="center"/>
    </xf>
    <xf numFmtId="182" fontId="44" fillId="0" borderId="0" xfId="11" applyNumberFormat="1" applyFont="1" applyFill="1" applyBorder="1" applyAlignment="1">
      <alignment vertical="center"/>
    </xf>
    <xf numFmtId="0" fontId="5" fillId="0" borderId="10" xfId="11" applyNumberFormat="1" applyFont="1" applyFill="1" applyBorder="1" applyAlignment="1">
      <alignment horizontal="center" vertical="center"/>
    </xf>
    <xf numFmtId="182" fontId="44" fillId="0" borderId="21" xfId="11" applyNumberFormat="1" applyFont="1" applyFill="1" applyBorder="1" applyAlignment="1">
      <alignment vertical="center"/>
    </xf>
    <xf numFmtId="182" fontId="44" fillId="0" borderId="10" xfId="11" applyNumberFormat="1" applyFont="1" applyFill="1" applyBorder="1" applyAlignment="1">
      <alignment vertical="center"/>
    </xf>
    <xf numFmtId="0" fontId="5" fillId="0" borderId="0" xfId="11" applyFont="1" applyBorder="1"/>
    <xf numFmtId="0" fontId="5" fillId="0" borderId="0" xfId="11" applyNumberFormat="1" applyFont="1"/>
    <xf numFmtId="183" fontId="5" fillId="0" borderId="0" xfId="11" applyNumberFormat="1" applyFont="1" applyAlignment="1"/>
    <xf numFmtId="0" fontId="45" fillId="0" borderId="0" xfId="14" applyNumberFormat="1" applyFont="1" applyAlignment="1">
      <alignment horizontal="center" vertical="center"/>
    </xf>
    <xf numFmtId="0" fontId="46" fillId="0" borderId="0" xfId="14" applyNumberFormat="1" applyFont="1" applyAlignment="1" applyProtection="1">
      <alignment horizontal="center"/>
      <protection locked="0"/>
    </xf>
    <xf numFmtId="0" fontId="45" fillId="0" borderId="0" xfId="14" applyNumberFormat="1" applyFont="1" applyAlignment="1">
      <alignment horizontal="centerContinuous"/>
    </xf>
    <xf numFmtId="0" fontId="47" fillId="0" borderId="0" xfId="14" applyNumberFormat="1" applyFont="1" applyAlignment="1"/>
    <xf numFmtId="0" fontId="12" fillId="0" borderId="0" xfId="14" applyNumberFormat="1" applyFont="1" applyAlignment="1" applyProtection="1">
      <protection locked="0"/>
    </xf>
    <xf numFmtId="0" fontId="48" fillId="0" borderId="0" xfId="14" applyNumberFormat="1" applyFont="1" applyAlignment="1"/>
    <xf numFmtId="0" fontId="11" fillId="0" borderId="0" xfId="14" applyNumberFormat="1" applyFont="1" applyAlignment="1">
      <alignment horizontal="right"/>
    </xf>
    <xf numFmtId="0" fontId="11" fillId="5" borderId="72" xfId="14" applyNumberFormat="1" applyFont="1" applyFill="1" applyBorder="1" applyAlignment="1">
      <alignment horizontal="center" vertical="center" wrapText="1"/>
    </xf>
    <xf numFmtId="0" fontId="11" fillId="5" borderId="73" xfId="14" applyNumberFormat="1" applyFont="1" applyFill="1" applyBorder="1" applyAlignment="1">
      <alignment horizontal="center" vertical="center"/>
    </xf>
    <xf numFmtId="0" fontId="46" fillId="0" borderId="3" xfId="14" applyNumberFormat="1" applyFont="1" applyBorder="1" applyAlignment="1" applyProtection="1">
      <alignment horizontal="center" vertical="center"/>
      <protection locked="0"/>
    </xf>
    <xf numFmtId="0" fontId="46" fillId="9" borderId="3" xfId="14" applyNumberFormat="1" applyFont="1" applyFill="1" applyBorder="1" applyAlignment="1" applyProtection="1">
      <alignment horizontal="center" vertical="center"/>
      <protection locked="0"/>
    </xf>
    <xf numFmtId="0" fontId="11" fillId="5" borderId="2" xfId="14" applyNumberFormat="1" applyFont="1" applyFill="1" applyBorder="1" applyAlignment="1">
      <alignment horizontal="center" vertical="center"/>
    </xf>
    <xf numFmtId="0" fontId="46" fillId="5" borderId="9" xfId="14" applyNumberFormat="1" applyFont="1" applyFill="1" applyBorder="1" applyAlignment="1" applyProtection="1">
      <alignment horizontal="center" vertical="center" wrapText="1"/>
      <protection locked="0"/>
    </xf>
    <xf numFmtId="0" fontId="49" fillId="6" borderId="19" xfId="14" applyNumberFormat="1" applyFont="1" applyFill="1" applyBorder="1" applyAlignment="1">
      <alignment horizontal="center" vertical="center"/>
    </xf>
    <xf numFmtId="0" fontId="49" fillId="6" borderId="6" xfId="14" applyNumberFormat="1" applyFont="1" applyFill="1" applyBorder="1" applyAlignment="1">
      <alignment horizontal="center" vertical="center"/>
    </xf>
    <xf numFmtId="0" fontId="12" fillId="6" borderId="6" xfId="14" applyNumberFormat="1" applyFont="1" applyFill="1" applyBorder="1" applyAlignment="1">
      <alignment horizontal="center" vertical="center"/>
    </xf>
    <xf numFmtId="0" fontId="49" fillId="6" borderId="26" xfId="14" applyNumberFormat="1" applyFont="1" applyFill="1" applyBorder="1" applyAlignment="1">
      <alignment horizontal="center" vertical="center"/>
    </xf>
    <xf numFmtId="0" fontId="12" fillId="6" borderId="19" xfId="14" applyNumberFormat="1" applyFont="1" applyFill="1" applyBorder="1" applyAlignment="1">
      <alignment horizontal="center" vertical="center"/>
    </xf>
    <xf numFmtId="0" fontId="49" fillId="6" borderId="0" xfId="14" applyNumberFormat="1" applyFont="1" applyFill="1" applyBorder="1" applyAlignment="1">
      <alignment horizontal="center" vertical="center"/>
    </xf>
    <xf numFmtId="0" fontId="49" fillId="6" borderId="15" xfId="14" applyNumberFormat="1" applyFont="1" applyFill="1" applyBorder="1" applyAlignment="1">
      <alignment horizontal="center" vertical="center" wrapText="1"/>
    </xf>
    <xf numFmtId="0" fontId="49" fillId="6" borderId="15" xfId="14" applyNumberFormat="1" applyFont="1" applyFill="1" applyBorder="1" applyAlignment="1">
      <alignment horizontal="center" vertical="center"/>
    </xf>
    <xf numFmtId="0" fontId="49" fillId="6" borderId="5" xfId="14" applyNumberFormat="1" applyFont="1" applyFill="1" applyBorder="1" applyAlignment="1">
      <alignment horizontal="center" vertical="center" wrapText="1"/>
    </xf>
    <xf numFmtId="0" fontId="50" fillId="6" borderId="0" xfId="14" applyNumberFormat="1" applyFont="1" applyFill="1" applyBorder="1" applyAlignment="1">
      <alignment horizontal="center" vertical="center" wrapText="1"/>
    </xf>
    <xf numFmtId="0" fontId="46" fillId="5" borderId="43" xfId="14" applyNumberFormat="1" applyFont="1" applyFill="1" applyBorder="1" applyAlignment="1" applyProtection="1">
      <alignment horizontal="center" vertical="center" wrapText="1"/>
      <protection locked="0"/>
    </xf>
    <xf numFmtId="0" fontId="51" fillId="5" borderId="0" xfId="14" applyNumberFormat="1" applyFont="1" applyFill="1" applyBorder="1" applyAlignment="1">
      <alignment horizontal="center" vertical="center" wrapText="1"/>
    </xf>
    <xf numFmtId="0" fontId="12" fillId="5" borderId="15" xfId="14" applyNumberFormat="1" applyFont="1" applyFill="1" applyBorder="1" applyAlignment="1">
      <alignment horizontal="center" vertical="center" wrapText="1"/>
    </xf>
    <xf numFmtId="0" fontId="49" fillId="5" borderId="18" xfId="14" applyNumberFormat="1" applyFont="1" applyFill="1" applyBorder="1" applyAlignment="1">
      <alignment horizontal="center" vertical="center" wrapText="1"/>
    </xf>
    <xf numFmtId="0" fontId="12" fillId="5" borderId="0" xfId="14" applyNumberFormat="1" applyFont="1" applyFill="1" applyBorder="1" applyAlignment="1">
      <alignment horizontal="center" vertical="center" wrapText="1"/>
    </xf>
    <xf numFmtId="0" fontId="11" fillId="0" borderId="71" xfId="14" applyNumberFormat="1" applyFont="1" applyBorder="1" applyAlignment="1"/>
    <xf numFmtId="3" fontId="47" fillId="0" borderId="19" xfId="14" applyFont="1" applyBorder="1" applyAlignment="1"/>
    <xf numFmtId="0" fontId="12" fillId="0" borderId="9" xfId="14" applyNumberFormat="1" applyFont="1" applyFill="1" applyBorder="1" applyAlignment="1">
      <alignment horizontal="center" vertical="center"/>
    </xf>
    <xf numFmtId="177" fontId="12" fillId="0" borderId="20" xfId="14" applyNumberFormat="1" applyFont="1" applyFill="1" applyBorder="1" applyAlignment="1"/>
    <xf numFmtId="177" fontId="12" fillId="0" borderId="0" xfId="14" applyNumberFormat="1" applyFont="1" applyFill="1" applyBorder="1" applyAlignment="1"/>
    <xf numFmtId="177" fontId="12" fillId="0" borderId="0" xfId="14" applyNumberFormat="1" applyFont="1" applyFill="1" applyBorder="1" applyAlignment="1">
      <alignment horizontal="right"/>
    </xf>
    <xf numFmtId="0" fontId="12" fillId="0" borderId="0" xfId="14" applyNumberFormat="1" applyFont="1" applyFill="1" applyBorder="1" applyAlignment="1" applyProtection="1">
      <protection locked="0"/>
    </xf>
    <xf numFmtId="0" fontId="12" fillId="0" borderId="0" xfId="14" applyNumberFormat="1" applyFont="1" applyFill="1" applyAlignment="1" applyProtection="1">
      <protection locked="0"/>
    </xf>
    <xf numFmtId="0" fontId="12" fillId="0" borderId="9" xfId="14" applyNumberFormat="1" applyFont="1" applyFill="1" applyBorder="1" applyAlignment="1">
      <alignment horizontal="center"/>
    </xf>
    <xf numFmtId="0" fontId="12" fillId="0" borderId="9" xfId="14" applyNumberFormat="1" applyFont="1" applyBorder="1" applyAlignment="1">
      <alignment horizontal="center"/>
    </xf>
    <xf numFmtId="177" fontId="12" fillId="0" borderId="0" xfId="14" applyNumberFormat="1" applyFont="1" applyBorder="1" applyAlignment="1"/>
    <xf numFmtId="177" fontId="12" fillId="0" borderId="0" xfId="14" applyNumberFormat="1" applyFont="1" applyBorder="1" applyAlignment="1">
      <alignment horizontal="right"/>
    </xf>
    <xf numFmtId="0" fontId="12" fillId="0" borderId="0" xfId="14" applyNumberFormat="1" applyFont="1" applyBorder="1" applyAlignment="1" applyProtection="1">
      <protection locked="0"/>
    </xf>
    <xf numFmtId="192" fontId="12" fillId="0" borderId="0" xfId="14" applyNumberFormat="1" applyFont="1" applyFill="1" applyBorder="1" applyAlignment="1">
      <alignment horizontal="right"/>
    </xf>
    <xf numFmtId="177" fontId="0" fillId="0" borderId="0" xfId="14" applyNumberFormat="1" applyFont="1" applyFill="1" applyBorder="1" applyAlignment="1"/>
    <xf numFmtId="193" fontId="12" fillId="0" borderId="11" xfId="14" applyNumberFormat="1" applyFont="1" applyFill="1" applyBorder="1" applyAlignment="1">
      <alignment horizontal="center" vertical="center"/>
    </xf>
    <xf numFmtId="177" fontId="12" fillId="0" borderId="31" xfId="14" applyNumberFormat="1" applyFont="1" applyFill="1" applyBorder="1" applyAlignment="1"/>
    <xf numFmtId="177" fontId="12" fillId="0" borderId="10" xfId="14" applyNumberFormat="1" applyFont="1" applyFill="1" applyBorder="1" applyAlignment="1"/>
    <xf numFmtId="177" fontId="12" fillId="0" borderId="10" xfId="14" applyNumberFormat="1" applyFont="1" applyFill="1" applyBorder="1" applyAlignment="1">
      <alignment horizontal="right"/>
    </xf>
    <xf numFmtId="0" fontId="49" fillId="0" borderId="34" xfId="14" applyNumberFormat="1" applyFont="1" applyFill="1" applyBorder="1" applyAlignment="1">
      <alignment horizontal="center"/>
    </xf>
    <xf numFmtId="177" fontId="12" fillId="0" borderId="28" xfId="14" applyNumberFormat="1" applyFont="1" applyFill="1" applyBorder="1" applyAlignment="1"/>
    <xf numFmtId="177" fontId="0" fillId="0" borderId="10" xfId="14" applyNumberFormat="1" applyFont="1" applyFill="1" applyBorder="1" applyAlignment="1"/>
    <xf numFmtId="0" fontId="12" fillId="0" borderId="19" xfId="14" applyNumberFormat="1" applyFont="1" applyBorder="1"/>
    <xf numFmtId="3" fontId="12" fillId="0" borderId="19" xfId="14" applyFont="1" applyBorder="1" applyAlignment="1"/>
    <xf numFmtId="177" fontId="12" fillId="0" borderId="7" xfId="14" applyNumberFormat="1" applyFont="1" applyBorder="1" applyAlignment="1">
      <alignment horizontal="right"/>
    </xf>
    <xf numFmtId="0" fontId="47" fillId="0" borderId="0" xfId="14" applyNumberFormat="1" applyFont="1" applyAlignment="1">
      <alignment horizontal="right"/>
    </xf>
    <xf numFmtId="0" fontId="52" fillId="5" borderId="74" xfId="14" applyNumberFormat="1" applyFont="1" applyFill="1" applyBorder="1" applyAlignment="1" applyProtection="1">
      <alignment horizontal="center" vertical="center"/>
      <protection locked="0"/>
    </xf>
    <xf numFmtId="0" fontId="50" fillId="5" borderId="14" xfId="14" applyNumberFormat="1" applyFont="1" applyFill="1" applyBorder="1" applyAlignment="1">
      <alignment horizontal="center" vertical="center"/>
    </xf>
    <xf numFmtId="0" fontId="50" fillId="5" borderId="75" xfId="14" applyNumberFormat="1" applyFont="1" applyFill="1" applyBorder="1" applyAlignment="1">
      <alignment horizontal="center" vertical="center"/>
    </xf>
    <xf numFmtId="0" fontId="50" fillId="5" borderId="76" xfId="14" applyNumberFormat="1" applyFont="1" applyFill="1" applyBorder="1" applyAlignment="1">
      <alignment horizontal="center" vertical="center"/>
    </xf>
    <xf numFmtId="0" fontId="50" fillId="5" borderId="77" xfId="14" applyNumberFormat="1" applyFont="1" applyFill="1" applyBorder="1" applyAlignment="1">
      <alignment horizontal="center" vertical="center"/>
    </xf>
    <xf numFmtId="0" fontId="50" fillId="5" borderId="2" xfId="14" applyNumberFormat="1" applyFont="1" applyFill="1" applyBorder="1" applyAlignment="1">
      <alignment horizontal="center" vertical="center"/>
    </xf>
    <xf numFmtId="0" fontId="49" fillId="6" borderId="26" xfId="14" applyNumberFormat="1" applyFont="1" applyFill="1" applyBorder="1" applyAlignment="1">
      <alignment horizontal="center" vertical="center" wrapText="1"/>
    </xf>
    <xf numFmtId="0" fontId="49" fillId="3" borderId="55" xfId="14" applyNumberFormat="1" applyFont="1" applyFill="1" applyBorder="1" applyAlignment="1">
      <alignment horizontal="center" vertical="center"/>
    </xf>
    <xf numFmtId="0" fontId="49" fillId="3" borderId="8" xfId="14" applyNumberFormat="1" applyFont="1" applyFill="1" applyBorder="1" applyAlignment="1">
      <alignment horizontal="center" vertical="center"/>
    </xf>
    <xf numFmtId="0" fontId="12" fillId="0" borderId="0" xfId="14" applyNumberFormat="1" applyFont="1" applyAlignment="1"/>
    <xf numFmtId="0" fontId="53" fillId="3" borderId="5" xfId="14" applyNumberFormat="1" applyFont="1" applyFill="1" applyBorder="1" applyAlignment="1" applyProtection="1">
      <alignment horizontal="center" vertical="center" wrapText="1"/>
      <protection locked="0"/>
    </xf>
    <xf numFmtId="0" fontId="49" fillId="6" borderId="0" xfId="14" applyNumberFormat="1" applyFont="1" applyFill="1" applyBorder="1" applyAlignment="1">
      <alignment horizontal="center" vertical="center" shrinkToFit="1"/>
    </xf>
    <xf numFmtId="0" fontId="50" fillId="3" borderId="54" xfId="14" applyNumberFormat="1" applyFont="1" applyFill="1" applyBorder="1" applyAlignment="1">
      <alignment horizontal="center" vertical="center" wrapText="1" shrinkToFit="1"/>
    </xf>
    <xf numFmtId="0" fontId="50" fillId="3" borderId="56" xfId="14" applyNumberFormat="1" applyFont="1" applyFill="1" applyBorder="1" applyAlignment="1">
      <alignment horizontal="center" vertical="center" wrapText="1" shrinkToFit="1"/>
    </xf>
    <xf numFmtId="0" fontId="49" fillId="6" borderId="0" xfId="14" applyNumberFormat="1" applyFont="1" applyFill="1" applyBorder="1" applyAlignment="1">
      <alignment horizontal="center" vertical="center" wrapText="1"/>
    </xf>
    <xf numFmtId="0" fontId="49" fillId="5" borderId="68" xfId="14" applyNumberFormat="1" applyFont="1" applyFill="1" applyBorder="1" applyAlignment="1">
      <alignment horizontal="center" vertical="center" wrapText="1"/>
    </xf>
    <xf numFmtId="3" fontId="47" fillId="0" borderId="0" xfId="14" applyFont="1" applyBorder="1" applyAlignment="1"/>
    <xf numFmtId="3" fontId="47" fillId="0" borderId="0" xfId="14" applyFont="1" applyAlignment="1"/>
    <xf numFmtId="177" fontId="12" fillId="0" borderId="0" xfId="14" applyNumberFormat="1" applyFont="1" applyFill="1" applyAlignment="1"/>
    <xf numFmtId="177" fontId="12" fillId="0" borderId="0" xfId="14" applyNumberFormat="1" applyFont="1" applyFill="1" applyAlignment="1">
      <alignment horizontal="right"/>
    </xf>
    <xf numFmtId="3" fontId="47" fillId="0" borderId="0" xfId="14" applyFont="1" applyFill="1" applyAlignment="1"/>
    <xf numFmtId="3" fontId="47" fillId="0" borderId="0" xfId="14" applyFont="1" applyFill="1" applyBorder="1" applyAlignment="1"/>
    <xf numFmtId="177" fontId="12" fillId="0" borderId="10" xfId="14" applyNumberFormat="1" applyFont="1" applyFill="1" applyBorder="1" applyAlignment="1" applyProtection="1">
      <protection locked="0"/>
    </xf>
    <xf numFmtId="0" fontId="49" fillId="0" borderId="78" xfId="14" applyNumberFormat="1" applyFont="1" applyFill="1" applyBorder="1" applyAlignment="1">
      <alignment horizontal="center"/>
    </xf>
    <xf numFmtId="0" fontId="12" fillId="0" borderId="0" xfId="14" applyNumberFormat="1" applyFont="1" applyBorder="1"/>
    <xf numFmtId="0" fontId="3" fillId="0" borderId="37" xfId="11" applyNumberFormat="1" applyFont="1" applyBorder="1" applyAlignment="1">
      <alignment horizontal="center"/>
    </xf>
    <xf numFmtId="0" fontId="14" fillId="0" borderId="37" xfId="11" applyNumberFormat="1" applyFont="1" applyBorder="1" applyAlignment="1" applyProtection="1">
      <alignment horizontal="center"/>
      <protection locked="0"/>
    </xf>
    <xf numFmtId="0" fontId="5" fillId="5" borderId="12" xfId="11" applyNumberFormat="1" applyFont="1" applyFill="1" applyBorder="1" applyAlignment="1">
      <alignment horizontal="center" vertical="center" wrapText="1"/>
    </xf>
    <xf numFmtId="0" fontId="5" fillId="5" borderId="14" xfId="11" applyNumberFormat="1" applyFont="1" applyFill="1" applyBorder="1" applyAlignment="1">
      <alignment horizontal="center" vertical="center" wrapText="1"/>
    </xf>
    <xf numFmtId="0" fontId="14" fillId="3" borderId="6" xfId="11" applyFont="1" applyFill="1" applyBorder="1" applyAlignment="1">
      <alignment horizontal="center" vertical="center" wrapText="1"/>
    </xf>
    <xf numFmtId="0" fontId="14" fillId="5" borderId="6" xfId="11" applyFill="1" applyBorder="1" applyAlignment="1">
      <alignment horizontal="center" vertical="center" wrapText="1"/>
    </xf>
    <xf numFmtId="0" fontId="5" fillId="5" borderId="6" xfId="11" applyFont="1" applyFill="1" applyBorder="1" applyAlignment="1">
      <alignment horizontal="center" vertical="center" wrapText="1"/>
    </xf>
    <xf numFmtId="183" fontId="5" fillId="0" borderId="6" xfId="11" applyNumberFormat="1" applyFont="1" applyBorder="1" applyAlignment="1"/>
    <xf numFmtId="183" fontId="5" fillId="0" borderId="19" xfId="11" applyNumberFormat="1" applyFont="1" applyBorder="1" applyAlignment="1"/>
    <xf numFmtId="0" fontId="5" fillId="0" borderId="0" xfId="11" applyFont="1" applyAlignment="1">
      <alignment horizontal="center"/>
    </xf>
    <xf numFmtId="194" fontId="5" fillId="0" borderId="15" xfId="11" applyNumberFormat="1" applyFont="1" applyBorder="1" applyAlignment="1"/>
    <xf numFmtId="194" fontId="5" fillId="0" borderId="0" xfId="11" applyNumberFormat="1" applyFont="1" applyAlignment="1"/>
    <xf numFmtId="3" fontId="5" fillId="0" borderId="15" xfId="11" applyNumberFormat="1" applyFont="1" applyBorder="1" applyAlignment="1"/>
    <xf numFmtId="3" fontId="5" fillId="0" borderId="0" xfId="11" applyNumberFormat="1" applyFont="1" applyAlignment="1"/>
    <xf numFmtId="0" fontId="5" fillId="0" borderId="9" xfId="11" applyFont="1" applyFill="1" applyBorder="1" applyAlignment="1">
      <alignment horizontal="center" vertical="center"/>
    </xf>
    <xf numFmtId="182" fontId="5" fillId="0" borderId="0" xfId="3" applyNumberFormat="1" applyFont="1" applyFill="1" applyBorder="1" applyAlignment="1">
      <alignment horizontal="right"/>
    </xf>
    <xf numFmtId="0" fontId="5" fillId="0" borderId="0" xfId="11" applyFont="1" applyAlignment="1">
      <alignment horizontal="left" vertical="center"/>
    </xf>
    <xf numFmtId="182" fontId="5" fillId="0" borderId="20" xfId="11" applyNumberFormat="1" applyFont="1" applyBorder="1" applyAlignment="1">
      <alignment horizontal="right"/>
    </xf>
    <xf numFmtId="182" fontId="5" fillId="0" borderId="0" xfId="11" applyNumberFormat="1" applyFont="1" applyAlignment="1">
      <alignment horizontal="right"/>
    </xf>
    <xf numFmtId="0" fontId="5" fillId="0" borderId="0" xfId="11" applyFont="1" applyFill="1" applyBorder="1" applyAlignment="1">
      <alignment horizontal="center" vertical="center"/>
    </xf>
    <xf numFmtId="182" fontId="5" fillId="0" borderId="20" xfId="11" applyNumberFormat="1" applyFont="1" applyFill="1" applyBorder="1"/>
    <xf numFmtId="182" fontId="5" fillId="0" borderId="0" xfId="11" applyNumberFormat="1" applyFont="1" applyFill="1" applyBorder="1"/>
    <xf numFmtId="182" fontId="5" fillId="0" borderId="0" xfId="11" applyNumberFormat="1" applyFont="1" applyFill="1" applyAlignment="1" applyProtection="1">
      <protection locked="0"/>
    </xf>
    <xf numFmtId="182" fontId="5" fillId="0" borderId="0" xfId="11" applyNumberFormat="1" applyFont="1" applyFill="1" applyBorder="1" applyAlignment="1" applyProtection="1">
      <protection locked="0"/>
    </xf>
    <xf numFmtId="0" fontId="5" fillId="0" borderId="10" xfId="11" applyFont="1" applyFill="1" applyBorder="1" applyAlignment="1">
      <alignment horizontal="center" vertical="center"/>
    </xf>
    <xf numFmtId="182" fontId="5" fillId="0" borderId="21" xfId="11" applyNumberFormat="1" applyFont="1" applyFill="1" applyBorder="1"/>
    <xf numFmtId="182" fontId="5" fillId="0" borderId="10" xfId="11" applyNumberFormat="1" applyFont="1" applyFill="1" applyBorder="1"/>
    <xf numFmtId="182" fontId="5" fillId="0" borderId="10" xfId="11" applyNumberFormat="1" applyFont="1" applyFill="1" applyBorder="1" applyAlignment="1" applyProtection="1">
      <protection locked="0"/>
    </xf>
    <xf numFmtId="0" fontId="3" fillId="0" borderId="0" xfId="0" applyNumberFormat="1" applyFont="1" applyAlignment="1" applyProtection="1">
      <protection locked="0"/>
    </xf>
    <xf numFmtId="0" fontId="8" fillId="0" borderId="0" xfId="0" applyFont="1" applyAlignment="1"/>
    <xf numFmtId="0" fontId="3" fillId="0" borderId="0" xfId="0" applyFont="1" applyAlignment="1">
      <alignment horizontal="centerContinuous"/>
    </xf>
    <xf numFmtId="0" fontId="3" fillId="0" borderId="0" xfId="0" applyNumberFormat="1" applyFont="1" applyAlignment="1">
      <alignment horizontal="left"/>
    </xf>
    <xf numFmtId="3" fontId="2" fillId="0" borderId="0" xfId="0" applyNumberFormat="1" applyFont="1" applyAlignment="1"/>
    <xf numFmtId="3" fontId="5" fillId="0" borderId="0" xfId="0" applyNumberFormat="1" applyFont="1" applyAlignment="1">
      <alignment horizontal="right"/>
    </xf>
    <xf numFmtId="0" fontId="5" fillId="2" borderId="12"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5" fillId="2" borderId="14" xfId="0" applyNumberFormat="1" applyFont="1" applyFill="1" applyBorder="1" applyAlignment="1">
      <alignment horizontal="center" vertical="center" wrapText="1"/>
    </xf>
    <xf numFmtId="3" fontId="5" fillId="2" borderId="4" xfId="0" applyNumberFormat="1" applyFont="1" applyFill="1" applyBorder="1" applyAlignment="1">
      <alignment vertical="center" wrapText="1"/>
    </xf>
    <xf numFmtId="3" fontId="5" fillId="2" borderId="1" xfId="0" applyNumberFormat="1" applyFont="1" applyFill="1" applyBorder="1" applyAlignment="1">
      <alignment horizontal="center" vertical="center" wrapText="1"/>
    </xf>
    <xf numFmtId="3" fontId="5" fillId="2" borderId="3" xfId="0" applyNumberFormat="1" applyFont="1" applyFill="1" applyBorder="1" applyAlignment="1">
      <alignment vertical="center" wrapText="1"/>
    </xf>
    <xf numFmtId="3" fontId="5" fillId="0" borderId="0" xfId="0" applyNumberFormat="1" applyFont="1" applyAlignment="1"/>
    <xf numFmtId="0" fontId="8" fillId="2" borderId="13"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wrapText="1"/>
      <protection locked="0"/>
    </xf>
    <xf numFmtId="0" fontId="5" fillId="2" borderId="26" xfId="0" applyNumberFormat="1" applyFont="1" applyFill="1" applyBorder="1" applyAlignment="1" applyProtection="1">
      <alignment horizontal="center" vertical="center" wrapText="1"/>
      <protection locked="0"/>
    </xf>
    <xf numFmtId="0" fontId="5" fillId="2" borderId="15" xfId="0" applyNumberFormat="1" applyFont="1" applyFill="1" applyBorder="1" applyAlignment="1" applyProtection="1">
      <alignment horizontal="center" vertical="center" wrapText="1"/>
      <protection locked="0"/>
    </xf>
    <xf numFmtId="0" fontId="8" fillId="2" borderId="17"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wrapText="1"/>
      <protection locked="0"/>
    </xf>
    <xf numFmtId="0" fontId="5" fillId="2" borderId="18" xfId="0" applyNumberFormat="1" applyFont="1" applyFill="1" applyBorder="1" applyAlignment="1" applyProtection="1">
      <alignment horizontal="center" vertical="center" wrapText="1"/>
      <protection locked="0"/>
    </xf>
    <xf numFmtId="0" fontId="5" fillId="2" borderId="28" xfId="0" applyNumberFormat="1" applyFont="1" applyFill="1" applyBorder="1" applyAlignment="1" applyProtection="1">
      <alignment horizontal="center" vertical="center" wrapText="1"/>
      <protection locked="0"/>
    </xf>
    <xf numFmtId="3" fontId="2" fillId="0" borderId="19" xfId="0" applyNumberFormat="1"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5" fillId="0" borderId="9" xfId="0" applyNumberFormat="1" applyFont="1" applyFill="1" applyBorder="1" applyAlignment="1">
      <alignment horizontal="center"/>
    </xf>
    <xf numFmtId="176" fontId="5" fillId="0" borderId="0" xfId="0" applyNumberFormat="1" applyFont="1" applyFill="1" applyBorder="1" applyAlignment="1"/>
    <xf numFmtId="176" fontId="5" fillId="0" borderId="0" xfId="0" applyNumberFormat="1" applyFont="1" applyFill="1" applyAlignment="1">
      <alignment horizontal="right"/>
    </xf>
    <xf numFmtId="176" fontId="5" fillId="0" borderId="0" xfId="0" applyNumberFormat="1" applyFont="1" applyFill="1" applyAlignment="1"/>
    <xf numFmtId="176" fontId="0" fillId="0" borderId="0" xfId="0" applyNumberFormat="1" applyFill="1"/>
    <xf numFmtId="3" fontId="5" fillId="0" borderId="9" xfId="0" applyNumberFormat="1" applyFont="1" applyBorder="1" applyAlignment="1">
      <alignment horizontal="center"/>
    </xf>
    <xf numFmtId="176" fontId="5" fillId="0" borderId="0" xfId="0" applyNumberFormat="1" applyFont="1" applyAlignment="1"/>
    <xf numFmtId="176" fontId="0" fillId="0" borderId="0" xfId="0" applyNumberFormat="1"/>
    <xf numFmtId="176" fontId="5" fillId="0" borderId="20" xfId="0" applyNumberFormat="1" applyFont="1" applyFill="1" applyBorder="1" applyAlignment="1"/>
    <xf numFmtId="3" fontId="5" fillId="0" borderId="0" xfId="0" applyNumberFormat="1" applyFont="1" applyFill="1" applyBorder="1" applyAlignment="1">
      <alignment horizontal="center"/>
    </xf>
    <xf numFmtId="3" fontId="5" fillId="0" borderId="10" xfId="0" applyNumberFormat="1" applyFont="1" applyFill="1" applyBorder="1" applyAlignment="1">
      <alignment horizontal="center"/>
    </xf>
    <xf numFmtId="176" fontId="5" fillId="0" borderId="21" xfId="0" applyNumberFormat="1" applyFont="1" applyFill="1" applyBorder="1" applyAlignment="1"/>
    <xf numFmtId="3" fontId="5" fillId="0" borderId="0" xfId="0" applyNumberFormat="1" applyFont="1" applyBorder="1" applyAlignment="1"/>
    <xf numFmtId="3" fontId="2" fillId="0" borderId="0" xfId="0" applyNumberFormat="1" applyFont="1" applyBorder="1" applyAlignment="1"/>
    <xf numFmtId="0" fontId="0" fillId="0" borderId="0" xfId="0" applyNumberFormat="1" applyFont="1"/>
    <xf numFmtId="0" fontId="5" fillId="0" borderId="0" xfId="0" applyNumberFormat="1" applyFont="1" applyAlignment="1" applyProtection="1">
      <protection locked="0"/>
    </xf>
    <xf numFmtId="0" fontId="0" fillId="0" borderId="0" xfId="0" applyNumberFormat="1" applyFont="1" applyAlignment="1" applyProtection="1">
      <alignment shrinkToFit="1"/>
      <protection locked="0"/>
    </xf>
    <xf numFmtId="0" fontId="6" fillId="0" borderId="0" xfId="0" applyNumberFormat="1" applyFont="1" applyAlignment="1"/>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3" fillId="0" borderId="0" xfId="0" applyNumberFormat="1" applyFont="1" applyAlignment="1">
      <alignment horizontal="center"/>
    </xf>
    <xf numFmtId="0" fontId="3" fillId="0" borderId="0" xfId="0" applyNumberFormat="1" applyFont="1" applyAlignment="1">
      <alignment horizontal="center"/>
    </xf>
    <xf numFmtId="0" fontId="5" fillId="10" borderId="12" xfId="0" applyNumberFormat="1" applyFont="1" applyFill="1" applyBorder="1" applyAlignment="1">
      <alignment horizontal="center" vertical="center" wrapText="1"/>
    </xf>
    <xf numFmtId="0" fontId="5" fillId="10" borderId="2" xfId="0" applyNumberFormat="1" applyFont="1" applyFill="1" applyBorder="1" applyAlignment="1">
      <alignment horizontal="center" vertical="center"/>
    </xf>
    <xf numFmtId="0" fontId="5" fillId="10" borderId="3" xfId="0" applyNumberFormat="1" applyFont="1" applyFill="1" applyBorder="1" applyAlignment="1">
      <alignment horizontal="center" vertical="center"/>
    </xf>
    <xf numFmtId="0" fontId="14" fillId="10" borderId="3" xfId="0" applyNumberFormat="1" applyFont="1" applyFill="1" applyBorder="1" applyAlignment="1" applyProtection="1">
      <alignment horizontal="center" vertical="center"/>
      <protection locked="0"/>
    </xf>
    <xf numFmtId="0" fontId="14" fillId="10" borderId="4" xfId="0" applyNumberFormat="1" applyFont="1" applyFill="1" applyBorder="1" applyAlignment="1" applyProtection="1">
      <alignment horizontal="center" vertical="center"/>
      <protection locked="0"/>
    </xf>
    <xf numFmtId="5" fontId="5" fillId="10" borderId="2" xfId="0" applyNumberFormat="1" applyFont="1" applyFill="1" applyBorder="1" applyAlignment="1">
      <alignment horizontal="center" vertical="center"/>
    </xf>
    <xf numFmtId="5" fontId="5" fillId="10" borderId="4" xfId="0" applyNumberFormat="1" applyFont="1" applyFill="1" applyBorder="1" applyAlignment="1">
      <alignment horizontal="center" vertical="center"/>
    </xf>
    <xf numFmtId="0" fontId="0" fillId="10" borderId="17" xfId="0" applyNumberFormat="1" applyFont="1" applyFill="1" applyBorder="1" applyAlignment="1" applyProtection="1">
      <alignment horizontal="center" vertical="center" wrapText="1"/>
      <protection locked="0"/>
    </xf>
    <xf numFmtId="0" fontId="14" fillId="10" borderId="6" xfId="0" applyFont="1" applyFill="1" applyBorder="1" applyAlignment="1">
      <alignment horizontal="center" vertical="center" wrapText="1"/>
    </xf>
    <xf numFmtId="0" fontId="14" fillId="10" borderId="6" xfId="0" applyNumberFormat="1"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6" xfId="0" applyNumberFormat="1" applyFont="1" applyFill="1" applyBorder="1" applyAlignment="1">
      <alignment horizontal="centerContinuous" vertical="center" wrapText="1"/>
    </xf>
    <xf numFmtId="0" fontId="0" fillId="10" borderId="6" xfId="0" applyNumberFormat="1" applyFill="1" applyBorder="1" applyAlignment="1">
      <alignment horizontal="centerContinuous" vertical="center" wrapText="1"/>
    </xf>
    <xf numFmtId="0" fontId="14" fillId="10" borderId="6" xfId="0" applyNumberFormat="1" applyFont="1" applyFill="1" applyBorder="1" applyAlignment="1">
      <alignment horizontal="centerContinuous" vertical="center" wrapText="1"/>
    </xf>
    <xf numFmtId="0" fontId="14" fillId="10" borderId="6" xfId="0" applyFont="1" applyFill="1" applyBorder="1" applyAlignment="1">
      <alignment horizontal="center" vertical="center" shrinkToFit="1"/>
    </xf>
    <xf numFmtId="0" fontId="5" fillId="0" borderId="71" xfId="0" applyNumberFormat="1" applyFont="1" applyBorder="1" applyAlignment="1"/>
    <xf numFmtId="3" fontId="5" fillId="0" borderId="19" xfId="0" applyNumberFormat="1" applyFont="1" applyBorder="1" applyAlignment="1"/>
    <xf numFmtId="3" fontId="5" fillId="0" borderId="0" xfId="0" applyNumberFormat="1" applyFont="1" applyFill="1" applyBorder="1" applyAlignment="1"/>
    <xf numFmtId="3" fontId="11" fillId="0" borderId="0" xfId="0" applyNumberFormat="1" applyFont="1" applyFill="1" applyBorder="1" applyAlignment="1"/>
    <xf numFmtId="176" fontId="5" fillId="0" borderId="9"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11"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176" fontId="11" fillId="0" borderId="9" xfId="0" applyNumberFormat="1" applyFont="1" applyFill="1" applyBorder="1" applyAlignment="1">
      <alignment horizontal="center" vertical="center"/>
    </xf>
    <xf numFmtId="3" fontId="11" fillId="0" borderId="0" xfId="0" applyNumberFormat="1" applyFont="1" applyFill="1" applyBorder="1" applyAlignment="1" applyProtection="1">
      <protection locked="0"/>
    </xf>
    <xf numFmtId="176" fontId="11" fillId="0" borderId="0" xfId="0" applyNumberFormat="1" applyFont="1" applyFill="1" applyAlignment="1">
      <alignment horizontal="right"/>
    </xf>
    <xf numFmtId="176" fontId="11" fillId="0" borderId="0" xfId="0" applyNumberFormat="1" applyFont="1" applyFill="1" applyAlignment="1"/>
    <xf numFmtId="176" fontId="11" fillId="0" borderId="0" xfId="0" applyNumberFormat="1" applyFont="1" applyFill="1" applyBorder="1" applyAlignment="1">
      <alignment horizontal="centerContinuous" vertical="center"/>
    </xf>
    <xf numFmtId="176" fontId="11" fillId="0" borderId="0" xfId="0" applyNumberFormat="1" applyFont="1" applyFill="1" applyBorder="1" applyAlignment="1">
      <alignment horizontal="center" vertical="center"/>
    </xf>
    <xf numFmtId="176" fontId="11" fillId="0" borderId="0" xfId="0" applyNumberFormat="1" applyFont="1" applyFill="1" applyAlignment="1" applyProtection="1">
      <protection locked="0"/>
    </xf>
    <xf numFmtId="176"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protection locked="0"/>
    </xf>
    <xf numFmtId="0" fontId="0" fillId="10" borderId="3" xfId="0" applyNumberFormat="1" applyFont="1" applyFill="1" applyBorder="1" applyAlignment="1" applyProtection="1">
      <alignment horizontal="center" vertical="center"/>
      <protection locked="0"/>
    </xf>
    <xf numFmtId="0" fontId="0" fillId="10" borderId="4" xfId="0" applyNumberFormat="1" applyFont="1" applyFill="1" applyBorder="1" applyAlignment="1" applyProtection="1">
      <alignment horizontal="center" vertical="center"/>
      <protection locked="0"/>
    </xf>
    <xf numFmtId="0" fontId="5" fillId="10" borderId="2" xfId="0" applyFont="1" applyFill="1" applyBorder="1" applyAlignment="1">
      <alignment horizontal="center" vertical="center"/>
    </xf>
    <xf numFmtId="0" fontId="5" fillId="10" borderId="14" xfId="0" applyNumberFormat="1" applyFont="1" applyFill="1" applyBorder="1" applyAlignment="1">
      <alignment horizontal="center" vertical="center"/>
    </xf>
    <xf numFmtId="0" fontId="5" fillId="10" borderId="2" xfId="0" applyNumberFormat="1" applyFont="1" applyFill="1" applyBorder="1" applyAlignment="1">
      <alignment horizontal="center" vertical="center"/>
    </xf>
    <xf numFmtId="0" fontId="0" fillId="10" borderId="2"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22" fillId="10" borderId="6" xfId="0" applyNumberFormat="1" applyFont="1" applyFill="1" applyBorder="1" applyAlignment="1">
      <alignment horizontal="centerContinuous" vertical="center" wrapText="1"/>
    </xf>
    <xf numFmtId="0" fontId="14" fillId="0" borderId="0" xfId="0" applyNumberFormat="1" applyFont="1" applyBorder="1" applyAlignment="1" applyProtection="1">
      <protection locked="0"/>
    </xf>
    <xf numFmtId="176" fontId="5" fillId="0" borderId="0" xfId="0" applyNumberFormat="1" applyFont="1" applyAlignment="1">
      <alignment horizontal="right"/>
    </xf>
    <xf numFmtId="3" fontId="11" fillId="0" borderId="0" xfId="0" applyNumberFormat="1" applyFont="1" applyFill="1" applyBorder="1" applyAlignment="1">
      <alignment horizontal="right"/>
    </xf>
    <xf numFmtId="195" fontId="11" fillId="0" borderId="0" xfId="0" applyNumberFormat="1" applyFont="1" applyFill="1" applyAlignment="1" applyProtection="1">
      <alignment horizontal="right"/>
      <protection locked="0"/>
    </xf>
    <xf numFmtId="0" fontId="12" fillId="0" borderId="0" xfId="0" applyNumberFormat="1" applyFont="1" applyFill="1" applyAlignment="1" applyProtection="1">
      <protection locked="0"/>
    </xf>
    <xf numFmtId="3" fontId="5" fillId="0" borderId="0" xfId="0" applyNumberFormat="1" applyFont="1" applyFill="1" applyBorder="1" applyAlignment="1">
      <alignment horizontal="right"/>
    </xf>
    <xf numFmtId="195" fontId="5" fillId="0" borderId="0" xfId="0" applyNumberFormat="1" applyFont="1" applyFill="1" applyAlignment="1" applyProtection="1">
      <alignment horizontal="right"/>
      <protection locked="0"/>
    </xf>
    <xf numFmtId="0" fontId="5" fillId="0" borderId="0" xfId="0" applyNumberFormat="1" applyFont="1" applyFill="1" applyAlignment="1" applyProtection="1">
      <protection locked="0"/>
    </xf>
    <xf numFmtId="3" fontId="5" fillId="0" borderId="20" xfId="0" applyNumberFormat="1" applyFont="1" applyFill="1" applyBorder="1" applyAlignment="1" applyProtection="1">
      <alignment horizontal="right"/>
      <protection locked="0"/>
    </xf>
    <xf numFmtId="3" fontId="11" fillId="0" borderId="20" xfId="0" applyNumberFormat="1" applyFont="1" applyFill="1" applyBorder="1" applyAlignment="1" applyProtection="1">
      <alignment horizontal="right"/>
      <protection locked="0"/>
    </xf>
    <xf numFmtId="3" fontId="11" fillId="0" borderId="10" xfId="0" applyNumberFormat="1" applyFont="1" applyFill="1" applyBorder="1" applyAlignment="1" applyProtection="1">
      <alignment horizontal="right"/>
      <protection locked="0"/>
    </xf>
    <xf numFmtId="3" fontId="11" fillId="0" borderId="10" xfId="0" applyNumberFormat="1" applyFont="1" applyFill="1" applyBorder="1" applyAlignment="1" applyProtection="1">
      <protection locked="0"/>
    </xf>
    <xf numFmtId="3" fontId="2" fillId="0" borderId="0" xfId="0" applyNumberFormat="1" applyFont="1" applyFill="1" applyBorder="1" applyAlignment="1"/>
    <xf numFmtId="0" fontId="14" fillId="0" borderId="0" xfId="0" applyNumberFormat="1" applyFont="1" applyAlignment="1" applyProtection="1">
      <alignment horizontal="center"/>
      <protection locked="0"/>
    </xf>
    <xf numFmtId="3" fontId="54" fillId="0" borderId="0" xfId="0" applyNumberFormat="1" applyFont="1" applyAlignment="1"/>
    <xf numFmtId="3" fontId="5" fillId="2" borderId="16"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3" fontId="5" fillId="2" borderId="15" xfId="0" applyNumberFormat="1" applyFont="1" applyFill="1" applyBorder="1" applyAlignment="1">
      <alignment horizontal="center" vertical="center" wrapText="1"/>
    </xf>
    <xf numFmtId="3" fontId="5" fillId="2" borderId="0" xfId="0" applyNumberFormat="1" applyFont="1" applyFill="1" applyAlignment="1">
      <alignment horizontal="center" vertical="center" wrapText="1"/>
    </xf>
    <xf numFmtId="3" fontId="5" fillId="3" borderId="15" xfId="0" quotePrefix="1" applyNumberFormat="1" applyFont="1" applyFill="1" applyBorder="1" applyAlignment="1">
      <alignment horizontal="center" vertical="center" wrapText="1"/>
    </xf>
    <xf numFmtId="3" fontId="2" fillId="0" borderId="19" xfId="0" applyNumberFormat="1" applyFont="1" applyBorder="1" applyAlignment="1"/>
    <xf numFmtId="3" fontId="2" fillId="0" borderId="6" xfId="0" applyNumberFormat="1" applyFont="1" applyBorder="1" applyAlignment="1"/>
    <xf numFmtId="3" fontId="5" fillId="0" borderId="9" xfId="0" applyNumberFormat="1" applyFont="1" applyFill="1" applyBorder="1" applyAlignment="1">
      <alignment horizontal="center" vertical="center"/>
    </xf>
    <xf numFmtId="177" fontId="5" fillId="0" borderId="0" xfId="0" applyNumberFormat="1" applyFont="1" applyFill="1" applyBorder="1" applyAlignment="1">
      <alignment horizontal="center"/>
    </xf>
    <xf numFmtId="177" fontId="5" fillId="0" borderId="0" xfId="0" applyNumberFormat="1" applyFont="1" applyFill="1" applyBorder="1" applyAlignment="1"/>
    <xf numFmtId="3" fontId="5" fillId="0" borderId="9" xfId="0" applyNumberFormat="1" applyFont="1" applyBorder="1" applyAlignment="1">
      <alignment horizontal="center" vertical="center"/>
    </xf>
    <xf numFmtId="177" fontId="5" fillId="0" borderId="0" xfId="0" applyNumberFormat="1" applyFont="1" applyFill="1" applyAlignment="1"/>
    <xf numFmtId="177" fontId="5" fillId="0" borderId="0" xfId="0" applyNumberFormat="1" applyFont="1" applyAlignment="1">
      <alignment horizontal="right"/>
    </xf>
    <xf numFmtId="177" fontId="5" fillId="0" borderId="0" xfId="0" applyNumberFormat="1" applyFont="1" applyAlignment="1"/>
    <xf numFmtId="3" fontId="5" fillId="0" borderId="0" xfId="0" applyNumberFormat="1" applyFont="1" applyFill="1" applyBorder="1" applyAlignment="1">
      <alignment horizontal="center" vertical="center"/>
    </xf>
    <xf numFmtId="177" fontId="5" fillId="0" borderId="20" xfId="0" applyNumberFormat="1" applyFont="1" applyFill="1" applyBorder="1" applyAlignment="1">
      <alignment horizontal="right"/>
    </xf>
    <xf numFmtId="3" fontId="5" fillId="0" borderId="10" xfId="0" applyNumberFormat="1" applyFont="1" applyFill="1" applyBorder="1" applyAlignment="1">
      <alignment horizontal="center" vertical="center"/>
    </xf>
    <xf numFmtId="177" fontId="5" fillId="0" borderId="21" xfId="0" applyNumberFormat="1" applyFont="1" applyFill="1" applyBorder="1" applyAlignment="1">
      <alignment horizontal="right"/>
    </xf>
    <xf numFmtId="177" fontId="5" fillId="0" borderId="10" xfId="0" applyNumberFormat="1" applyFont="1" applyFill="1" applyBorder="1" applyAlignment="1">
      <alignment horizontal="right"/>
    </xf>
    <xf numFmtId="177" fontId="5" fillId="0" borderId="10" xfId="0" applyNumberFormat="1" applyFont="1" applyFill="1" applyBorder="1" applyAlignment="1"/>
    <xf numFmtId="3" fontId="5" fillId="0" borderId="0" xfId="0" applyNumberFormat="1" applyFont="1" applyFill="1" applyAlignment="1"/>
    <xf numFmtId="3" fontId="2" fillId="0" borderId="0" xfId="0" applyNumberFormat="1" applyFont="1" applyFill="1" applyAlignment="1"/>
    <xf numFmtId="3" fontId="5" fillId="0" borderId="0" xfId="0" applyNumberFormat="1" applyFont="1" applyAlignment="1">
      <alignment wrapText="1"/>
    </xf>
    <xf numFmtId="0" fontId="0" fillId="0" borderId="0" xfId="0" applyNumberFormat="1" applyFont="1" applyAlignment="1" applyProtection="1">
      <alignment horizontal="right"/>
      <protection locked="0"/>
    </xf>
    <xf numFmtId="196" fontId="14" fillId="0" borderId="0" xfId="0" applyNumberFormat="1" applyFont="1" applyAlignment="1" applyProtection="1">
      <protection locked="0"/>
    </xf>
    <xf numFmtId="0" fontId="54" fillId="0" borderId="0" xfId="0" applyNumberFormat="1" applyFont="1" applyAlignment="1"/>
    <xf numFmtId="0" fontId="5" fillId="2" borderId="72"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2" borderId="9"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lignment horizontal="center" vertical="center" wrapText="1"/>
    </xf>
    <xf numFmtId="0" fontId="14" fillId="3" borderId="5" xfId="0" applyNumberFormat="1"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wrapText="1"/>
      <protection locked="0"/>
    </xf>
    <xf numFmtId="0" fontId="5" fillId="2" borderId="43" xfId="0" applyNumberFormat="1" applyFont="1" applyFill="1" applyBorder="1" applyAlignment="1" applyProtection="1">
      <alignment horizontal="center" vertical="center" wrapText="1"/>
      <protection locked="0"/>
    </xf>
    <xf numFmtId="0" fontId="14" fillId="3" borderId="18" xfId="0" applyNumberFormat="1" applyFont="1" applyFill="1" applyBorder="1" applyAlignment="1" applyProtection="1">
      <alignment horizontal="center" vertical="center" wrapText="1"/>
      <protection locked="0"/>
    </xf>
    <xf numFmtId="0" fontId="5" fillId="3" borderId="18" xfId="0" applyNumberFormat="1" applyFont="1" applyFill="1" applyBorder="1" applyAlignment="1" applyProtection="1">
      <alignment horizontal="center" vertical="center" wrapText="1"/>
      <protection locked="0"/>
    </xf>
    <xf numFmtId="0" fontId="2" fillId="0" borderId="71" xfId="0" applyNumberFormat="1" applyFont="1" applyBorder="1" applyAlignment="1"/>
    <xf numFmtId="0" fontId="2" fillId="0" borderId="19" xfId="0" applyNumberFormat="1" applyFont="1" applyBorder="1" applyAlignment="1"/>
    <xf numFmtId="0" fontId="5" fillId="0" borderId="9" xfId="0" applyNumberFormat="1" applyFont="1" applyFill="1" applyBorder="1" applyAlignment="1">
      <alignment horizontal="center" vertical="center"/>
    </xf>
    <xf numFmtId="177" fontId="5" fillId="0" borderId="0" xfId="0" applyNumberFormat="1" applyFont="1" applyFill="1" applyBorder="1" applyAlignment="1">
      <alignment horizontal="center"/>
    </xf>
    <xf numFmtId="0" fontId="5" fillId="0" borderId="9" xfId="0" applyNumberFormat="1" applyFont="1" applyBorder="1" applyAlignment="1">
      <alignment horizontal="center" vertical="center"/>
    </xf>
    <xf numFmtId="177" fontId="11" fillId="0" borderId="0" xfId="0" applyNumberFormat="1" applyFont="1" applyFill="1" applyBorder="1" applyAlignment="1">
      <alignment horizontal="right"/>
    </xf>
    <xf numFmtId="0" fontId="5"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3" fontId="49" fillId="0" borderId="0" xfId="0" applyNumberFormat="1" applyFont="1" applyFill="1" applyBorder="1" applyAlignment="1"/>
    <xf numFmtId="3" fontId="49" fillId="0" borderId="0" xfId="0" applyNumberFormat="1" applyFont="1" applyFill="1" applyAlignment="1"/>
    <xf numFmtId="0" fontId="49" fillId="0" borderId="0" xfId="0" applyNumberFormat="1" applyFont="1" applyFill="1" applyAlignment="1" applyProtection="1">
      <protection locked="0"/>
    </xf>
    <xf numFmtId="0" fontId="49" fillId="0" borderId="0" xfId="0" applyNumberFormat="1" applyFont="1" applyFill="1" applyBorder="1" applyAlignment="1"/>
    <xf numFmtId="0" fontId="47" fillId="0" borderId="0" xfId="0" applyNumberFormat="1" applyFont="1" applyFill="1" applyBorder="1" applyAlignment="1"/>
    <xf numFmtId="0" fontId="9" fillId="0" borderId="0" xfId="0" applyNumberFormat="1" applyFont="1" applyAlignment="1">
      <alignment horizontal="left" vertical="center" wrapText="1"/>
    </xf>
    <xf numFmtId="197" fontId="9" fillId="0" borderId="0" xfId="0" applyNumberFormat="1" applyFont="1" applyAlignment="1" applyProtection="1">
      <protection locked="0"/>
    </xf>
    <xf numFmtId="3" fontId="0" fillId="0" borderId="0" xfId="0" applyNumberFormat="1" applyFont="1" applyAlignment="1" applyProtection="1">
      <alignment horizontal="center"/>
      <protection locked="0"/>
    </xf>
    <xf numFmtId="3" fontId="0" fillId="0" borderId="0" xfId="0" applyNumberFormat="1" applyFont="1" applyAlignment="1" applyProtection="1">
      <protection locked="0"/>
    </xf>
    <xf numFmtId="3" fontId="0" fillId="0" borderId="0" xfId="0" applyNumberFormat="1" applyFont="1" applyAlignment="1" applyProtection="1">
      <alignment horizontal="center"/>
      <protection locked="0"/>
    </xf>
    <xf numFmtId="41" fontId="0" fillId="0" borderId="0" xfId="0" applyNumberFormat="1" applyFont="1" applyFill="1" applyAlignment="1" applyProtection="1">
      <alignment horizontal="right"/>
      <protection locked="0"/>
    </xf>
    <xf numFmtId="3" fontId="5" fillId="2" borderId="12"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2" xfId="0" applyNumberFormat="1" applyFont="1" applyFill="1" applyBorder="1" applyAlignment="1" applyProtection="1">
      <alignment horizontal="center" vertical="center"/>
      <protection locked="0"/>
    </xf>
    <xf numFmtId="41" fontId="5" fillId="2" borderId="14" xfId="0" applyNumberFormat="1" applyFont="1" applyFill="1" applyBorder="1" applyAlignment="1">
      <alignment horizontal="center" vertical="center"/>
    </xf>
    <xf numFmtId="41" fontId="5" fillId="2" borderId="16" xfId="0" applyNumberFormat="1" applyFont="1" applyFill="1" applyBorder="1" applyAlignment="1" applyProtection="1">
      <alignment horizontal="center" vertical="center"/>
      <protection locked="0"/>
    </xf>
    <xf numFmtId="41" fontId="5" fillId="2" borderId="16" xfId="0" applyNumberFormat="1" applyFont="1" applyFill="1" applyBorder="1" applyAlignment="1"/>
    <xf numFmtId="3" fontId="5" fillId="2" borderId="13" xfId="0" applyNumberFormat="1" applyFont="1" applyFill="1" applyBorder="1" applyAlignment="1" applyProtection="1">
      <alignment horizontal="center" vertical="center"/>
      <protection locked="0"/>
    </xf>
    <xf numFmtId="3" fontId="5" fillId="2" borderId="28" xfId="0" applyNumberFormat="1" applyFont="1" applyFill="1" applyBorder="1" applyAlignment="1" applyProtection="1">
      <alignment horizontal="center" vertical="center"/>
      <protection locked="0"/>
    </xf>
    <xf numFmtId="3" fontId="5" fillId="2" borderId="17" xfId="0" applyNumberFormat="1" applyFont="1" applyFill="1" applyBorder="1" applyAlignment="1" applyProtection="1">
      <alignment horizontal="center" vertical="center"/>
      <protection locked="0"/>
    </xf>
    <xf numFmtId="41" fontId="5" fillId="2" borderId="28" xfId="0" applyNumberFormat="1" applyFont="1" applyFill="1" applyBorder="1" applyAlignment="1" applyProtection="1">
      <alignment horizontal="center" vertical="center"/>
      <protection locked="0"/>
    </xf>
    <xf numFmtId="41" fontId="5" fillId="2" borderId="34" xfId="0" applyNumberFormat="1" applyFont="1" applyFill="1" applyBorder="1" applyAlignment="1" applyProtection="1">
      <alignment horizontal="center" vertical="center"/>
      <protection locked="0"/>
    </xf>
    <xf numFmtId="41" fontId="5" fillId="2" borderId="6" xfId="0" applyNumberFormat="1" applyFont="1" applyFill="1" applyBorder="1" applyAlignment="1">
      <alignment horizontal="centerContinuous" vertical="center"/>
    </xf>
    <xf numFmtId="41" fontId="5" fillId="2" borderId="19" xfId="0" applyNumberFormat="1" applyFont="1" applyFill="1" applyBorder="1" applyAlignment="1">
      <alignment horizontal="centerContinuous" vertical="center"/>
    </xf>
    <xf numFmtId="3" fontId="5" fillId="3" borderId="6" xfId="0" applyNumberFormat="1" applyFont="1" applyFill="1" applyBorder="1" applyAlignment="1">
      <alignment horizontal="center" vertical="center" wrapText="1"/>
    </xf>
    <xf numFmtId="41" fontId="5" fillId="2" borderId="6" xfId="0" applyNumberFormat="1" applyFont="1" applyFill="1" applyBorder="1" applyAlignment="1">
      <alignment horizontal="center" vertical="center" wrapText="1"/>
    </xf>
    <xf numFmtId="41" fontId="2" fillId="0" borderId="19" xfId="0" applyNumberFormat="1" applyFont="1" applyBorder="1" applyAlignment="1"/>
    <xf numFmtId="3" fontId="5" fillId="0" borderId="0" xfId="0" applyNumberFormat="1" applyFont="1" applyFill="1" applyAlignment="1">
      <alignment horizontal="center" vertical="center"/>
    </xf>
    <xf numFmtId="176" fontId="5" fillId="0" borderId="15" xfId="0" applyNumberFormat="1" applyFont="1" applyFill="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41" fontId="5" fillId="0" borderId="0" xfId="0" applyNumberFormat="1" applyFont="1" applyFill="1" applyAlignment="1"/>
    <xf numFmtId="3" fontId="0" fillId="0" borderId="0" xfId="0" applyNumberFormat="1" applyFont="1" applyBorder="1" applyAlignment="1" applyProtection="1">
      <protection locked="0"/>
    </xf>
    <xf numFmtId="177" fontId="5" fillId="0" borderId="13" xfId="0" applyNumberFormat="1" applyFont="1" applyBorder="1" applyAlignment="1">
      <alignment horizontal="center" vertical="center"/>
    </xf>
    <xf numFmtId="177" fontId="5" fillId="7" borderId="20" xfId="0" applyNumberFormat="1" applyFont="1" applyFill="1" applyBorder="1" applyAlignment="1"/>
    <xf numFmtId="177" fontId="5" fillId="7" borderId="0" xfId="0" applyNumberFormat="1" applyFont="1" applyFill="1" applyBorder="1" applyAlignment="1"/>
    <xf numFmtId="41" fontId="5" fillId="7" borderId="0" xfId="0" applyNumberFormat="1" applyFont="1" applyFill="1" applyBorder="1" applyAlignment="1"/>
    <xf numFmtId="41" fontId="5" fillId="7" borderId="0" xfId="0" applyNumberFormat="1" applyFont="1" applyFill="1" applyBorder="1" applyAlignment="1">
      <alignment horizontal="right"/>
    </xf>
    <xf numFmtId="177" fontId="5" fillId="7"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20" xfId="0" applyNumberFormat="1" applyFont="1" applyFill="1" applyBorder="1" applyAlignment="1"/>
    <xf numFmtId="3" fontId="0" fillId="7" borderId="0" xfId="0" applyNumberFormat="1" applyFont="1" applyFill="1" applyAlignment="1" applyProtection="1">
      <protection locked="0"/>
    </xf>
    <xf numFmtId="177" fontId="5" fillId="0" borderId="10" xfId="0" applyNumberFormat="1" applyFont="1" applyFill="1" applyBorder="1" applyAlignment="1">
      <alignment horizontal="center" vertical="center"/>
    </xf>
    <xf numFmtId="177" fontId="5" fillId="0" borderId="21" xfId="0" applyNumberFormat="1" applyFont="1" applyFill="1" applyBorder="1" applyAlignment="1"/>
    <xf numFmtId="41" fontId="5" fillId="0" borderId="1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198" fontId="0" fillId="0" borderId="0" xfId="0" applyNumberFormat="1" applyFont="1" applyAlignment="1" applyProtection="1">
      <protection locked="0"/>
    </xf>
    <xf numFmtId="41" fontId="0" fillId="0" borderId="0" xfId="0" applyNumberFormat="1" applyFont="1" applyFill="1" applyAlignment="1" applyProtection="1">
      <protection locked="0"/>
    </xf>
    <xf numFmtId="0" fontId="2" fillId="0" borderId="0" xfId="0" applyNumberFormat="1" applyFont="1" applyAlignment="1">
      <alignment horizontal="right"/>
    </xf>
    <xf numFmtId="0" fontId="5" fillId="2" borderId="6" xfId="0" applyFont="1" applyFill="1" applyBorder="1" applyAlignment="1">
      <alignment horizontal="center" vertical="center"/>
    </xf>
    <xf numFmtId="0" fontId="5" fillId="2" borderId="19" xfId="0" applyNumberFormat="1" applyFont="1" applyFill="1" applyBorder="1" applyAlignment="1">
      <alignment horizontal="center" vertical="center"/>
    </xf>
    <xf numFmtId="0" fontId="14" fillId="2" borderId="28" xfId="0" applyNumberFormat="1" applyFont="1" applyFill="1" applyBorder="1" applyAlignment="1" applyProtection="1">
      <alignment horizontal="center" vertical="center"/>
      <protection locked="0"/>
    </xf>
    <xf numFmtId="0" fontId="5" fillId="0" borderId="19" xfId="0" applyNumberFormat="1" applyFont="1" applyBorder="1" applyAlignment="1"/>
    <xf numFmtId="3" fontId="5" fillId="0" borderId="6" xfId="0" applyNumberFormat="1" applyFont="1" applyBorder="1" applyAlignment="1"/>
    <xf numFmtId="183" fontId="5" fillId="0" borderId="19" xfId="0" applyNumberFormat="1" applyFont="1" applyBorder="1" applyAlignment="1"/>
    <xf numFmtId="177" fontId="5" fillId="0" borderId="0" xfId="0" applyNumberFormat="1" applyFont="1" applyFill="1" applyAlignment="1">
      <alignment horizontal="right"/>
    </xf>
    <xf numFmtId="0" fontId="5" fillId="0" borderId="0" xfId="0" applyNumberFormat="1" applyFont="1" applyBorder="1" applyAlignment="1">
      <alignment horizontal="center" vertical="center"/>
    </xf>
    <xf numFmtId="177" fontId="5" fillId="0" borderId="20" xfId="0" applyNumberFormat="1" applyFont="1" applyBorder="1" applyAlignment="1">
      <alignment horizontal="right"/>
    </xf>
    <xf numFmtId="0" fontId="5" fillId="0" borderId="0" xfId="0" applyNumberFormat="1" applyFont="1" applyBorder="1" applyAlignment="1"/>
    <xf numFmtId="0" fontId="2" fillId="0" borderId="0" xfId="0" applyNumberFormat="1" applyFont="1" applyBorder="1" applyAlignment="1"/>
    <xf numFmtId="0" fontId="5" fillId="0" borderId="0" xfId="0" applyNumberFormat="1" applyFont="1" applyAlignment="1"/>
    <xf numFmtId="3" fontId="5" fillId="2" borderId="16" xfId="0" applyNumberFormat="1" applyFont="1" applyFill="1" applyBorder="1" applyAlignment="1">
      <alignment horizontal="centerContinuous"/>
    </xf>
    <xf numFmtId="3" fontId="5" fillId="2" borderId="14" xfId="0" applyNumberFormat="1" applyFont="1" applyFill="1" applyBorder="1" applyAlignment="1">
      <alignment horizontal="centerContinuous" vertical="center"/>
    </xf>
    <xf numFmtId="3" fontId="5" fillId="2" borderId="16" xfId="0" applyNumberFormat="1" applyFont="1" applyFill="1" applyBorder="1" applyAlignment="1">
      <alignment horizontal="centerContinuous" vertical="center"/>
    </xf>
    <xf numFmtId="3" fontId="5" fillId="2" borderId="10" xfId="0" applyNumberFormat="1" applyFont="1" applyFill="1" applyBorder="1" applyAlignment="1">
      <alignment horizontal="centerContinuous" vertical="top"/>
    </xf>
    <xf numFmtId="3" fontId="5" fillId="2" borderId="79" xfId="0" applyNumberFormat="1" applyFont="1" applyFill="1" applyBorder="1" applyAlignment="1">
      <alignment horizontal="center" vertical="center"/>
    </xf>
    <xf numFmtId="177" fontId="5" fillId="0" borderId="15" xfId="0" applyNumberFormat="1" applyFont="1" applyFill="1" applyBorder="1" applyAlignment="1"/>
    <xf numFmtId="3" fontId="5" fillId="0" borderId="0" xfId="0" applyNumberFormat="1" applyFont="1" applyAlignment="1">
      <alignment horizontal="center" vertical="center"/>
    </xf>
    <xf numFmtId="177" fontId="5" fillId="0" borderId="15" xfId="0" applyNumberFormat="1" applyFont="1" applyBorder="1" applyAlignment="1"/>
    <xf numFmtId="3" fontId="5" fillId="0" borderId="13" xfId="0" applyNumberFormat="1" applyFont="1" applyFill="1" applyBorder="1" applyAlignment="1">
      <alignment horizontal="center" vertical="center"/>
    </xf>
    <xf numFmtId="0" fontId="14" fillId="0" borderId="0" xfId="0" applyNumberFormat="1" applyFont="1" applyAlignment="1" applyProtection="1">
      <alignment horizontal="center" vertical="center"/>
      <protection locked="0"/>
    </xf>
    <xf numFmtId="0" fontId="5" fillId="2" borderId="16" xfId="0" applyFont="1" applyFill="1" applyBorder="1" applyAlignment="1">
      <alignment horizontal="center"/>
    </xf>
    <xf numFmtId="0" fontId="5" fillId="2" borderId="14" xfId="0"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4" xfId="0" applyNumberFormat="1" applyFont="1" applyFill="1" applyBorder="1" applyAlignment="1">
      <alignment horizontal="center" vertical="center"/>
    </xf>
    <xf numFmtId="0" fontId="5" fillId="2" borderId="0" xfId="0" applyFont="1" applyFill="1" applyAlignment="1">
      <alignment horizontal="center" vertical="top"/>
    </xf>
    <xf numFmtId="0" fontId="5" fillId="2" borderId="6"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99" fontId="5" fillId="0" borderId="0" xfId="0" applyNumberFormat="1" applyFont="1" applyFill="1" applyAlignment="1"/>
    <xf numFmtId="0" fontId="0" fillId="0" borderId="0" xfId="0" applyNumberFormat="1" applyFill="1"/>
    <xf numFmtId="200" fontId="14" fillId="0" borderId="0" xfId="0" applyNumberFormat="1" applyFont="1" applyFill="1" applyAlignment="1" applyProtection="1">
      <protection locked="0"/>
    </xf>
    <xf numFmtId="3" fontId="14" fillId="0" borderId="0" xfId="0" applyNumberFormat="1" applyFont="1" applyFill="1" applyAlignment="1" applyProtection="1">
      <protection locked="0"/>
    </xf>
    <xf numFmtId="176" fontId="14"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15" xfId="0" applyNumberFormat="1" applyFont="1" applyBorder="1" applyAlignment="1"/>
    <xf numFmtId="3" fontId="14" fillId="0" borderId="0" xfId="0" applyNumberFormat="1" applyFont="1" applyAlignment="1" applyProtection="1">
      <protection locked="0"/>
    </xf>
    <xf numFmtId="176" fontId="14" fillId="0" borderId="0" xfId="0" applyNumberFormat="1" applyFont="1" applyAlignment="1" applyProtection="1">
      <protection locked="0"/>
    </xf>
    <xf numFmtId="0" fontId="5" fillId="0" borderId="13" xfId="0" applyNumberFormat="1" applyFont="1" applyBorder="1" applyAlignment="1">
      <alignment horizontal="center" vertical="center"/>
    </xf>
    <xf numFmtId="176" fontId="5" fillId="0" borderId="58" xfId="0" applyNumberFormat="1" applyFont="1" applyFill="1" applyBorder="1" applyAlignment="1"/>
    <xf numFmtId="199" fontId="5" fillId="0" borderId="0" xfId="0" applyNumberFormat="1" applyFont="1" applyFill="1" applyBorder="1" applyAlignment="1">
      <alignment horizontal="right"/>
    </xf>
    <xf numFmtId="176" fontId="5" fillId="0" borderId="56" xfId="0" applyNumberFormat="1" applyFont="1" applyFill="1" applyBorder="1" applyAlignment="1"/>
    <xf numFmtId="199" fontId="5" fillId="0" borderId="10" xfId="0" applyNumberFormat="1" applyFont="1" applyFill="1" applyBorder="1" applyAlignment="1">
      <alignment horizontal="right"/>
    </xf>
    <xf numFmtId="0" fontId="14" fillId="0" borderId="0" xfId="0" applyNumberFormat="1" applyFont="1" applyAlignment="1"/>
    <xf numFmtId="0" fontId="5" fillId="2" borderId="12" xfId="0" applyFont="1" applyFill="1" applyBorder="1" applyAlignment="1">
      <alignment horizontal="center" vertical="center"/>
    </xf>
    <xf numFmtId="0" fontId="5" fillId="3" borderId="14" xfId="0" applyFont="1" applyFill="1" applyBorder="1" applyAlignment="1">
      <alignment horizontal="centerContinuous"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shrinkToFit="1"/>
    </xf>
    <xf numFmtId="0" fontId="5" fillId="2" borderId="13" xfId="0" applyFont="1" applyFill="1" applyBorder="1" applyAlignment="1">
      <alignment horizontal="center" vertical="center"/>
    </xf>
    <xf numFmtId="0" fontId="9" fillId="2" borderId="15" xfId="0" applyNumberFormat="1" applyFont="1" applyFill="1" applyBorder="1" applyAlignment="1">
      <alignment horizontal="center" vertical="center" shrinkToFit="1"/>
    </xf>
    <xf numFmtId="0" fontId="5" fillId="2" borderId="18" xfId="0" applyNumberFormat="1" applyFont="1" applyFill="1" applyBorder="1" applyAlignment="1" applyProtection="1">
      <alignment horizontal="center" vertical="center"/>
      <protection locked="0"/>
    </xf>
    <xf numFmtId="0" fontId="5" fillId="2" borderId="28" xfId="0" applyNumberFormat="1" applyFont="1" applyFill="1" applyBorder="1" applyAlignment="1" applyProtection="1">
      <alignment horizontal="center" vertical="center"/>
      <protection locked="0"/>
    </xf>
    <xf numFmtId="0" fontId="5" fillId="0" borderId="80" xfId="0" applyNumberFormat="1" applyFont="1" applyBorder="1" applyAlignment="1"/>
    <xf numFmtId="0" fontId="5" fillId="0" borderId="9" xfId="0" applyNumberFormat="1" applyFont="1" applyBorder="1" applyAlignment="1"/>
    <xf numFmtId="0" fontId="5" fillId="0" borderId="0" xfId="0" applyNumberFormat="1" applyFont="1" applyFill="1" applyBorder="1"/>
    <xf numFmtId="0" fontId="5" fillId="0" borderId="0" xfId="0" applyNumberFormat="1" applyFont="1" applyFill="1"/>
    <xf numFmtId="0" fontId="9" fillId="0" borderId="0" xfId="0" applyNumberFormat="1" applyFont="1"/>
    <xf numFmtId="3" fontId="9" fillId="0" borderId="0" xfId="0" applyNumberFormat="1" applyFont="1" applyAlignment="1"/>
    <xf numFmtId="3" fontId="0" fillId="0" borderId="0" xfId="0" applyNumberFormat="1" applyAlignment="1">
      <alignment vertical="center"/>
    </xf>
    <xf numFmtId="0" fontId="3" fillId="0" borderId="0" xfId="0" applyNumberFormat="1" applyFont="1" applyAlignment="1">
      <alignment horizontal="center" vertical="center"/>
    </xf>
    <xf numFmtId="0" fontId="55" fillId="0" borderId="0" xfId="0" applyNumberFormat="1" applyFont="1" applyAlignment="1"/>
    <xf numFmtId="0" fontId="38" fillId="0" borderId="0" xfId="0" applyNumberFormat="1" applyFont="1" applyAlignment="1"/>
    <xf numFmtId="0" fontId="5" fillId="5" borderId="1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xf>
    <xf numFmtId="0" fontId="14" fillId="0" borderId="3"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5" fillId="0" borderId="17" xfId="0" applyNumberFormat="1" applyFont="1" applyBorder="1" applyAlignment="1" applyProtection="1">
      <alignment horizontal="center" vertical="center" wrapText="1"/>
      <protection locked="0"/>
    </xf>
    <xf numFmtId="0" fontId="5" fillId="5" borderId="6" xfId="0" applyNumberFormat="1" applyFont="1" applyFill="1" applyBorder="1" applyAlignment="1">
      <alignment horizontal="center" vertical="center"/>
    </xf>
    <xf numFmtId="3" fontId="5" fillId="0" borderId="46" xfId="0" applyNumberFormat="1" applyFont="1" applyBorder="1"/>
    <xf numFmtId="3" fontId="5" fillId="0" borderId="19" xfId="0" applyNumberFormat="1" applyFont="1" applyBorder="1"/>
    <xf numFmtId="3" fontId="0" fillId="0" borderId="0" xfId="0" applyNumberFormat="1"/>
    <xf numFmtId="0" fontId="5" fillId="0" borderId="0" xfId="0" applyFont="1" applyBorder="1" applyAlignment="1">
      <alignment horizontal="center" vertical="center"/>
    </xf>
    <xf numFmtId="177" fontId="5" fillId="0" borderId="20" xfId="0" applyNumberFormat="1" applyFont="1" applyBorder="1" applyAlignment="1"/>
    <xf numFmtId="201" fontId="5" fillId="0" borderId="0" xfId="0" applyNumberFormat="1" applyFont="1" applyAlignment="1"/>
    <xf numFmtId="188" fontId="5" fillId="0" borderId="0" xfId="0" applyNumberFormat="1" applyFont="1" applyAlignment="1"/>
    <xf numFmtId="201" fontId="5" fillId="0" borderId="0" xfId="0" applyNumberFormat="1" applyFont="1" applyFill="1" applyAlignment="1"/>
    <xf numFmtId="188" fontId="5" fillId="0" borderId="0" xfId="0" applyNumberFormat="1" applyFont="1" applyFill="1" applyAlignment="1"/>
    <xf numFmtId="3" fontId="0" fillId="0" borderId="0" xfId="0" applyNumberFormat="1" applyFill="1"/>
    <xf numFmtId="0" fontId="5" fillId="0" borderId="0" xfId="0" applyFont="1" applyAlignment="1">
      <alignment horizontal="left" vertical="center"/>
    </xf>
    <xf numFmtId="182" fontId="5" fillId="0" borderId="0" xfId="0" applyNumberFormat="1" applyFont="1" applyFill="1" applyAlignment="1"/>
    <xf numFmtId="183" fontId="5" fillId="0" borderId="0" xfId="0" applyNumberFormat="1" applyFont="1" applyFill="1" applyAlignment="1"/>
    <xf numFmtId="0" fontId="5" fillId="0" borderId="0" xfId="0" applyFont="1" applyAlignment="1">
      <alignment horizontal="center" vertical="center"/>
    </xf>
    <xf numFmtId="188" fontId="5" fillId="0" borderId="0" xfId="0" applyNumberFormat="1" applyFont="1" applyFill="1" applyBorder="1" applyAlignment="1"/>
    <xf numFmtId="201" fontId="5" fillId="0" borderId="0" xfId="0" applyNumberFormat="1" applyFont="1" applyFill="1" applyBorder="1" applyAlignment="1"/>
    <xf numFmtId="0" fontId="5" fillId="0" borderId="0" xfId="0" applyFont="1" applyFill="1" applyAlignment="1">
      <alignment horizontal="center" vertical="center"/>
    </xf>
    <xf numFmtId="176" fontId="11" fillId="0" borderId="20" xfId="0" applyNumberFormat="1" applyFont="1" applyFill="1" applyBorder="1" applyAlignment="1">
      <alignment horizontal="right"/>
    </xf>
    <xf numFmtId="176" fontId="11" fillId="0" borderId="0" xfId="0" applyNumberFormat="1" applyFont="1" applyFill="1" applyBorder="1" applyAlignment="1"/>
    <xf numFmtId="176" fontId="11" fillId="0" borderId="0" xfId="0" applyNumberFormat="1" applyFont="1" applyFill="1" applyBorder="1" applyAlignment="1">
      <alignment horizontal="right"/>
    </xf>
    <xf numFmtId="176" fontId="11" fillId="0" borderId="20" xfId="0" applyNumberFormat="1" applyFont="1" applyFill="1" applyBorder="1" applyAlignment="1"/>
    <xf numFmtId="188" fontId="5" fillId="0" borderId="0" xfId="0" applyNumberFormat="1" applyFont="1" applyFill="1" applyBorder="1" applyAlignment="1">
      <alignment horizontal="right"/>
    </xf>
    <xf numFmtId="188" fontId="5" fillId="0" borderId="0" xfId="0" applyNumberFormat="1" applyFont="1" applyFill="1" applyAlignment="1">
      <alignment horizontal="right"/>
    </xf>
    <xf numFmtId="188" fontId="11" fillId="0" borderId="0" xfId="0" applyNumberFormat="1" applyFont="1" applyFill="1" applyBorder="1" applyAlignment="1"/>
    <xf numFmtId="201" fontId="5" fillId="0" borderId="0" xfId="0" applyNumberFormat="1" applyFont="1" applyFill="1" applyAlignment="1">
      <alignment horizontal="right"/>
    </xf>
    <xf numFmtId="0" fontId="30" fillId="0" borderId="0" xfId="0" applyFont="1" applyFill="1" applyAlignment="1">
      <alignment horizontal="center" vertical="center"/>
    </xf>
    <xf numFmtId="188" fontId="11" fillId="0" borderId="0" xfId="0" applyNumberFormat="1" applyFont="1" applyFill="1" applyAlignment="1"/>
    <xf numFmtId="188" fontId="14" fillId="0" borderId="0" xfId="0" applyNumberFormat="1" applyFont="1" applyFill="1" applyAlignment="1" applyProtection="1">
      <protection locked="0"/>
    </xf>
    <xf numFmtId="0" fontId="5" fillId="0" borderId="0" xfId="0" applyNumberFormat="1" applyFont="1" applyFill="1" applyAlignment="1">
      <alignment horizontal="center"/>
    </xf>
    <xf numFmtId="182" fontId="5" fillId="0" borderId="0" xfId="0" applyNumberFormat="1" applyFont="1" applyFill="1" applyAlignment="1">
      <alignment horizontal="right"/>
    </xf>
    <xf numFmtId="176" fontId="5" fillId="0" borderId="20" xfId="0" applyNumberFormat="1" applyFont="1" applyFill="1" applyBorder="1" applyAlignment="1">
      <alignment horizontal="right"/>
    </xf>
    <xf numFmtId="188" fontId="11" fillId="0" borderId="0" xfId="0" applyNumberFormat="1" applyFont="1" applyFill="1" applyAlignment="1">
      <alignment horizontal="right"/>
    </xf>
    <xf numFmtId="3" fontId="5" fillId="0" borderId="0" xfId="0" applyNumberFormat="1" applyFont="1" applyFill="1" applyAlignment="1">
      <alignment horizontal="right"/>
    </xf>
    <xf numFmtId="188" fontId="5" fillId="0" borderId="0" xfId="0" applyNumberFormat="1" applyFont="1" applyFill="1" applyAlignment="1" applyProtection="1">
      <alignment horizontal="right"/>
      <protection locked="0"/>
    </xf>
    <xf numFmtId="176" fontId="5" fillId="0" borderId="33" xfId="0" applyNumberFormat="1" applyFont="1" applyFill="1" applyBorder="1" applyAlignment="1">
      <alignment horizontal="right"/>
    </xf>
    <xf numFmtId="0" fontId="5" fillId="0" borderId="19" xfId="0" applyNumberFormat="1" applyFont="1" applyBorder="1"/>
    <xf numFmtId="183" fontId="5" fillId="0" borderId="19" xfId="0" applyNumberFormat="1" applyFont="1" applyBorder="1"/>
    <xf numFmtId="0" fontId="5" fillId="0" borderId="0" xfId="0" applyNumberFormat="1" applyFont="1" applyBorder="1"/>
    <xf numFmtId="3" fontId="5" fillId="0" borderId="0" xfId="0" applyNumberFormat="1" applyFont="1" applyBorder="1"/>
    <xf numFmtId="183" fontId="5" fillId="0" borderId="0" xfId="0" applyNumberFormat="1" applyFont="1" applyBorder="1"/>
    <xf numFmtId="3" fontId="5" fillId="0" borderId="0" xfId="0" applyNumberFormat="1" applyFont="1"/>
    <xf numFmtId="183" fontId="5" fillId="0" borderId="0" xfId="0" applyNumberFormat="1" applyFont="1"/>
    <xf numFmtId="183" fontId="0" fillId="0" borderId="0" xfId="0" applyNumberFormat="1"/>
    <xf numFmtId="0" fontId="27"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9" fillId="0" borderId="0" xfId="0" applyNumberFormat="1" applyFont="1" applyAlignment="1"/>
    <xf numFmtId="0" fontId="17" fillId="0" borderId="0" xfId="0" applyFont="1" applyAlignment="1"/>
    <xf numFmtId="0" fontId="29" fillId="0" borderId="0" xfId="0" applyFont="1" applyAlignment="1"/>
    <xf numFmtId="0" fontId="30" fillId="0" borderId="0" xfId="0" applyFont="1" applyAlignment="1">
      <alignment horizontal="right"/>
    </xf>
    <xf numFmtId="0" fontId="5" fillId="4" borderId="12" xfId="0" applyNumberFormat="1" applyFont="1" applyFill="1" applyBorder="1" applyAlignment="1">
      <alignment horizontal="center" vertical="center" wrapText="1"/>
    </xf>
    <xf numFmtId="0" fontId="30" fillId="4" borderId="14" xfId="0" applyNumberFormat="1" applyFont="1" applyFill="1" applyBorder="1" applyAlignment="1">
      <alignment horizontal="centerContinuous" vertical="center"/>
    </xf>
    <xf numFmtId="0" fontId="30" fillId="4" borderId="16" xfId="0" applyNumberFormat="1" applyFont="1" applyFill="1" applyBorder="1" applyAlignment="1">
      <alignment horizontal="centerContinuous" vertical="center"/>
    </xf>
    <xf numFmtId="0" fontId="0" fillId="0" borderId="13" xfId="0" applyNumberFormat="1" applyFont="1" applyBorder="1" applyAlignment="1" applyProtection="1">
      <alignment horizontal="center" vertical="center" wrapText="1"/>
      <protection locked="0"/>
    </xf>
    <xf numFmtId="0" fontId="30" fillId="4" borderId="6" xfId="0" applyFont="1" applyFill="1" applyBorder="1" applyAlignment="1">
      <alignment horizontal="centerContinuous" vertical="center"/>
    </xf>
    <xf numFmtId="0" fontId="30" fillId="4" borderId="19" xfId="0" applyFont="1" applyFill="1" applyBorder="1" applyAlignment="1"/>
    <xf numFmtId="0" fontId="0" fillId="0" borderId="17" xfId="0" applyNumberFormat="1" applyFont="1" applyBorder="1" applyAlignment="1" applyProtection="1">
      <alignment horizontal="center" vertical="center" wrapText="1"/>
      <protection locked="0"/>
    </xf>
    <xf numFmtId="0" fontId="14" fillId="5" borderId="28" xfId="0" applyNumberFormat="1" applyFont="1" applyFill="1" applyBorder="1" applyAlignment="1" applyProtection="1">
      <alignment horizontal="centerContinuous" vertical="center"/>
      <protection locked="0"/>
    </xf>
    <xf numFmtId="0" fontId="5" fillId="4" borderId="6" xfId="0" applyFont="1" applyFill="1" applyBorder="1" applyAlignment="1">
      <alignment horizontal="center" vertical="center" wrapText="1"/>
    </xf>
    <xf numFmtId="0" fontId="30" fillId="0" borderId="19" xfId="0" applyFont="1" applyBorder="1" applyAlignment="1">
      <alignment horizontal="left"/>
    </xf>
    <xf numFmtId="3" fontId="30" fillId="0" borderId="6" xfId="0" applyNumberFormat="1" applyFont="1" applyBorder="1" applyAlignment="1"/>
    <xf numFmtId="3" fontId="30" fillId="0" borderId="19" xfId="0" applyNumberFormat="1" applyFont="1" applyBorder="1" applyAlignment="1"/>
    <xf numFmtId="0" fontId="30" fillId="0" borderId="9" xfId="0" applyFont="1" applyFill="1" applyBorder="1" applyAlignment="1">
      <alignment horizontal="center" vertical="center"/>
    </xf>
    <xf numFmtId="176" fontId="30" fillId="0" borderId="0" xfId="0" applyNumberFormat="1" applyFont="1" applyFill="1" applyBorder="1" applyAlignment="1"/>
    <xf numFmtId="176" fontId="30" fillId="0" borderId="0" xfId="0" applyNumberFormat="1" applyFont="1" applyFill="1" applyBorder="1" applyAlignment="1">
      <alignment horizontal="right"/>
    </xf>
    <xf numFmtId="0" fontId="30" fillId="0" borderId="9" xfId="0" applyFont="1" applyFill="1" applyBorder="1" applyAlignment="1">
      <alignment horizontal="left" vertical="center"/>
    </xf>
    <xf numFmtId="0" fontId="30" fillId="0" borderId="9" xfId="0" applyFont="1" applyFill="1" applyBorder="1" applyAlignment="1">
      <alignment horizontal="center" vertical="center" shrinkToFit="1"/>
    </xf>
    <xf numFmtId="0" fontId="30" fillId="0" borderId="0" xfId="0" applyFont="1" applyFill="1" applyAlignment="1">
      <alignment horizontal="left" vertical="center"/>
    </xf>
    <xf numFmtId="176" fontId="5" fillId="0" borderId="15" xfId="0" applyNumberFormat="1" applyFont="1" applyFill="1" applyBorder="1" applyAlignment="1">
      <alignment horizontal="right"/>
    </xf>
    <xf numFmtId="0" fontId="30" fillId="0" borderId="17" xfId="0" applyFont="1" applyFill="1" applyBorder="1" applyAlignment="1">
      <alignment horizontal="left" vertical="center"/>
    </xf>
    <xf numFmtId="3" fontId="5" fillId="0" borderId="19" xfId="0" applyNumberFormat="1" applyFont="1" applyFill="1" applyBorder="1"/>
    <xf numFmtId="3" fontId="5" fillId="0" borderId="0" xfId="0" applyNumberFormat="1" applyFont="1" applyFill="1" applyBorder="1"/>
    <xf numFmtId="0" fontId="27" fillId="0" borderId="0" xfId="0" applyFont="1" applyAlignment="1">
      <alignment horizontal="center"/>
    </xf>
    <xf numFmtId="0" fontId="56" fillId="0" borderId="0" xfId="0" applyFont="1" applyAlignment="1"/>
    <xf numFmtId="0" fontId="32" fillId="0" borderId="0" xfId="0" applyFont="1" applyAlignment="1"/>
    <xf numFmtId="0" fontId="0" fillId="0" borderId="0" xfId="0" applyAlignment="1">
      <alignment horizontal="right"/>
    </xf>
    <xf numFmtId="0" fontId="30" fillId="2" borderId="12" xfId="0" applyFont="1" applyFill="1" applyBorder="1" applyAlignment="1">
      <alignment horizontal="center" vertical="center" wrapText="1"/>
    </xf>
    <xf numFmtId="0" fontId="30" fillId="2" borderId="14" xfId="0" applyNumberFormat="1" applyFont="1" applyFill="1" applyBorder="1" applyAlignment="1">
      <alignment horizontal="centerContinuous" vertical="center"/>
    </xf>
    <xf numFmtId="0" fontId="30" fillId="2" borderId="16" xfId="0" applyNumberFormat="1" applyFont="1" applyFill="1" applyBorder="1" applyAlignment="1">
      <alignment horizontal="centerContinuous" vertical="center"/>
    </xf>
    <xf numFmtId="0" fontId="0" fillId="2" borderId="17" xfId="0" applyNumberFormat="1" applyFont="1" applyFill="1" applyBorder="1" applyAlignment="1" applyProtection="1">
      <alignment horizontal="center" vertical="center" wrapText="1"/>
      <protection locked="0"/>
    </xf>
    <xf numFmtId="0" fontId="30" fillId="2" borderId="44" xfId="0" applyFont="1" applyFill="1" applyBorder="1" applyAlignment="1">
      <alignment horizontal="center" vertical="center"/>
    </xf>
    <xf numFmtId="176" fontId="30" fillId="0" borderId="0" xfId="0" applyNumberFormat="1" applyFont="1" applyFill="1" applyAlignment="1"/>
    <xf numFmtId="176" fontId="5" fillId="11" borderId="15" xfId="0" applyNumberFormat="1" applyFont="1" applyFill="1" applyBorder="1" applyAlignment="1">
      <alignment horizontal="right"/>
    </xf>
    <xf numFmtId="176" fontId="5" fillId="11" borderId="0" xfId="0" applyNumberFormat="1" applyFont="1" applyFill="1" applyBorder="1" applyAlignment="1">
      <alignment horizontal="right"/>
    </xf>
    <xf numFmtId="0" fontId="30" fillId="0" borderId="0" xfId="0" applyFont="1" applyAlignment="1">
      <alignment horizontal="center" vertical="center"/>
    </xf>
    <xf numFmtId="176" fontId="30" fillId="0" borderId="15" xfId="0" applyNumberFormat="1" applyFont="1" applyFill="1" applyBorder="1" applyAlignment="1">
      <alignment horizontal="right"/>
    </xf>
    <xf numFmtId="176" fontId="30" fillId="0" borderId="0" xfId="0" applyNumberFormat="1" applyFont="1" applyBorder="1" applyAlignment="1"/>
    <xf numFmtId="176" fontId="30" fillId="0" borderId="0" xfId="0" applyNumberFormat="1" applyFont="1" applyAlignment="1"/>
    <xf numFmtId="0" fontId="5" fillId="0" borderId="9" xfId="0" applyFont="1" applyFill="1" applyBorder="1" applyAlignment="1">
      <alignment horizontal="center" vertical="center"/>
    </xf>
    <xf numFmtId="177"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28" xfId="0" applyNumberFormat="1" applyFont="1" applyFill="1" applyBorder="1" applyAlignment="1">
      <alignment horizontal="right" vertical="center"/>
    </xf>
    <xf numFmtId="0" fontId="0" fillId="0" borderId="19"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30" fillId="2" borderId="1" xfId="0"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14" fillId="2" borderId="3"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14" fillId="2" borderId="17" xfId="0" applyNumberFormat="1" applyFont="1" applyFill="1" applyBorder="1" applyAlignment="1" applyProtection="1">
      <alignment horizontal="center" vertical="center" wrapText="1"/>
      <protection locked="0"/>
    </xf>
    <xf numFmtId="0" fontId="14" fillId="2" borderId="18" xfId="0" applyNumberFormat="1" applyFont="1" applyFill="1" applyBorder="1" applyAlignment="1" applyProtection="1">
      <alignment horizontal="center" vertical="center" wrapText="1"/>
      <protection locked="0"/>
    </xf>
    <xf numFmtId="0" fontId="30" fillId="2" borderId="6"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9" fillId="2" borderId="18" xfId="0" applyNumberFormat="1" applyFont="1" applyFill="1" applyBorder="1" applyAlignment="1" applyProtection="1">
      <alignment horizontal="center" vertical="center" wrapText="1"/>
      <protection locked="0"/>
    </xf>
    <xf numFmtId="0" fontId="9" fillId="2" borderId="28" xfId="0" applyNumberFormat="1" applyFont="1" applyFill="1" applyBorder="1" applyAlignment="1" applyProtection="1">
      <alignment horizontal="center" vertical="center" wrapText="1"/>
      <protection locked="0"/>
    </xf>
    <xf numFmtId="0" fontId="32" fillId="0" borderId="19" xfId="0" applyFont="1" applyBorder="1" applyAlignment="1"/>
    <xf numFmtId="176" fontId="32" fillId="0" borderId="6" xfId="0" applyNumberFormat="1" applyFont="1" applyBorder="1" applyAlignment="1"/>
    <xf numFmtId="176" fontId="32" fillId="0" borderId="19" xfId="0" applyNumberFormat="1" applyFont="1" applyBorder="1" applyAlignment="1"/>
    <xf numFmtId="176" fontId="30" fillId="0" borderId="15" xfId="0" applyNumberFormat="1" applyFont="1" applyBorder="1" applyAlignment="1">
      <alignment horizontal="right"/>
    </xf>
    <xf numFmtId="176" fontId="30" fillId="0" borderId="0" xfId="0" applyNumberFormat="1" applyFont="1" applyBorder="1" applyAlignment="1">
      <alignment horizontal="right"/>
    </xf>
    <xf numFmtId="0" fontId="5" fillId="7" borderId="0" xfId="0" applyFont="1" applyFill="1" applyAlignment="1">
      <alignment horizontal="center" vertical="center"/>
    </xf>
    <xf numFmtId="176" fontId="30" fillId="7" borderId="15" xfId="0" applyNumberFormat="1" applyFont="1" applyFill="1" applyBorder="1" applyAlignment="1">
      <alignment horizontal="right"/>
    </xf>
    <xf numFmtId="176" fontId="30" fillId="7" borderId="0" xfId="0" applyNumberFormat="1" applyFont="1" applyFill="1" applyBorder="1" applyAlignment="1">
      <alignment horizontal="right"/>
    </xf>
    <xf numFmtId="0" fontId="14" fillId="7" borderId="0" xfId="0" applyNumberFormat="1" applyFont="1" applyFill="1" applyAlignment="1" applyProtection="1">
      <protection locked="0"/>
    </xf>
    <xf numFmtId="0" fontId="25" fillId="0" borderId="0" xfId="0" applyFont="1" applyFill="1" applyAlignment="1">
      <alignment horizontal="center" vertical="center"/>
    </xf>
    <xf numFmtId="3" fontId="32" fillId="0" borderId="15" xfId="0" applyNumberFormat="1" applyFont="1" applyFill="1" applyBorder="1" applyAlignment="1"/>
    <xf numFmtId="3" fontId="32" fillId="0" borderId="0" xfId="0" applyNumberFormat="1" applyFont="1" applyFill="1" applyAlignment="1"/>
    <xf numFmtId="0" fontId="30" fillId="0" borderId="19" xfId="0" applyFont="1" applyBorder="1" applyAlignment="1">
      <alignment vertical="center"/>
    </xf>
    <xf numFmtId="0" fontId="0" fillId="0" borderId="19" xfId="0" applyNumberFormat="1" applyBorder="1"/>
    <xf numFmtId="0" fontId="30" fillId="0" borderId="0" xfId="0" applyFont="1" applyBorder="1" applyAlignment="1">
      <alignment vertical="center"/>
    </xf>
    <xf numFmtId="0" fontId="0" fillId="0" borderId="0" xfId="0" applyNumberFormat="1" applyBorder="1"/>
    <xf numFmtId="176" fontId="0" fillId="0" borderId="0" xfId="0" applyNumberFormat="1" applyBorder="1"/>
    <xf numFmtId="0" fontId="56" fillId="0" borderId="0" xfId="0" applyFont="1" applyAlignment="1">
      <alignment horizontal="left"/>
    </xf>
    <xf numFmtId="0" fontId="0" fillId="0" borderId="0" xfId="0" applyNumberFormat="1" applyAlignment="1" applyProtection="1">
      <protection locked="0"/>
    </xf>
    <xf numFmtId="0" fontId="57" fillId="0" borderId="0" xfId="15" applyFont="1" applyAlignment="1">
      <alignment vertical="center"/>
    </xf>
    <xf numFmtId="0" fontId="59" fillId="0" borderId="0" xfId="15" applyFont="1" applyAlignment="1">
      <alignment vertical="center"/>
    </xf>
    <xf numFmtId="0" fontId="60" fillId="0" borderId="0" xfId="16" applyFont="1" applyBorder="1" applyAlignment="1">
      <alignment horizontal="left" vertical="center" shrinkToFit="1"/>
    </xf>
    <xf numFmtId="0" fontId="59" fillId="0" borderId="0" xfId="16" applyFont="1">
      <alignment vertical="center"/>
    </xf>
    <xf numFmtId="0" fontId="59" fillId="0" borderId="0" xfId="16" applyFont="1" applyFill="1" applyBorder="1" applyAlignment="1">
      <alignment horizontal="right"/>
    </xf>
    <xf numFmtId="0" fontId="59" fillId="0" borderId="0" xfId="15" applyFont="1">
      <alignment vertical="center"/>
    </xf>
    <xf numFmtId="0" fontId="59" fillId="3" borderId="52" xfId="16" applyFont="1" applyFill="1" applyBorder="1" applyAlignment="1">
      <alignment horizontal="center" vertical="center" wrapText="1" shrinkToFit="1"/>
    </xf>
    <xf numFmtId="0" fontId="59" fillId="3" borderId="81" xfId="15" applyFont="1" applyFill="1" applyBorder="1" applyAlignment="1">
      <alignment horizontal="center" vertical="center"/>
    </xf>
    <xf numFmtId="0" fontId="59" fillId="3" borderId="81" xfId="16" applyFont="1" applyFill="1" applyBorder="1" applyAlignment="1">
      <alignment horizontal="center" vertical="center" shrinkToFit="1"/>
    </xf>
    <xf numFmtId="0" fontId="59" fillId="3" borderId="51" xfId="16" applyFont="1" applyFill="1" applyBorder="1" applyAlignment="1">
      <alignment horizontal="center" vertical="center" shrinkToFit="1"/>
    </xf>
    <xf numFmtId="0" fontId="59" fillId="0" borderId="0" xfId="16" applyFont="1" applyBorder="1">
      <alignment vertical="center"/>
    </xf>
    <xf numFmtId="0" fontId="59" fillId="3" borderId="52" xfId="16" applyFont="1" applyFill="1" applyBorder="1" applyAlignment="1">
      <alignment horizontal="center" vertical="center" shrinkToFit="1"/>
    </xf>
    <xf numFmtId="0" fontId="59" fillId="3" borderId="81" xfId="16" applyFont="1" applyFill="1" applyBorder="1" applyAlignment="1">
      <alignment horizontal="center" vertical="center" wrapText="1"/>
    </xf>
    <xf numFmtId="0" fontId="59" fillId="3" borderId="55" xfId="17" applyFont="1" applyFill="1" applyBorder="1" applyAlignment="1">
      <alignment horizontal="center" vertical="center"/>
    </xf>
    <xf numFmtId="0" fontId="59" fillId="3" borderId="8" xfId="17" applyFont="1" applyFill="1" applyBorder="1" applyAlignment="1">
      <alignment vertical="center"/>
    </xf>
    <xf numFmtId="0" fontId="59" fillId="3" borderId="81" xfId="16" applyFont="1" applyFill="1" applyBorder="1" applyAlignment="1">
      <alignment horizontal="center" vertical="center"/>
    </xf>
    <xf numFmtId="0" fontId="59" fillId="3" borderId="54" xfId="16" applyFont="1" applyFill="1" applyBorder="1" applyAlignment="1">
      <alignment horizontal="center" vertical="center" wrapText="1"/>
    </xf>
    <xf numFmtId="0" fontId="59" fillId="3" borderId="51" xfId="16" applyFont="1" applyFill="1" applyBorder="1" applyAlignment="1">
      <alignment horizontal="center" vertical="center"/>
    </xf>
    <xf numFmtId="0" fontId="59" fillId="3" borderId="21" xfId="17" applyFont="1" applyFill="1" applyBorder="1" applyAlignment="1">
      <alignment horizontal="center" vertical="center"/>
    </xf>
    <xf numFmtId="0" fontId="59" fillId="3" borderId="81" xfId="17" applyFont="1" applyFill="1" applyBorder="1" applyAlignment="1">
      <alignment horizontal="center" vertical="center" wrapText="1"/>
    </xf>
    <xf numFmtId="0" fontId="59" fillId="3" borderId="56" xfId="16" applyFont="1" applyFill="1" applyBorder="1" applyAlignment="1">
      <alignment horizontal="center" vertical="center" wrapText="1"/>
    </xf>
    <xf numFmtId="0" fontId="59" fillId="3" borderId="81" xfId="16" applyFont="1" applyFill="1" applyBorder="1" applyAlignment="1">
      <alignment horizontal="center" vertical="center"/>
    </xf>
    <xf numFmtId="0" fontId="62" fillId="3" borderId="81" xfId="16" applyFont="1" applyFill="1" applyBorder="1" applyAlignment="1">
      <alignment horizontal="center" vertical="center" wrapText="1"/>
    </xf>
    <xf numFmtId="0" fontId="59" fillId="0" borderId="9" xfId="16" applyFont="1" applyFill="1" applyBorder="1" applyAlignment="1">
      <alignment horizontal="left" vertical="center" shrinkToFit="1"/>
    </xf>
    <xf numFmtId="177" fontId="59" fillId="0" borderId="0" xfId="16" applyNumberFormat="1" applyFont="1" applyFill="1" applyBorder="1" applyAlignment="1">
      <alignment horizontal="right" vertical="center" shrinkToFit="1"/>
    </xf>
    <xf numFmtId="202" fontId="59" fillId="0" borderId="0" xfId="16" applyNumberFormat="1" applyFont="1" applyFill="1" applyBorder="1" applyAlignment="1">
      <alignment horizontal="right" vertical="center" shrinkToFit="1"/>
    </xf>
    <xf numFmtId="0" fontId="59" fillId="0" borderId="0" xfId="16" applyFont="1" applyFill="1" applyBorder="1">
      <alignment vertical="center"/>
    </xf>
    <xf numFmtId="0" fontId="59" fillId="0" borderId="0" xfId="16" applyFont="1" applyFill="1">
      <alignment vertical="center"/>
    </xf>
    <xf numFmtId="0" fontId="59" fillId="0" borderId="9" xfId="16" applyFont="1" applyFill="1" applyBorder="1" applyAlignment="1">
      <alignment horizontal="center" vertical="center" shrinkToFit="1"/>
    </xf>
    <xf numFmtId="0" fontId="59" fillId="0" borderId="0" xfId="16" applyFont="1" applyFill="1" applyBorder="1" applyAlignment="1">
      <alignment horizontal="center" vertical="center" wrapText="1"/>
    </xf>
    <xf numFmtId="0" fontId="59" fillId="0" borderId="0" xfId="17" applyFont="1" applyFill="1" applyBorder="1" applyAlignment="1">
      <alignment horizontal="center" vertical="center"/>
    </xf>
    <xf numFmtId="0" fontId="59" fillId="0" borderId="0" xfId="17" applyFont="1" applyFill="1" applyBorder="1" applyAlignment="1">
      <alignment horizontal="center" vertical="center" wrapText="1"/>
    </xf>
    <xf numFmtId="0" fontId="59" fillId="0" borderId="0" xfId="16" applyFont="1" applyFill="1" applyBorder="1" applyAlignment="1">
      <alignment horizontal="center" vertical="center"/>
    </xf>
    <xf numFmtId="0" fontId="62" fillId="0" borderId="0" xfId="16" applyFont="1" applyFill="1" applyBorder="1" applyAlignment="1">
      <alignment horizontal="center" vertical="center" wrapText="1"/>
    </xf>
    <xf numFmtId="177" fontId="59" fillId="0" borderId="9" xfId="16" applyNumberFormat="1" applyFont="1" applyFill="1" applyBorder="1" applyAlignment="1">
      <alignment horizontal="right" vertical="center" shrinkToFit="1"/>
    </xf>
    <xf numFmtId="177" fontId="59" fillId="0" borderId="0" xfId="16" applyNumberFormat="1" applyFont="1" applyFill="1">
      <alignment vertical="center"/>
    </xf>
    <xf numFmtId="177" fontId="59" fillId="0" borderId="20" xfId="16" applyNumberFormat="1" applyFont="1" applyFill="1" applyBorder="1" applyAlignment="1">
      <alignment horizontal="right" vertical="center" shrinkToFit="1"/>
    </xf>
    <xf numFmtId="177" fontId="59" fillId="0" borderId="10" xfId="16" applyNumberFormat="1" applyFont="1" applyFill="1" applyBorder="1" applyAlignment="1">
      <alignment horizontal="right" vertical="center" shrinkToFit="1"/>
    </xf>
    <xf numFmtId="177" fontId="59" fillId="0" borderId="21" xfId="16" applyNumberFormat="1" applyFont="1" applyFill="1" applyBorder="1" applyAlignment="1">
      <alignment horizontal="right" vertical="center" shrinkToFit="1"/>
    </xf>
    <xf numFmtId="202" fontId="59" fillId="0" borderId="10" xfId="16" applyNumberFormat="1" applyFont="1" applyFill="1" applyBorder="1" applyAlignment="1">
      <alignment horizontal="right" vertical="center" shrinkToFit="1"/>
    </xf>
    <xf numFmtId="0" fontId="62" fillId="0" borderId="0" xfId="16" applyFont="1" applyFill="1" applyAlignment="1">
      <alignment horizontal="center" vertical="center" shrinkToFit="1"/>
    </xf>
    <xf numFmtId="0" fontId="62" fillId="0" borderId="0" xfId="16" applyFont="1" applyFill="1" applyAlignment="1">
      <alignment vertical="center"/>
    </xf>
    <xf numFmtId="0" fontId="62" fillId="0" borderId="0" xfId="16" applyFont="1" applyFill="1" applyAlignment="1">
      <alignment horizontal="left" vertical="center" shrinkToFit="1"/>
    </xf>
    <xf numFmtId="177" fontId="62" fillId="0" borderId="0" xfId="16" applyNumberFormat="1" applyFont="1" applyFill="1" applyAlignment="1">
      <alignment vertical="center"/>
    </xf>
    <xf numFmtId="0" fontId="62" fillId="0" borderId="0" xfId="16" applyFont="1" applyFill="1" applyBorder="1" applyAlignment="1">
      <alignment vertical="center"/>
    </xf>
    <xf numFmtId="0" fontId="62" fillId="0" borderId="0" xfId="15" applyFont="1" applyAlignment="1">
      <alignment horizontal="center" vertical="center"/>
    </xf>
    <xf numFmtId="0" fontId="62" fillId="0" borderId="0" xfId="15" applyFont="1">
      <alignment vertical="center"/>
    </xf>
    <xf numFmtId="0" fontId="62" fillId="0" borderId="0" xfId="16" applyFont="1" applyAlignment="1">
      <alignment horizontal="center" vertical="center"/>
    </xf>
    <xf numFmtId="0" fontId="62" fillId="0" borderId="0" xfId="16" applyFont="1" applyFill="1" applyAlignment="1">
      <alignment vertical="top" wrapText="1"/>
    </xf>
    <xf numFmtId="0" fontId="62" fillId="0" borderId="0" xfId="15" applyFont="1" applyBorder="1">
      <alignment vertical="center"/>
    </xf>
    <xf numFmtId="41" fontId="2" fillId="0" borderId="0" xfId="0" applyNumberFormat="1" applyFont="1" applyAlignment="1"/>
    <xf numFmtId="41" fontId="5" fillId="2" borderId="16" xfId="0" applyNumberFormat="1" applyFont="1" applyFill="1" applyBorder="1" applyAlignment="1">
      <alignment horizontal="centerContinuous" vertical="center"/>
    </xf>
    <xf numFmtId="0" fontId="5" fillId="2" borderId="26" xfId="0" applyFont="1" applyFill="1" applyBorder="1" applyAlignment="1">
      <alignment horizontal="center" vertical="center"/>
    </xf>
    <xf numFmtId="0" fontId="5" fillId="2" borderId="6" xfId="0" applyFont="1" applyFill="1" applyBorder="1" applyAlignment="1">
      <alignment horizontal="centerContinuous" wrapText="1"/>
    </xf>
    <xf numFmtId="0" fontId="5" fillId="2" borderId="45" xfId="0" applyFont="1" applyFill="1" applyBorder="1" applyAlignment="1">
      <alignment horizontal="center" vertical="center"/>
    </xf>
    <xf numFmtId="0" fontId="5" fillId="2" borderId="6" xfId="0" applyFont="1" applyFill="1" applyBorder="1" applyAlignment="1">
      <alignment horizontal="centerContinuous" vertical="center" wrapText="1"/>
    </xf>
    <xf numFmtId="0" fontId="5" fillId="2" borderId="19" xfId="0" applyFont="1" applyFill="1" applyBorder="1" applyAlignment="1">
      <alignment horizontal="centerContinuous" vertical="center" wrapText="1"/>
    </xf>
    <xf numFmtId="41" fontId="5" fillId="2" borderId="19" xfId="0" applyNumberFormat="1" applyFont="1" applyFill="1" applyBorder="1" applyAlignment="1">
      <alignment horizontal="centerContinuous" vertical="center" wrapText="1"/>
    </xf>
    <xf numFmtId="0" fontId="5" fillId="2" borderId="15" xfId="0" applyNumberFormat="1" applyFont="1" applyFill="1" applyBorder="1" applyAlignment="1">
      <alignment horizontal="center" vertical="top" wrapText="1"/>
    </xf>
    <xf numFmtId="0" fontId="14" fillId="2" borderId="30" xfId="0" applyNumberFormat="1" applyFont="1" applyFill="1" applyBorder="1" applyAlignment="1" applyProtection="1">
      <alignment horizontal="center" vertical="center"/>
      <protection locked="0"/>
    </xf>
    <xf numFmtId="0" fontId="5" fillId="2" borderId="15" xfId="0" applyFont="1" applyFill="1" applyBorder="1" applyAlignment="1">
      <alignment horizontal="centerContinuous" vertical="top" wrapText="1"/>
    </xf>
    <xf numFmtId="41" fontId="5" fillId="0" borderId="19" xfId="0" applyNumberFormat="1" applyFont="1" applyBorder="1" applyAlignment="1"/>
    <xf numFmtId="203" fontId="63" fillId="0" borderId="0" xfId="0" applyNumberFormat="1" applyFont="1" applyFill="1" applyAlignment="1">
      <alignment horizontal="right"/>
    </xf>
    <xf numFmtId="41" fontId="14" fillId="0" borderId="0" xfId="0" applyNumberFormat="1" applyFont="1" applyAlignment="1" applyProtection="1">
      <protection locked="0"/>
    </xf>
    <xf numFmtId="0" fontId="5" fillId="0" borderId="0" xfId="0" applyNumberFormat="1" applyFont="1" applyFill="1" applyBorder="1" applyAlignment="1" applyProtection="1">
      <alignment horizontal="center"/>
      <protection locked="0"/>
    </xf>
    <xf numFmtId="176" fontId="5" fillId="0" borderId="20"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33" xfId="0" applyNumberFormat="1" applyFont="1" applyFill="1" applyBorder="1" applyAlignment="1" applyProtection="1">
      <alignment horizontal="right"/>
      <protection locked="0"/>
    </xf>
    <xf numFmtId="203" fontId="63" fillId="0" borderId="0" xfId="0" quotePrefix="1" applyNumberFormat="1" applyFont="1" applyFill="1" applyAlignment="1">
      <alignment horizontal="right"/>
    </xf>
    <xf numFmtId="0" fontId="5" fillId="0" borderId="0" xfId="0" applyNumberFormat="1" applyFont="1" applyFill="1" applyAlignment="1"/>
    <xf numFmtId="0" fontId="2" fillId="0" borderId="0" xfId="0" applyNumberFormat="1" applyFont="1" applyFill="1" applyAlignment="1"/>
    <xf numFmtId="0" fontId="0" fillId="0" borderId="0" xfId="0" applyNumberFormat="1" applyFont="1" applyAlignment="1" applyProtection="1">
      <alignment horizontal="center"/>
      <protection locked="0"/>
    </xf>
    <xf numFmtId="0" fontId="3" fillId="0" borderId="0" xfId="0" applyNumberFormat="1" applyFont="1" applyFill="1" applyAlignment="1">
      <alignment horizontal="left"/>
    </xf>
    <xf numFmtId="0" fontId="2" fillId="0" borderId="37" xfId="0" applyFont="1" applyBorder="1" applyAlignment="1">
      <alignment vertical="center"/>
    </xf>
    <xf numFmtId="0" fontId="0" fillId="0" borderId="37" xfId="0" applyNumberFormat="1" applyFont="1" applyFill="1" applyBorder="1" applyAlignment="1" applyProtection="1">
      <alignment vertical="center"/>
      <protection locked="0"/>
    </xf>
    <xf numFmtId="0" fontId="5" fillId="0" borderId="0" xfId="0" applyFont="1" applyFill="1" applyAlignment="1">
      <alignment horizontal="right"/>
    </xf>
    <xf numFmtId="0" fontId="5" fillId="12" borderId="7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9" xfId="0" applyNumberFormat="1" applyFont="1" applyFill="1" applyBorder="1" applyAlignment="1" applyProtection="1">
      <alignment horizontal="center" vertical="center" wrapText="1"/>
      <protection locked="0"/>
    </xf>
    <xf numFmtId="0" fontId="5" fillId="3" borderId="13" xfId="0" applyNumberFormat="1" applyFont="1" applyFill="1" applyBorder="1" applyAlignment="1" applyProtection="1">
      <alignment horizontal="center" vertical="center" wrapText="1"/>
      <protection locked="0"/>
    </xf>
    <xf numFmtId="0" fontId="5" fillId="3" borderId="6" xfId="0"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15" xfId="0" applyNumberFormat="1"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5" xfId="0" applyNumberFormat="1" applyFont="1" applyFill="1" applyBorder="1" applyAlignment="1" applyProtection="1">
      <alignment horizontal="center" vertical="center" wrapText="1"/>
      <protection locked="0"/>
    </xf>
    <xf numFmtId="0" fontId="5" fillId="3" borderId="43" xfId="0" applyNumberFormat="1" applyFont="1" applyFill="1" applyBorder="1" applyAlignment="1" applyProtection="1">
      <alignment horizontal="center" vertical="center" wrapText="1"/>
      <protection locked="0"/>
    </xf>
    <xf numFmtId="0" fontId="5" fillId="3" borderId="17" xfId="0" applyNumberFormat="1" applyFont="1" applyFill="1" applyBorder="1" applyAlignment="1" applyProtection="1">
      <alignment horizontal="center" vertical="center" wrapText="1"/>
      <protection locked="0"/>
    </xf>
    <xf numFmtId="0" fontId="5" fillId="3" borderId="28" xfId="0" applyNumberFormat="1" applyFont="1" applyFill="1" applyBorder="1" applyAlignment="1" applyProtection="1">
      <alignment horizontal="center" vertical="center" wrapText="1"/>
      <protection locked="0"/>
    </xf>
    <xf numFmtId="0" fontId="0" fillId="3" borderId="18" xfId="0" applyNumberFormat="1" applyFont="1" applyFill="1" applyBorder="1" applyAlignment="1" applyProtection="1">
      <alignment horizontal="center" vertical="center" wrapText="1"/>
      <protection locked="0"/>
    </xf>
    <xf numFmtId="0" fontId="5" fillId="0" borderId="71" xfId="0" applyNumberFormat="1" applyFont="1" applyBorder="1" applyAlignment="1">
      <alignment horizontal="center" vertical="center"/>
    </xf>
    <xf numFmtId="0" fontId="5" fillId="0" borderId="19" xfId="0" applyNumberFormat="1" applyFont="1" applyFill="1" applyBorder="1" applyAlignment="1">
      <alignment horizontal="center" vertical="center" wrapText="1"/>
    </xf>
    <xf numFmtId="0" fontId="5" fillId="0" borderId="11" xfId="0" applyFont="1" applyBorder="1" applyAlignment="1">
      <alignment horizontal="center" vertical="center"/>
    </xf>
    <xf numFmtId="188" fontId="5" fillId="0" borderId="10" xfId="0" applyNumberFormat="1" applyFont="1" applyFill="1" applyBorder="1" applyAlignment="1">
      <alignment horizontal="right" vertical="center" wrapText="1"/>
    </xf>
    <xf numFmtId="0" fontId="5" fillId="0" borderId="8" xfId="0" applyFont="1" applyBorder="1" applyAlignment="1">
      <alignment horizontal="center" vertical="center"/>
    </xf>
    <xf numFmtId="188" fontId="5" fillId="0" borderId="0" xfId="0" applyNumberFormat="1" applyFont="1" applyFill="1" applyBorder="1" applyAlignment="1">
      <alignment horizontal="right" vertical="center" wrapText="1"/>
    </xf>
    <xf numFmtId="188" fontId="5" fillId="0" borderId="0" xfId="0" applyNumberFormat="1" applyFont="1" applyFill="1" applyAlignment="1">
      <alignment horizontal="right" vertical="center" wrapText="1"/>
    </xf>
    <xf numFmtId="0" fontId="5" fillId="0" borderId="9" xfId="0" applyFont="1" applyFill="1" applyBorder="1" applyAlignment="1">
      <alignment horizontal="center"/>
    </xf>
    <xf numFmtId="0" fontId="64" fillId="0" borderId="0" xfId="0" applyNumberFormat="1" applyFont="1" applyFill="1" applyAlignment="1" applyProtection="1">
      <protection locked="0"/>
    </xf>
    <xf numFmtId="0" fontId="22" fillId="0" borderId="9" xfId="0" applyFont="1" applyFill="1" applyBorder="1" applyAlignment="1">
      <alignment horizontal="center"/>
    </xf>
    <xf numFmtId="188" fontId="0" fillId="0" borderId="0" xfId="18" applyNumberFormat="1" applyFont="1" applyFill="1" applyBorder="1">
      <alignment vertical="center"/>
    </xf>
    <xf numFmtId="178" fontId="5" fillId="0" borderId="20" xfId="0" applyNumberFormat="1" applyFont="1" applyFill="1" applyBorder="1" applyAlignment="1">
      <alignment horizontal="right"/>
    </xf>
    <xf numFmtId="188" fontId="0" fillId="0" borderId="0" xfId="19" applyNumberFormat="1" applyFont="1" applyFill="1" applyBorder="1">
      <alignment vertical="center"/>
    </xf>
    <xf numFmtId="0" fontId="64" fillId="0" borderId="0" xfId="0" applyNumberFormat="1" applyFont="1" applyFill="1" applyAlignment="1"/>
    <xf numFmtId="0" fontId="5" fillId="0" borderId="11" xfId="0" applyNumberFormat="1" applyFont="1" applyFill="1" applyBorder="1" applyAlignment="1">
      <alignment horizontal="center"/>
    </xf>
    <xf numFmtId="178" fontId="5" fillId="0" borderId="21" xfId="0" applyNumberFormat="1" applyFont="1" applyFill="1" applyBorder="1" applyAlignment="1">
      <alignment horizontal="right"/>
    </xf>
    <xf numFmtId="188" fontId="0" fillId="0" borderId="10" xfId="18" applyNumberFormat="1" applyFont="1" applyFill="1" applyBorder="1">
      <alignment vertical="center"/>
    </xf>
    <xf numFmtId="188" fontId="0" fillId="0" borderId="10" xfId="19" applyNumberFormat="1" applyFont="1" applyFill="1" applyBorder="1">
      <alignment vertical="center"/>
    </xf>
    <xf numFmtId="0" fontId="0" fillId="0" borderId="37"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3" fillId="0" borderId="0" xfId="0" applyNumberFormat="1" applyFont="1" applyBorder="1" applyAlignment="1">
      <alignment horizontal="centerContinuous"/>
    </xf>
    <xf numFmtId="0" fontId="5" fillId="0" borderId="0" xfId="0" applyFont="1" applyBorder="1" applyAlignment="1">
      <alignment horizontal="right"/>
    </xf>
    <xf numFmtId="0" fontId="5" fillId="3" borderId="73"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3" borderId="4" xfId="0" applyNumberFormat="1" applyFont="1" applyFill="1" applyBorder="1" applyAlignment="1" applyProtection="1">
      <alignment horizontal="center" vertical="center"/>
      <protection locked="0"/>
    </xf>
    <xf numFmtId="0" fontId="5" fillId="3" borderId="28"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12" borderId="9" xfId="0" applyNumberFormat="1" applyFont="1" applyFill="1" applyBorder="1" applyAlignment="1">
      <alignment horizontal="center" vertical="center" wrapText="1"/>
    </xf>
    <xf numFmtId="0" fontId="5" fillId="3" borderId="82"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3" borderId="83"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5" xfId="0" applyNumberFormat="1" applyFont="1" applyFill="1" applyBorder="1" applyAlignment="1">
      <alignment horizontal="center" vertical="center" wrapText="1"/>
    </xf>
    <xf numFmtId="0" fontId="5" fillId="3" borderId="84" xfId="0" applyNumberFormat="1"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26" xfId="0" applyFont="1" applyFill="1" applyBorder="1" applyAlignment="1">
      <alignment horizontal="center" vertical="center"/>
    </xf>
    <xf numFmtId="0" fontId="5" fillId="12" borderId="43" xfId="0" applyNumberFormat="1" applyFont="1" applyFill="1" applyBorder="1" applyAlignment="1">
      <alignment horizontal="center" vertical="center" wrapText="1"/>
    </xf>
    <xf numFmtId="0" fontId="5" fillId="3" borderId="70" xfId="0" applyNumberFormat="1" applyFont="1" applyFill="1" applyBorder="1" applyAlignment="1">
      <alignment horizontal="center" vertical="center" wrapText="1"/>
    </xf>
    <xf numFmtId="0" fontId="0" fillId="3" borderId="2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8" xfId="0" applyNumberFormat="1" applyFont="1" applyFill="1" applyBorder="1" applyAlignment="1">
      <alignment horizontal="center" vertical="center" wrapText="1"/>
    </xf>
    <xf numFmtId="0" fontId="5" fillId="0" borderId="10" xfId="0" applyFont="1" applyBorder="1" applyAlignment="1">
      <alignment horizontal="right" vertical="center"/>
    </xf>
    <xf numFmtId="178" fontId="5" fillId="0" borderId="0" xfId="0" applyNumberFormat="1" applyFont="1" applyFill="1" applyBorder="1" applyAlignment="1">
      <alignment horizontal="right"/>
    </xf>
    <xf numFmtId="0" fontId="64" fillId="0" borderId="0" xfId="0" applyNumberFormat="1" applyFont="1" applyAlignment="1" applyProtection="1">
      <protection locked="0"/>
    </xf>
    <xf numFmtId="0" fontId="5" fillId="0" borderId="0" xfId="0" applyFont="1" applyFill="1" applyBorder="1" applyAlignment="1">
      <alignment horizontal="center"/>
    </xf>
    <xf numFmtId="0" fontId="22" fillId="0" borderId="0" xfId="0" applyFont="1" applyFill="1" applyBorder="1" applyAlignment="1">
      <alignment horizontal="center"/>
    </xf>
    <xf numFmtId="0" fontId="5" fillId="0" borderId="0" xfId="0" applyFont="1" applyFill="1" applyAlignment="1"/>
    <xf numFmtId="0" fontId="0" fillId="0" borderId="0" xfId="0" applyNumberFormat="1" applyFont="1" applyFill="1"/>
    <xf numFmtId="0" fontId="3" fillId="0" borderId="0" xfId="0" applyFont="1" applyAlignment="1">
      <alignment vertical="center"/>
    </xf>
    <xf numFmtId="0" fontId="2" fillId="0" borderId="0" xfId="0" applyNumberFormat="1" applyFont="1" applyAlignment="1" applyProtection="1">
      <protection locked="0"/>
    </xf>
    <xf numFmtId="0" fontId="8" fillId="0" borderId="37" xfId="0" applyNumberFormat="1" applyFont="1" applyBorder="1" applyAlignment="1">
      <alignment horizontal="center"/>
    </xf>
    <xf numFmtId="0" fontId="0" fillId="0" borderId="37" xfId="0" applyNumberFormat="1" applyFont="1" applyBorder="1" applyAlignment="1" applyProtection="1">
      <alignment horizontal="center"/>
      <protection locked="0"/>
    </xf>
    <xf numFmtId="0" fontId="5" fillId="3" borderId="1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xf numFmtId="0" fontId="5" fillId="3" borderId="16" xfId="0" applyNumberFormat="1" applyFont="1" applyFill="1" applyBorder="1" applyAlignment="1"/>
    <xf numFmtId="0" fontId="0" fillId="3" borderId="17" xfId="0" applyNumberFormat="1" applyFont="1" applyFill="1" applyBorder="1" applyAlignment="1" applyProtection="1">
      <alignment vertical="center" wrapText="1"/>
      <protection locked="0"/>
    </xf>
    <xf numFmtId="0" fontId="5" fillId="3" borderId="18" xfId="0" applyNumberFormat="1" applyFont="1" applyFill="1" applyBorder="1" applyAlignment="1" applyProtection="1">
      <alignment horizontal="center" vertical="center"/>
      <protection locked="0"/>
    </xf>
    <xf numFmtId="0" fontId="5" fillId="3" borderId="28"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xf>
    <xf numFmtId="186" fontId="0" fillId="0" borderId="6" xfId="0" applyNumberFormat="1" applyFont="1" applyFill="1" applyBorder="1" applyAlignment="1"/>
    <xf numFmtId="186" fontId="0" fillId="0" borderId="19" xfId="0" applyNumberFormat="1" applyFont="1" applyFill="1" applyBorder="1" applyAlignment="1"/>
    <xf numFmtId="186" fontId="0" fillId="0" borderId="19" xfId="0" applyNumberFormat="1" applyFont="1" applyBorder="1" applyAlignment="1"/>
    <xf numFmtId="0" fontId="5" fillId="0" borderId="0" xfId="0" applyFont="1" applyFill="1" applyAlignment="1">
      <alignment horizontal="center"/>
    </xf>
    <xf numFmtId="186" fontId="5" fillId="0" borderId="6" xfId="0" applyNumberFormat="1" applyFont="1" applyFill="1" applyBorder="1" applyAlignment="1"/>
    <xf numFmtId="186" fontId="5" fillId="0" borderId="19" xfId="0" applyNumberFormat="1" applyFont="1" applyFill="1" applyBorder="1" applyAlignment="1"/>
    <xf numFmtId="186" fontId="5" fillId="0" borderId="19" xfId="0" applyNumberFormat="1" applyFont="1" applyBorder="1" applyAlignment="1"/>
    <xf numFmtId="186" fontId="5" fillId="0" borderId="15" xfId="0" applyNumberFormat="1" applyFont="1" applyFill="1" applyBorder="1" applyAlignment="1"/>
    <xf numFmtId="186" fontId="5" fillId="0" borderId="0" xfId="0" applyNumberFormat="1" applyFont="1" applyFill="1" applyBorder="1" applyAlignment="1"/>
    <xf numFmtId="186" fontId="5" fillId="0" borderId="0" xfId="0" applyNumberFormat="1" applyFont="1" applyBorder="1" applyAlignment="1"/>
    <xf numFmtId="201" fontId="5" fillId="0" borderId="15" xfId="0" applyNumberFormat="1" applyFont="1" applyFill="1" applyBorder="1" applyAlignment="1"/>
    <xf numFmtId="201" fontId="5" fillId="0" borderId="15" xfId="0" applyNumberFormat="1" applyFont="1" applyFill="1" applyBorder="1" applyAlignment="1">
      <alignment horizontal="right"/>
    </xf>
    <xf numFmtId="0" fontId="5" fillId="0" borderId="0" xfId="0" applyFont="1" applyAlignment="1">
      <alignment horizontal="center"/>
    </xf>
    <xf numFmtId="0" fontId="5" fillId="0" borderId="45" xfId="0" applyFont="1" applyFill="1" applyBorder="1" applyAlignment="1">
      <alignment horizontal="center"/>
    </xf>
    <xf numFmtId="201" fontId="5" fillId="0" borderId="44" xfId="0" applyNumberFormat="1" applyFont="1" applyFill="1" applyBorder="1" applyAlignment="1">
      <alignment horizontal="right"/>
    </xf>
    <xf numFmtId="201" fontId="5" fillId="0" borderId="35" xfId="0" applyNumberFormat="1" applyFont="1" applyFill="1" applyBorder="1" applyAlignment="1">
      <alignment horizontal="right"/>
    </xf>
    <xf numFmtId="0" fontId="5" fillId="0" borderId="19" xfId="0" applyNumberFormat="1" applyFont="1" applyFill="1" applyBorder="1" applyAlignment="1"/>
    <xf numFmtId="0" fontId="2" fillId="0" borderId="19" xfId="0" applyFont="1" applyFill="1" applyBorder="1" applyAlignment="1"/>
    <xf numFmtId="0" fontId="5" fillId="0" borderId="0" xfId="0" applyFont="1" applyAlignment="1"/>
    <xf numFmtId="186" fontId="5" fillId="0" borderId="0" xfId="0" applyNumberFormat="1" applyFont="1" applyFill="1" applyAlignment="1"/>
    <xf numFmtId="186" fontId="5" fillId="0" borderId="0" xfId="0" applyNumberFormat="1" applyFont="1" applyAlignment="1"/>
    <xf numFmtId="186" fontId="2" fillId="0" borderId="0" xfId="0" applyNumberFormat="1" applyFont="1" applyFill="1" applyAlignment="1"/>
    <xf numFmtId="186" fontId="2" fillId="0" borderId="0" xfId="0" applyNumberFormat="1" applyFont="1" applyAlignment="1"/>
    <xf numFmtId="0" fontId="2" fillId="0" borderId="0" xfId="20" applyNumberFormat="1" applyFont="1" applyAlignment="1">
      <alignment vertical="center"/>
    </xf>
    <xf numFmtId="0" fontId="0" fillId="0" borderId="0" xfId="20" applyNumberFormat="1" applyFont="1"/>
    <xf numFmtId="0" fontId="6" fillId="0" borderId="0" xfId="20" applyNumberFormat="1" applyFont="1" applyAlignment="1">
      <alignment vertical="center"/>
    </xf>
    <xf numFmtId="0" fontId="0" fillId="0" borderId="0" xfId="20" applyNumberFormat="1" applyFont="1" applyAlignment="1" applyProtection="1">
      <protection locked="0"/>
    </xf>
    <xf numFmtId="0" fontId="8" fillId="0" borderId="37" xfId="20" applyNumberFormat="1" applyFont="1" applyBorder="1" applyAlignment="1">
      <alignment horizontal="center"/>
    </xf>
    <xf numFmtId="0" fontId="8" fillId="0" borderId="37" xfId="20" applyNumberFormat="1" applyFont="1" applyBorder="1" applyAlignment="1" applyProtection="1">
      <alignment horizontal="center"/>
      <protection locked="0"/>
    </xf>
    <xf numFmtId="0" fontId="0" fillId="2" borderId="12" xfId="20" applyNumberFormat="1" applyFont="1" applyFill="1" applyBorder="1" applyAlignment="1">
      <alignment horizontal="center" vertical="center" wrapText="1"/>
    </xf>
    <xf numFmtId="0" fontId="0" fillId="2" borderId="1" xfId="20" applyNumberFormat="1" applyFont="1" applyFill="1" applyBorder="1" applyAlignment="1">
      <alignment horizontal="center" vertical="center" wrapText="1"/>
    </xf>
    <xf numFmtId="0" fontId="0" fillId="2" borderId="1" xfId="20" applyNumberFormat="1" applyFont="1" applyFill="1" applyBorder="1" applyAlignment="1">
      <alignment horizontal="center" vertical="center"/>
    </xf>
    <xf numFmtId="0" fontId="0" fillId="2" borderId="14" xfId="20" applyNumberFormat="1" applyFont="1" applyFill="1" applyBorder="1" applyAlignment="1">
      <alignment horizontal="center" vertical="center" wrapText="1"/>
    </xf>
    <xf numFmtId="0" fontId="0" fillId="2" borderId="17" xfId="20" applyNumberFormat="1" applyFont="1" applyFill="1" applyBorder="1" applyAlignment="1" applyProtection="1">
      <alignment horizontal="center" vertical="center" wrapText="1"/>
      <protection locked="0"/>
    </xf>
    <xf numFmtId="0" fontId="0" fillId="2" borderId="18" xfId="20" applyNumberFormat="1" applyFont="1" applyFill="1" applyBorder="1" applyAlignment="1" applyProtection="1">
      <alignment horizontal="center" vertical="center" wrapText="1"/>
      <protection locked="0"/>
    </xf>
    <xf numFmtId="0" fontId="0" fillId="2" borderId="18" xfId="20" applyNumberFormat="1" applyFont="1" applyFill="1" applyBorder="1" applyAlignment="1" applyProtection="1">
      <alignment horizontal="center" vertical="center"/>
      <protection locked="0"/>
    </xf>
    <xf numFmtId="0" fontId="0" fillId="2" borderId="18" xfId="20" applyNumberFormat="1" applyFont="1" applyFill="1" applyBorder="1" applyAlignment="1">
      <alignment horizontal="center" vertical="center" wrapText="1"/>
    </xf>
    <xf numFmtId="0" fontId="0" fillId="2" borderId="28" xfId="20" applyNumberFormat="1" applyFont="1" applyFill="1" applyBorder="1" applyAlignment="1" applyProtection="1">
      <alignment horizontal="center" vertical="center" wrapText="1"/>
      <protection locked="0"/>
    </xf>
    <xf numFmtId="0" fontId="0" fillId="0" borderId="19" xfId="20" applyNumberFormat="1" applyFont="1" applyBorder="1" applyAlignment="1"/>
    <xf numFmtId="186" fontId="0" fillId="0" borderId="6" xfId="20" applyFont="1" applyBorder="1" applyAlignment="1"/>
    <xf numFmtId="186" fontId="0" fillId="0" borderId="19" xfId="20" applyFont="1" applyBorder="1" applyAlignment="1"/>
    <xf numFmtId="0" fontId="5" fillId="0" borderId="0" xfId="20" applyNumberFormat="1" applyFont="1" applyAlignment="1">
      <alignment horizontal="center"/>
    </xf>
    <xf numFmtId="177" fontId="5" fillId="0" borderId="15" xfId="20" applyNumberFormat="1" applyFont="1" applyBorder="1" applyAlignment="1"/>
    <xf numFmtId="177" fontId="5" fillId="0" borderId="0" xfId="20" applyNumberFormat="1" applyFont="1" applyAlignment="1"/>
    <xf numFmtId="0" fontId="5" fillId="0" borderId="19" xfId="20" applyNumberFormat="1" applyFont="1" applyBorder="1" applyAlignment="1"/>
    <xf numFmtId="186" fontId="5" fillId="0" borderId="6" xfId="20" applyFont="1" applyBorder="1" applyAlignment="1"/>
    <xf numFmtId="186" fontId="5" fillId="0" borderId="19" xfId="20" applyFont="1" applyBorder="1" applyAlignment="1"/>
    <xf numFmtId="3" fontId="5" fillId="0" borderId="0" xfId="20" applyNumberFormat="1" applyFont="1" applyFill="1" applyAlignment="1">
      <alignment horizontal="center"/>
    </xf>
    <xf numFmtId="201" fontId="5" fillId="0" borderId="15" xfId="20" applyNumberFormat="1" applyFont="1" applyFill="1" applyBorder="1" applyAlignment="1"/>
    <xf numFmtId="201" fontId="5" fillId="0" borderId="0" xfId="20" applyNumberFormat="1" applyFont="1" applyFill="1" applyAlignment="1"/>
    <xf numFmtId="0" fontId="0" fillId="0" borderId="0" xfId="20" applyNumberFormat="1" applyFont="1" applyFill="1" applyAlignment="1" applyProtection="1">
      <protection locked="0"/>
    </xf>
    <xf numFmtId="188" fontId="5" fillId="0" borderId="0" xfId="20" applyNumberFormat="1" applyFont="1" applyFill="1" applyAlignment="1">
      <alignment horizontal="right"/>
    </xf>
    <xf numFmtId="3" fontId="5" fillId="0" borderId="0" xfId="20" applyNumberFormat="1" applyFont="1" applyAlignment="1">
      <alignment horizontal="center"/>
    </xf>
    <xf numFmtId="201" fontId="5" fillId="0" borderId="0" xfId="20" applyNumberFormat="1" applyFont="1" applyFill="1" applyAlignment="1">
      <alignment horizontal="right"/>
    </xf>
    <xf numFmtId="0" fontId="5" fillId="0" borderId="0" xfId="20" applyNumberFormat="1" applyFont="1" applyAlignment="1" applyProtection="1">
      <protection locked="0"/>
    </xf>
    <xf numFmtId="201" fontId="5" fillId="0" borderId="15" xfId="20" applyNumberFormat="1" applyFont="1" applyFill="1" applyBorder="1" applyAlignment="1">
      <alignment horizontal="right"/>
    </xf>
    <xf numFmtId="0" fontId="5" fillId="0" borderId="0" xfId="20" applyNumberFormat="1" applyFont="1" applyFill="1" applyAlignment="1" applyProtection="1">
      <protection locked="0"/>
    </xf>
    <xf numFmtId="0" fontId="5" fillId="0" borderId="35" xfId="20" applyNumberFormat="1" applyFont="1" applyFill="1" applyBorder="1" applyAlignment="1">
      <alignment horizontal="center"/>
    </xf>
    <xf numFmtId="201" fontId="5" fillId="0" borderId="44" xfId="20" applyNumberFormat="1" applyFont="1" applyFill="1" applyBorder="1" applyAlignment="1">
      <alignment horizontal="right"/>
    </xf>
    <xf numFmtId="201" fontId="5" fillId="0" borderId="35" xfId="20" applyNumberFormat="1" applyFont="1" applyFill="1" applyBorder="1" applyAlignment="1"/>
    <xf numFmtId="201" fontId="5" fillId="0" borderId="35" xfId="20" applyNumberFormat="1" applyFont="1" applyFill="1" applyBorder="1" applyAlignment="1">
      <alignment horizontal="right"/>
    </xf>
    <xf numFmtId="0" fontId="5" fillId="0" borderId="19" xfId="20" applyNumberFormat="1" applyFont="1" applyFill="1" applyBorder="1" applyAlignment="1"/>
    <xf numFmtId="186" fontId="2" fillId="0" borderId="19" xfId="20" applyFont="1" applyFill="1" applyBorder="1" applyAlignment="1"/>
    <xf numFmtId="186" fontId="11" fillId="0" borderId="0" xfId="20" applyFont="1" applyFill="1" applyBorder="1" applyAlignment="1"/>
    <xf numFmtId="186" fontId="11" fillId="0" borderId="0" xfId="20" applyNumberFormat="1" applyFont="1" applyFill="1" applyBorder="1" applyAlignment="1"/>
    <xf numFmtId="186" fontId="11" fillId="0" borderId="0" xfId="20" applyFont="1" applyFill="1" applyBorder="1" applyAlignment="1">
      <alignment horizontal="left"/>
    </xf>
    <xf numFmtId="186" fontId="12" fillId="0" borderId="0" xfId="20" applyNumberFormat="1" applyFont="1" applyFill="1"/>
    <xf numFmtId="0" fontId="12" fillId="0" borderId="0" xfId="20" applyNumberFormat="1" applyFont="1" applyFill="1" applyAlignment="1"/>
    <xf numFmtId="186" fontId="0" fillId="0" borderId="0" xfId="20" applyFont="1"/>
    <xf numFmtId="0" fontId="14" fillId="0" borderId="48" xfId="0" applyNumberFormat="1" applyFont="1" applyBorder="1" applyAlignment="1"/>
    <xf numFmtId="0" fontId="5" fillId="2" borderId="16" xfId="0" applyNumberFormat="1" applyFont="1" applyFill="1" applyBorder="1" applyAlignment="1">
      <alignment horizontal="center" vertical="center" wrapText="1"/>
    </xf>
    <xf numFmtId="0" fontId="5" fillId="2" borderId="85" xfId="0" applyNumberFormat="1" applyFont="1" applyFill="1" applyBorder="1" applyAlignment="1">
      <alignment horizontal="center" vertical="center" wrapText="1"/>
    </xf>
    <xf numFmtId="0" fontId="5" fillId="2" borderId="86" xfId="0" applyFont="1" applyFill="1" applyBorder="1" applyAlignment="1">
      <alignment horizontal="centerContinuous" vertical="center" shrinkToFit="1"/>
    </xf>
    <xf numFmtId="0" fontId="5" fillId="2" borderId="87" xfId="0" applyFont="1" applyFill="1" applyBorder="1" applyAlignment="1">
      <alignment horizontal="centerContinuous" vertical="center"/>
    </xf>
    <xf numFmtId="0" fontId="5" fillId="2" borderId="88" xfId="0" applyFont="1" applyFill="1" applyBorder="1" applyAlignment="1">
      <alignment horizontal="centerContinuous" vertical="center"/>
    </xf>
    <xf numFmtId="0" fontId="5" fillId="2" borderId="0" xfId="0" applyNumberFormat="1" applyFont="1" applyFill="1" applyBorder="1" applyAlignment="1">
      <alignment horizontal="center" vertical="center"/>
    </xf>
    <xf numFmtId="0" fontId="5" fillId="2" borderId="20" xfId="0" applyNumberFormat="1" applyFont="1" applyFill="1" applyBorder="1" applyAlignment="1">
      <alignment horizontal="center" vertical="center"/>
    </xf>
    <xf numFmtId="0" fontId="5" fillId="2" borderId="20" xfId="0" applyFont="1" applyFill="1" applyBorder="1" applyAlignment="1">
      <alignment horizontal="left" vertical="center"/>
    </xf>
    <xf numFmtId="0" fontId="5" fillId="2" borderId="0" xfId="0" applyFont="1" applyFill="1" applyBorder="1" applyAlignment="1">
      <alignment horizontal="centerContinuous" vertical="center"/>
    </xf>
    <xf numFmtId="0" fontId="5" fillId="2" borderId="20" xfId="0" applyFont="1" applyFill="1" applyBorder="1" applyAlignment="1">
      <alignment horizontal="centerContinuous" vertical="center"/>
    </xf>
    <xf numFmtId="0" fontId="14" fillId="2" borderId="10" xfId="0" applyNumberFormat="1" applyFont="1" applyFill="1" applyBorder="1" applyAlignment="1" applyProtection="1">
      <alignment horizontal="center" vertical="center"/>
      <protection locked="0"/>
    </xf>
    <xf numFmtId="0" fontId="5" fillId="2" borderId="21" xfId="0" applyNumberFormat="1" applyFont="1" applyFill="1" applyBorder="1" applyAlignment="1">
      <alignment horizontal="center" vertical="center"/>
    </xf>
    <xf numFmtId="0" fontId="5" fillId="2" borderId="31" xfId="0" applyNumberFormat="1" applyFont="1" applyFill="1" applyBorder="1" applyAlignment="1">
      <alignment horizontal="center" vertical="center" wrapText="1"/>
    </xf>
    <xf numFmtId="0" fontId="5" fillId="2" borderId="89" xfId="0" applyNumberFormat="1" applyFont="1" applyFill="1" applyBorder="1" applyAlignment="1">
      <alignment horizontal="center" vertical="center" wrapText="1"/>
    </xf>
    <xf numFmtId="0" fontId="5" fillId="0" borderId="0" xfId="0" applyNumberFormat="1" applyFont="1" applyAlignment="1">
      <alignment horizontal="center"/>
    </xf>
    <xf numFmtId="189" fontId="5" fillId="0" borderId="0" xfId="0" applyNumberFormat="1" applyFont="1" applyBorder="1" applyAlignment="1">
      <alignment horizontal="center"/>
    </xf>
    <xf numFmtId="189" fontId="5" fillId="0" borderId="0" xfId="0" applyNumberFormat="1" applyFont="1" applyFill="1" applyBorder="1" applyAlignment="1"/>
    <xf numFmtId="189" fontId="5" fillId="0" borderId="0" xfId="0" applyNumberFormat="1" applyFont="1" applyFill="1" applyBorder="1" applyAlignment="1">
      <alignment horizontal="center"/>
    </xf>
    <xf numFmtId="189" fontId="5" fillId="0" borderId="10" xfId="0" applyNumberFormat="1" applyFont="1" applyBorder="1" applyAlignment="1">
      <alignment horizontal="center"/>
    </xf>
    <xf numFmtId="176" fontId="5" fillId="0" borderId="31" xfId="0" applyNumberFormat="1" applyFont="1" applyFill="1" applyBorder="1" applyAlignment="1">
      <alignment horizontal="right"/>
    </xf>
    <xf numFmtId="189" fontId="5" fillId="0" borderId="10" xfId="0" applyNumberFormat="1" applyFont="1" applyFill="1" applyBorder="1" applyAlignment="1"/>
    <xf numFmtId="178" fontId="5" fillId="0" borderId="10" xfId="0" applyNumberFormat="1" applyFont="1" applyBorder="1" applyAlignment="1">
      <alignment horizontal="center"/>
    </xf>
    <xf numFmtId="176" fontId="5" fillId="0" borderId="31" xfId="0" applyNumberFormat="1" applyFont="1" applyFill="1" applyBorder="1" applyAlignment="1"/>
    <xf numFmtId="0" fontId="3" fillId="0" borderId="0" xfId="21" applyNumberFormat="1" applyFont="1" applyAlignment="1">
      <alignment horizontal="center" vertical="center"/>
    </xf>
    <xf numFmtId="0" fontId="6" fillId="0" borderId="0" xfId="21" applyNumberFormat="1" applyFont="1" applyAlignment="1" applyProtection="1">
      <alignment horizontal="center" vertical="center"/>
      <protection locked="0"/>
    </xf>
    <xf numFmtId="0" fontId="14" fillId="0" borderId="0" xfId="21" applyNumberFormat="1" applyFont="1" applyAlignment="1" applyProtection="1">
      <protection locked="0"/>
    </xf>
    <xf numFmtId="0" fontId="14" fillId="0" borderId="0" xfId="21" applyNumberFormat="1" applyFont="1" applyAlignment="1" applyProtection="1">
      <protection locked="0"/>
    </xf>
    <xf numFmtId="0" fontId="14" fillId="0" borderId="0" xfId="21" applyNumberFormat="1" applyFont="1" applyAlignment="1"/>
    <xf numFmtId="0" fontId="5" fillId="0" borderId="0" xfId="21" applyNumberFormat="1" applyFont="1" applyAlignment="1">
      <alignment horizontal="right"/>
    </xf>
    <xf numFmtId="0" fontId="0" fillId="2" borderId="12" xfId="21" applyNumberFormat="1" applyFont="1" applyFill="1" applyBorder="1" applyAlignment="1">
      <alignment horizontal="center" vertical="center" wrapText="1"/>
    </xf>
    <xf numFmtId="0" fontId="14" fillId="2" borderId="14" xfId="21" applyNumberFormat="1" applyFont="1" applyFill="1" applyBorder="1" applyAlignment="1">
      <alignment horizontal="center" vertical="center"/>
    </xf>
    <xf numFmtId="0" fontId="14" fillId="2" borderId="2" xfId="21" applyNumberFormat="1" applyFill="1" applyBorder="1" applyAlignment="1">
      <alignment horizontal="center" vertical="center" wrapText="1"/>
    </xf>
    <xf numFmtId="0" fontId="14" fillId="2" borderId="3" xfId="21" applyNumberFormat="1" applyFill="1" applyBorder="1" applyAlignment="1">
      <alignment horizontal="center" vertical="center" wrapText="1"/>
    </xf>
    <xf numFmtId="0" fontId="14" fillId="2" borderId="4" xfId="21" applyNumberFormat="1" applyFill="1" applyBorder="1" applyAlignment="1">
      <alignment horizontal="center" vertical="center" wrapText="1"/>
    </xf>
    <xf numFmtId="0" fontId="14" fillId="2" borderId="14" xfId="21" applyNumberFormat="1" applyFill="1" applyBorder="1" applyAlignment="1">
      <alignment horizontal="center" vertical="center" wrapText="1"/>
    </xf>
    <xf numFmtId="0" fontId="0" fillId="2" borderId="17" xfId="21" applyNumberFormat="1" applyFont="1" applyFill="1" applyBorder="1" applyAlignment="1">
      <alignment horizontal="center" vertical="center" wrapText="1"/>
    </xf>
    <xf numFmtId="0" fontId="14" fillId="2" borderId="28" xfId="21" applyNumberFormat="1" applyFont="1" applyFill="1" applyBorder="1" applyAlignment="1">
      <alignment horizontal="center" vertical="top"/>
    </xf>
    <xf numFmtId="0" fontId="14" fillId="2" borderId="30" xfId="21" applyNumberFormat="1" applyFill="1" applyBorder="1" applyAlignment="1">
      <alignment horizontal="center" vertical="center" wrapText="1"/>
    </xf>
    <xf numFmtId="0" fontId="14" fillId="2" borderId="30" xfId="21" applyNumberFormat="1" applyFill="1" applyBorder="1" applyAlignment="1" applyProtection="1">
      <alignment horizontal="center" vertical="center" wrapText="1"/>
      <protection locked="0"/>
    </xf>
    <xf numFmtId="0" fontId="14" fillId="2" borderId="28" xfId="21" applyNumberFormat="1" applyFont="1" applyFill="1" applyBorder="1" applyAlignment="1" applyProtection="1">
      <alignment horizontal="center" vertical="center" wrapText="1"/>
      <protection locked="0"/>
    </xf>
    <xf numFmtId="0" fontId="5" fillId="0" borderId="0" xfId="21" applyNumberFormat="1" applyFont="1" applyFill="1" applyAlignment="1">
      <alignment horizontal="center"/>
    </xf>
    <xf numFmtId="176" fontId="5" fillId="0" borderId="15" xfId="21" applyNumberFormat="1" applyFont="1" applyFill="1" applyBorder="1" applyAlignment="1"/>
    <xf numFmtId="176" fontId="5" fillId="0" borderId="0" xfId="21" applyNumberFormat="1" applyFont="1" applyFill="1" applyBorder="1" applyAlignment="1"/>
    <xf numFmtId="176" fontId="5" fillId="0" borderId="0" xfId="21" applyNumberFormat="1" applyFont="1" applyFill="1" applyAlignment="1"/>
    <xf numFmtId="176" fontId="5" fillId="0" borderId="0" xfId="21" applyNumberFormat="1" applyFont="1" applyFill="1" applyAlignment="1">
      <alignment horizontal="right"/>
    </xf>
    <xf numFmtId="0" fontId="14" fillId="0" borderId="0" xfId="21" applyNumberFormat="1" applyFont="1" applyFill="1" applyAlignment="1" applyProtection="1">
      <protection locked="0"/>
    </xf>
    <xf numFmtId="0" fontId="5" fillId="0" borderId="0" xfId="21" applyNumberFormat="1" applyFont="1" applyAlignment="1">
      <alignment horizontal="center"/>
    </xf>
    <xf numFmtId="176" fontId="5" fillId="0" borderId="15" xfId="21" applyNumberFormat="1" applyFont="1" applyBorder="1" applyAlignment="1"/>
    <xf numFmtId="176" fontId="5" fillId="0" borderId="0" xfId="21" applyNumberFormat="1" applyFont="1" applyBorder="1" applyAlignment="1"/>
    <xf numFmtId="176" fontId="5" fillId="0" borderId="0" xfId="21" applyNumberFormat="1" applyFont="1" applyAlignment="1"/>
    <xf numFmtId="176" fontId="5" fillId="0" borderId="0" xfId="21" applyNumberFormat="1" applyFont="1" applyAlignment="1">
      <alignment horizontal="right"/>
    </xf>
    <xf numFmtId="0" fontId="5" fillId="0" borderId="0" xfId="21" applyNumberFormat="1" applyFont="1" applyBorder="1" applyAlignment="1">
      <alignment horizontal="center"/>
    </xf>
    <xf numFmtId="176" fontId="5" fillId="0" borderId="0" xfId="21" applyNumberFormat="1" applyFont="1" applyBorder="1" applyAlignment="1">
      <alignment horizontal="right"/>
    </xf>
    <xf numFmtId="176" fontId="5" fillId="0" borderId="0" xfId="21" applyNumberFormat="1" applyFont="1" applyFill="1" applyBorder="1" applyAlignment="1">
      <alignment horizontal="right"/>
    </xf>
    <xf numFmtId="49" fontId="5" fillId="0" borderId="53" xfId="21" applyNumberFormat="1" applyFont="1" applyFill="1" applyBorder="1" applyAlignment="1">
      <alignment horizontal="center"/>
    </xf>
    <xf numFmtId="176" fontId="5" fillId="0" borderId="90" xfId="21" applyNumberFormat="1" applyFont="1" applyFill="1" applyBorder="1" applyAlignment="1"/>
    <xf numFmtId="176" fontId="5" fillId="0" borderId="53" xfId="21" applyNumberFormat="1" applyFont="1" applyFill="1" applyBorder="1" applyAlignment="1"/>
    <xf numFmtId="176" fontId="5" fillId="0" borderId="53" xfId="21" applyNumberFormat="1" applyFont="1" applyFill="1" applyBorder="1" applyAlignment="1">
      <alignment horizontal="right"/>
    </xf>
    <xf numFmtId="0" fontId="14" fillId="0" borderId="0" xfId="21" applyNumberFormat="1" applyBorder="1" applyAlignment="1"/>
    <xf numFmtId="0" fontId="14" fillId="0" borderId="0" xfId="21" applyNumberFormat="1" applyFont="1" applyBorder="1" applyAlignment="1"/>
    <xf numFmtId="0" fontId="0" fillId="0" borderId="0" xfId="21" applyNumberFormat="1" applyFont="1" applyAlignment="1"/>
    <xf numFmtId="0" fontId="3" fillId="0" borderId="0" xfId="22" applyFont="1" applyBorder="1" applyAlignment="1">
      <alignment horizontal="center"/>
    </xf>
    <xf numFmtId="0" fontId="67" fillId="0" borderId="0" xfId="22" applyFont="1" applyBorder="1" applyAlignment="1">
      <alignment horizontal="center"/>
    </xf>
    <xf numFmtId="0" fontId="68" fillId="0" borderId="0" xfId="22" applyFont="1" applyAlignment="1"/>
    <xf numFmtId="0" fontId="65" fillId="0" borderId="0" xfId="22" applyFont="1" applyAlignment="1"/>
    <xf numFmtId="0" fontId="65" fillId="0" borderId="0" xfId="22" applyFont="1" applyBorder="1" applyAlignment="1">
      <alignment horizontal="center"/>
    </xf>
    <xf numFmtId="0" fontId="3" fillId="0" borderId="0" xfId="22" applyFont="1" applyBorder="1" applyAlignment="1">
      <alignment horizontal="center"/>
    </xf>
    <xf numFmtId="0" fontId="65" fillId="0" borderId="0" xfId="22" applyFont="1" applyBorder="1" applyAlignment="1">
      <alignment horizontal="center"/>
    </xf>
    <xf numFmtId="0" fontId="5" fillId="13" borderId="12" xfId="22" applyFont="1" applyFill="1" applyBorder="1" applyAlignment="1">
      <alignment horizontal="center" vertical="center" wrapText="1"/>
    </xf>
    <xf numFmtId="0" fontId="5" fillId="13" borderId="14" xfId="22" applyNumberFormat="1" applyFont="1" applyFill="1" applyBorder="1" applyAlignment="1">
      <alignment horizontal="centerContinuous"/>
    </xf>
    <xf numFmtId="0" fontId="5" fillId="13" borderId="16" xfId="22" applyNumberFormat="1" applyFont="1" applyFill="1" applyBorder="1" applyAlignment="1">
      <alignment horizontal="centerContinuous"/>
    </xf>
    <xf numFmtId="0" fontId="65" fillId="0" borderId="0" xfId="22" applyFont="1"/>
    <xf numFmtId="0" fontId="65" fillId="0" borderId="13" xfId="22" applyFont="1" applyBorder="1" applyAlignment="1">
      <alignment horizontal="center" vertical="center"/>
    </xf>
    <xf numFmtId="0" fontId="5" fillId="13" borderId="15" xfId="22" applyNumberFormat="1" applyFont="1" applyFill="1" applyBorder="1" applyAlignment="1">
      <alignment horizontal="center"/>
    </xf>
    <xf numFmtId="0" fontId="5" fillId="13" borderId="0" xfId="22" applyNumberFormat="1" applyFont="1" applyFill="1" applyBorder="1" applyAlignment="1">
      <alignment horizontal="center"/>
    </xf>
    <xf numFmtId="0" fontId="5" fillId="13" borderId="13" xfId="22" applyNumberFormat="1" applyFont="1" applyFill="1" applyBorder="1" applyAlignment="1">
      <alignment horizontal="center"/>
    </xf>
    <xf numFmtId="0" fontId="5" fillId="13" borderId="6" xfId="22" applyNumberFormat="1" applyFont="1" applyFill="1" applyBorder="1" applyAlignment="1">
      <alignment horizontal="centerContinuous" vertical="center"/>
    </xf>
    <xf numFmtId="0" fontId="5" fillId="13" borderId="19" xfId="22" applyNumberFormat="1" applyFont="1" applyFill="1" applyBorder="1" applyAlignment="1">
      <alignment horizontal="centerContinuous"/>
    </xf>
    <xf numFmtId="0" fontId="5" fillId="13" borderId="6" xfId="22" applyFont="1" applyFill="1" applyBorder="1" applyAlignment="1"/>
    <xf numFmtId="49" fontId="5" fillId="13" borderId="28" xfId="22" applyNumberFormat="1" applyFont="1" applyFill="1" applyBorder="1" applyAlignment="1">
      <alignment horizontal="center" vertical="center"/>
    </xf>
    <xf numFmtId="49" fontId="5" fillId="13" borderId="34" xfId="22" applyNumberFormat="1" applyFont="1" applyFill="1" applyBorder="1" applyAlignment="1">
      <alignment horizontal="center" vertical="center"/>
    </xf>
    <xf numFmtId="49" fontId="5" fillId="13" borderId="17" xfId="22" applyNumberFormat="1" applyFont="1" applyFill="1" applyBorder="1" applyAlignment="1">
      <alignment horizontal="center" vertical="center"/>
    </xf>
    <xf numFmtId="0" fontId="14" fillId="14" borderId="26" xfId="22" applyNumberFormat="1" applyFont="1" applyFill="1" applyBorder="1" applyAlignment="1">
      <alignment horizontal="center" vertical="center"/>
    </xf>
    <xf numFmtId="0" fontId="14" fillId="13" borderId="26" xfId="22" applyNumberFormat="1" applyFont="1" applyFill="1" applyBorder="1" applyAlignment="1">
      <alignment horizontal="center" vertical="center" wrapText="1"/>
    </xf>
    <xf numFmtId="0" fontId="14" fillId="13" borderId="15" xfId="22" applyNumberFormat="1" applyFont="1" applyFill="1" applyBorder="1" applyAlignment="1">
      <alignment horizontal="center" vertical="top"/>
    </xf>
    <xf numFmtId="0" fontId="65" fillId="0" borderId="17" xfId="22" applyFont="1" applyBorder="1" applyAlignment="1">
      <alignment horizontal="center" vertical="center"/>
    </xf>
    <xf numFmtId="0" fontId="5" fillId="13" borderId="6" xfId="22" applyFont="1" applyFill="1" applyBorder="1" applyAlignment="1">
      <alignment horizontal="center" vertical="center"/>
    </xf>
    <xf numFmtId="0" fontId="24" fillId="0" borderId="18" xfId="22" applyFont="1" applyBorder="1" applyAlignment="1">
      <alignment horizontal="center" vertical="center"/>
    </xf>
    <xf numFmtId="0" fontId="24" fillId="3" borderId="18" xfId="22" applyFont="1" applyFill="1" applyBorder="1" applyAlignment="1">
      <alignment horizontal="center" vertical="center"/>
    </xf>
    <xf numFmtId="0" fontId="24" fillId="0" borderId="18" xfId="22" applyFont="1" applyBorder="1" applyAlignment="1">
      <alignment horizontal="center" vertical="center" wrapText="1"/>
    </xf>
    <xf numFmtId="0" fontId="5" fillId="13" borderId="15" xfId="22" applyNumberFormat="1" applyFont="1" applyFill="1" applyBorder="1" applyAlignment="1">
      <alignment horizontal="center" vertical="center"/>
    </xf>
    <xf numFmtId="0" fontId="5" fillId="0" borderId="19" xfId="22" applyFont="1" applyBorder="1" applyAlignment="1"/>
    <xf numFmtId="3" fontId="69" fillId="0" borderId="6" xfId="22" applyNumberFormat="1" applyFont="1" applyBorder="1" applyAlignment="1"/>
    <xf numFmtId="3" fontId="69" fillId="0" borderId="19" xfId="22" applyNumberFormat="1" applyFont="1" applyBorder="1" applyAlignment="1"/>
    <xf numFmtId="0" fontId="69" fillId="0" borderId="19" xfId="22" applyNumberFormat="1" applyFont="1" applyBorder="1" applyAlignment="1"/>
    <xf numFmtId="0" fontId="5" fillId="0" borderId="0" xfId="22" applyNumberFormat="1" applyFont="1" applyFill="1" applyBorder="1" applyAlignment="1">
      <alignment horizontal="center"/>
    </xf>
    <xf numFmtId="177" fontId="5" fillId="0" borderId="20" xfId="22" applyNumberFormat="1" applyFont="1" applyFill="1" applyBorder="1" applyAlignment="1">
      <alignment horizontal="right"/>
    </xf>
    <xf numFmtId="195" fontId="5" fillId="0" borderId="0" xfId="22" applyNumberFormat="1" applyFont="1" applyFill="1" applyBorder="1" applyAlignment="1">
      <alignment horizontal="right"/>
    </xf>
    <xf numFmtId="0" fontId="65" fillId="0" borderId="0" xfId="22" applyFont="1" applyFill="1" applyAlignment="1"/>
    <xf numFmtId="3" fontId="65" fillId="0" borderId="0" xfId="22" applyNumberFormat="1" applyFont="1" applyFill="1" applyAlignment="1"/>
    <xf numFmtId="0" fontId="5" fillId="0" borderId="9" xfId="22" applyNumberFormat="1" applyFont="1" applyFill="1" applyBorder="1" applyAlignment="1">
      <alignment horizontal="center"/>
    </xf>
    <xf numFmtId="177" fontId="5" fillId="0" borderId="0" xfId="22" applyNumberFormat="1" applyFont="1" applyFill="1" applyBorder="1" applyAlignment="1">
      <alignment horizontal="right"/>
    </xf>
    <xf numFmtId="0" fontId="5" fillId="0" borderId="9" xfId="22" applyNumberFormat="1" applyFont="1" applyBorder="1" applyAlignment="1">
      <alignment horizontal="center"/>
    </xf>
    <xf numFmtId="195" fontId="5" fillId="0" borderId="0" xfId="22" applyNumberFormat="1" applyFont="1" applyBorder="1" applyAlignment="1">
      <alignment horizontal="right"/>
    </xf>
    <xf numFmtId="195" fontId="5" fillId="0" borderId="0" xfId="22" applyNumberFormat="1" applyFont="1" applyAlignment="1"/>
    <xf numFmtId="195" fontId="5" fillId="0" borderId="0" xfId="22" applyNumberFormat="1" applyFont="1" applyAlignment="1">
      <alignment horizontal="right"/>
    </xf>
    <xf numFmtId="195" fontId="5" fillId="0" borderId="0" xfId="22" applyNumberFormat="1" applyFont="1" applyFill="1" applyBorder="1" applyAlignment="1"/>
    <xf numFmtId="204" fontId="5" fillId="0" borderId="0" xfId="22" applyNumberFormat="1" applyFont="1" applyFill="1" applyBorder="1" applyAlignment="1">
      <alignment horizontal="right"/>
    </xf>
    <xf numFmtId="195" fontId="5" fillId="0" borderId="0" xfId="22" applyNumberFormat="1" applyFont="1" applyFill="1" applyBorder="1" applyAlignment="1">
      <alignment horizontal="center"/>
    </xf>
    <xf numFmtId="195" fontId="65" fillId="0" borderId="0" xfId="22" applyNumberFormat="1" applyFont="1" applyFill="1" applyAlignment="1"/>
    <xf numFmtId="195" fontId="5" fillId="0" borderId="9" xfId="22" applyNumberFormat="1" applyFont="1" applyFill="1" applyBorder="1" applyAlignment="1">
      <alignment horizontal="center"/>
    </xf>
    <xf numFmtId="195" fontId="5" fillId="0" borderId="10" xfId="22" applyNumberFormat="1" applyFont="1" applyFill="1" applyBorder="1" applyAlignment="1">
      <alignment horizontal="center"/>
    </xf>
    <xf numFmtId="177" fontId="5" fillId="0" borderId="21" xfId="22" applyNumberFormat="1" applyFont="1" applyFill="1" applyBorder="1" applyAlignment="1">
      <alignment horizontal="right"/>
    </xf>
    <xf numFmtId="195" fontId="5" fillId="0" borderId="10" xfId="22" applyNumberFormat="1" applyFont="1" applyFill="1" applyBorder="1" applyAlignment="1">
      <alignment horizontal="right"/>
    </xf>
    <xf numFmtId="0" fontId="5" fillId="0" borderId="0" xfId="22" applyNumberFormat="1" applyFont="1" applyBorder="1" applyAlignment="1"/>
    <xf numFmtId="3" fontId="65" fillId="0" borderId="0" xfId="22" applyNumberFormat="1" applyFont="1" applyBorder="1"/>
    <xf numFmtId="0" fontId="5" fillId="0" borderId="0" xfId="22" applyNumberFormat="1" applyFont="1" applyFill="1" applyBorder="1" applyAlignment="1"/>
    <xf numFmtId="3" fontId="65" fillId="0" borderId="0" xfId="22" applyNumberFormat="1" applyFont="1" applyFill="1" applyBorder="1"/>
    <xf numFmtId="0" fontId="65" fillId="0" borderId="0" xfId="22" applyFont="1" applyFill="1"/>
    <xf numFmtId="0" fontId="5" fillId="0" borderId="0" xfId="22" applyNumberFormat="1" applyFont="1" applyFill="1" applyAlignment="1"/>
    <xf numFmtId="0" fontId="44" fillId="0" borderId="0" xfId="22" applyFont="1" applyFill="1" applyAlignment="1"/>
    <xf numFmtId="0" fontId="5" fillId="0" borderId="0" xfId="22" applyNumberFormat="1" applyFont="1" applyAlignment="1"/>
    <xf numFmtId="195" fontId="65" fillId="0" borderId="0" xfId="22" applyNumberFormat="1" applyFont="1" applyAlignment="1"/>
    <xf numFmtId="0" fontId="3" fillId="0" borderId="0" xfId="11" applyFont="1" applyAlignment="1">
      <alignment horizontal="center"/>
    </xf>
    <xf numFmtId="0" fontId="2" fillId="0" borderId="0" xfId="11" applyFont="1" applyAlignment="1"/>
    <xf numFmtId="0" fontId="14" fillId="0" borderId="0" xfId="11" applyFont="1" applyAlignment="1"/>
    <xf numFmtId="0" fontId="3" fillId="0" borderId="0" xfId="11" applyFont="1" applyBorder="1" applyAlignment="1">
      <alignment horizontal="center" vertical="center"/>
    </xf>
    <xf numFmtId="0" fontId="14" fillId="0" borderId="0" xfId="11" applyFont="1" applyBorder="1" applyAlignment="1">
      <alignment horizontal="center" vertical="center"/>
    </xf>
    <xf numFmtId="0" fontId="3" fillId="0" borderId="0" xfId="11" applyFont="1" applyBorder="1" applyAlignment="1">
      <alignment horizontal="center"/>
    </xf>
    <xf numFmtId="0" fontId="14" fillId="0" borderId="0" xfId="11" applyFont="1" applyBorder="1" applyAlignment="1">
      <alignment horizontal="center"/>
    </xf>
    <xf numFmtId="0" fontId="68" fillId="0" borderId="0" xfId="11" applyFont="1" applyAlignment="1"/>
    <xf numFmtId="0" fontId="5" fillId="4" borderId="14" xfId="11" applyNumberFormat="1" applyFont="1" applyFill="1" applyBorder="1" applyAlignment="1">
      <alignment horizontal="center"/>
    </xf>
    <xf numFmtId="0" fontId="5" fillId="4" borderId="14" xfId="11" applyNumberFormat="1" applyFont="1" applyFill="1" applyBorder="1" applyAlignment="1">
      <alignment horizontal="centerContinuous" vertical="center"/>
    </xf>
    <xf numFmtId="0" fontId="5" fillId="4" borderId="16" xfId="11" applyNumberFormat="1" applyFont="1" applyFill="1" applyBorder="1" applyAlignment="1">
      <alignment horizontal="centerContinuous"/>
    </xf>
    <xf numFmtId="0" fontId="14" fillId="0" borderId="0" xfId="11"/>
    <xf numFmtId="0" fontId="5" fillId="4" borderId="13" xfId="11" applyFont="1" applyFill="1" applyBorder="1" applyAlignment="1">
      <alignment horizontal="center" vertical="center" wrapText="1"/>
    </xf>
    <xf numFmtId="0" fontId="5" fillId="4" borderId="15" xfId="11" applyNumberFormat="1" applyFont="1" applyFill="1" applyBorder="1" applyAlignment="1">
      <alignment horizontal="center" vertical="center"/>
    </xf>
    <xf numFmtId="0" fontId="5" fillId="4" borderId="44" xfId="11" applyNumberFormat="1" applyFont="1" applyFill="1" applyBorder="1" applyAlignment="1">
      <alignment horizontal="center" vertical="center"/>
    </xf>
    <xf numFmtId="0" fontId="14" fillId="5" borderId="35" xfId="11" applyFont="1" applyFill="1" applyBorder="1" applyAlignment="1">
      <alignment horizontal="center" vertical="center"/>
    </xf>
    <xf numFmtId="0" fontId="14" fillId="5" borderId="45" xfId="11" applyFont="1" applyFill="1" applyBorder="1" applyAlignment="1">
      <alignment horizontal="center" vertical="center"/>
    </xf>
    <xf numFmtId="0" fontId="5" fillId="8" borderId="6" xfId="11" applyNumberFormat="1" applyFont="1" applyFill="1" applyBorder="1" applyAlignment="1">
      <alignment horizontal="center" vertical="center"/>
    </xf>
    <xf numFmtId="0" fontId="5" fillId="4" borderId="17" xfId="11" applyFont="1" applyFill="1" applyBorder="1" applyAlignment="1">
      <alignment horizontal="center" vertical="center" wrapText="1"/>
    </xf>
    <xf numFmtId="0" fontId="5" fillId="4" borderId="15" xfId="11" applyNumberFormat="1" applyFont="1" applyFill="1" applyBorder="1" applyAlignment="1">
      <alignment horizontal="center" vertical="top"/>
    </xf>
    <xf numFmtId="0" fontId="5" fillId="8" borderId="6" xfId="11" applyFont="1" applyFill="1" applyBorder="1" applyAlignment="1">
      <alignment horizontal="center" vertical="center"/>
    </xf>
    <xf numFmtId="0" fontId="5" fillId="8" borderId="6" xfId="11" applyNumberFormat="1" applyFont="1" applyFill="1" applyBorder="1" applyAlignment="1">
      <alignment horizontal="center" vertical="center"/>
    </xf>
    <xf numFmtId="0" fontId="14" fillId="5" borderId="28" xfId="11" applyFont="1" applyFill="1" applyBorder="1" applyAlignment="1">
      <alignment horizontal="center" vertical="center"/>
    </xf>
    <xf numFmtId="0" fontId="5" fillId="0" borderId="19" xfId="11" applyFont="1" applyBorder="1" applyAlignment="1"/>
    <xf numFmtId="3" fontId="5" fillId="0" borderId="6" xfId="11" applyNumberFormat="1" applyFont="1" applyBorder="1"/>
    <xf numFmtId="3" fontId="5" fillId="0" borderId="19" xfId="11" applyNumberFormat="1" applyFont="1" applyBorder="1"/>
    <xf numFmtId="0" fontId="5" fillId="0" borderId="0" xfId="11" applyNumberFormat="1" applyFont="1" applyFill="1" applyAlignment="1">
      <alignment horizontal="center"/>
    </xf>
    <xf numFmtId="195" fontId="5" fillId="0" borderId="20" xfId="11" applyNumberFormat="1" applyFont="1" applyFill="1" applyBorder="1" applyAlignment="1">
      <alignment horizontal="right"/>
    </xf>
    <xf numFmtId="195" fontId="5" fillId="0" borderId="0" xfId="11" applyNumberFormat="1" applyFont="1" applyFill="1" applyBorder="1" applyAlignment="1">
      <alignment horizontal="right"/>
    </xf>
    <xf numFmtId="195" fontId="14" fillId="0" borderId="0" xfId="11" applyNumberFormat="1" applyFont="1" applyAlignment="1"/>
    <xf numFmtId="0" fontId="5" fillId="0" borderId="9" xfId="11" applyNumberFormat="1" applyFont="1" applyFill="1" applyBorder="1" applyAlignment="1">
      <alignment horizontal="center"/>
    </xf>
    <xf numFmtId="3" fontId="14" fillId="0" borderId="0" xfId="11" applyNumberFormat="1" applyFill="1"/>
    <xf numFmtId="195" fontId="14" fillId="0" borderId="0" xfId="11" applyNumberFormat="1" applyFont="1" applyFill="1" applyAlignment="1"/>
    <xf numFmtId="0" fontId="14" fillId="0" borderId="0" xfId="11" applyFill="1"/>
    <xf numFmtId="0" fontId="14" fillId="0" borderId="0" xfId="11" applyFont="1" applyFill="1" applyAlignment="1"/>
    <xf numFmtId="0" fontId="5" fillId="0" borderId="0" xfId="11" applyNumberFormat="1" applyFont="1" applyFill="1" applyBorder="1" applyAlignment="1">
      <alignment horizontal="center"/>
    </xf>
    <xf numFmtId="195" fontId="70" fillId="0" borderId="15" xfId="11" applyNumberFormat="1" applyFont="1" applyBorder="1" applyAlignment="1">
      <alignment horizontal="right"/>
    </xf>
    <xf numFmtId="195" fontId="5" fillId="0" borderId="0" xfId="11" applyNumberFormat="1" applyFont="1" applyAlignment="1">
      <alignment horizontal="right"/>
    </xf>
    <xf numFmtId="0" fontId="5" fillId="0" borderId="0" xfId="11" applyFont="1" applyFill="1" applyBorder="1" applyAlignment="1">
      <alignment horizontal="right"/>
    </xf>
    <xf numFmtId="0" fontId="5" fillId="0" borderId="9" xfId="11" applyFont="1" applyFill="1" applyBorder="1" applyAlignment="1">
      <alignment horizontal="right"/>
    </xf>
    <xf numFmtId="0" fontId="5" fillId="0" borderId="11" xfId="11" applyFont="1" applyFill="1" applyBorder="1" applyAlignment="1">
      <alignment horizontal="right"/>
    </xf>
    <xf numFmtId="195" fontId="5" fillId="0" borderId="21" xfId="11" applyNumberFormat="1" applyFont="1" applyFill="1" applyBorder="1" applyAlignment="1">
      <alignment horizontal="right"/>
    </xf>
    <xf numFmtId="195" fontId="5" fillId="0" borderId="10" xfId="11" applyNumberFormat="1" applyFont="1" applyFill="1" applyBorder="1" applyAlignment="1">
      <alignment horizontal="right"/>
    </xf>
    <xf numFmtId="0" fontId="12" fillId="0" borderId="0" xfId="11" applyNumberFormat="1" applyFont="1" applyFill="1" applyAlignment="1"/>
    <xf numFmtId="3" fontId="11" fillId="0" borderId="0" xfId="11" applyNumberFormat="1" applyFont="1" applyFill="1" applyBorder="1" applyAlignment="1"/>
    <xf numFmtId="3" fontId="12" fillId="0" borderId="0" xfId="11" applyNumberFormat="1" applyFont="1" applyFill="1"/>
    <xf numFmtId="0" fontId="12" fillId="0" borderId="0" xfId="11" applyFont="1" applyFill="1" applyAlignment="1"/>
    <xf numFmtId="0" fontId="12" fillId="0" borderId="0" xfId="11" applyFont="1" applyFill="1"/>
    <xf numFmtId="0" fontId="14" fillId="0" borderId="0" xfId="11" applyNumberFormat="1" applyFill="1" applyBorder="1" applyAlignment="1"/>
    <xf numFmtId="3" fontId="5" fillId="0" borderId="0" xfId="11" applyNumberFormat="1" applyFont="1" applyFill="1"/>
    <xf numFmtId="0" fontId="14" fillId="0" borderId="0" xfId="11" applyNumberFormat="1" applyFont="1"/>
    <xf numFmtId="3" fontId="5" fillId="0" borderId="0" xfId="11" applyNumberFormat="1" applyFont="1"/>
    <xf numFmtId="0" fontId="5" fillId="0" borderId="0" xfId="11" applyFont="1"/>
    <xf numFmtId="0" fontId="71" fillId="0" borderId="0" xfId="11" applyFont="1" applyAlignment="1">
      <alignment horizontal="left" vertical="center"/>
    </xf>
    <xf numFmtId="0" fontId="24" fillId="0" borderId="0" xfId="11" applyFont="1" applyAlignment="1">
      <alignment vertical="center"/>
    </xf>
    <xf numFmtId="0" fontId="72" fillId="0" borderId="0" xfId="11" applyFont="1" applyAlignment="1">
      <alignment vertical="center"/>
    </xf>
    <xf numFmtId="0" fontId="72" fillId="3" borderId="91" xfId="11" applyFont="1" applyFill="1" applyBorder="1" applyAlignment="1">
      <alignment horizontal="center" vertical="center"/>
    </xf>
    <xf numFmtId="0" fontId="72" fillId="3" borderId="91" xfId="11" applyFont="1" applyFill="1" applyBorder="1" applyAlignment="1">
      <alignment horizontal="distributed" vertical="center" wrapText="1" indent="2" shrinkToFit="1"/>
    </xf>
    <xf numFmtId="0" fontId="72" fillId="3" borderId="92" xfId="11" applyFont="1" applyFill="1" applyBorder="1" applyAlignment="1">
      <alignment horizontal="distributed" vertical="center" wrapText="1" indent="2" shrinkToFit="1"/>
    </xf>
    <xf numFmtId="0" fontId="72" fillId="3" borderId="93" xfId="11" applyFont="1" applyFill="1" applyBorder="1" applyAlignment="1">
      <alignment horizontal="distributed" vertical="center" wrapText="1" indent="2" shrinkToFit="1"/>
    </xf>
    <xf numFmtId="0" fontId="72" fillId="3" borderId="94" xfId="11" applyFont="1" applyFill="1" applyBorder="1" applyAlignment="1">
      <alignment horizontal="distributed" vertical="center" indent="12"/>
    </xf>
    <xf numFmtId="0" fontId="72" fillId="3" borderId="95" xfId="11" applyFont="1" applyFill="1" applyBorder="1" applyAlignment="1">
      <alignment horizontal="distributed" vertical="center" indent="12"/>
    </xf>
    <xf numFmtId="0" fontId="72" fillId="3" borderId="96" xfId="11" applyFont="1" applyFill="1" applyBorder="1" applyAlignment="1">
      <alignment horizontal="distributed" vertical="center" indent="12"/>
    </xf>
    <xf numFmtId="0" fontId="24" fillId="0" borderId="20" xfId="11" applyFont="1" applyBorder="1" applyAlignment="1">
      <alignment vertical="center"/>
    </xf>
    <xf numFmtId="0" fontId="72" fillId="3" borderId="97" xfId="11" applyFont="1" applyFill="1" applyBorder="1" applyAlignment="1">
      <alignment horizontal="center" vertical="center"/>
    </xf>
    <xf numFmtId="0" fontId="72" fillId="3" borderId="98" xfId="11" applyFont="1" applyFill="1" applyBorder="1" applyAlignment="1">
      <alignment horizontal="distributed" vertical="center" wrapText="1" indent="2" shrinkToFit="1"/>
    </xf>
    <xf numFmtId="0" fontId="72" fillId="3" borderId="10" xfId="11" applyFont="1" applyFill="1" applyBorder="1" applyAlignment="1">
      <alignment horizontal="distributed" vertical="center" wrapText="1" indent="2" shrinkToFit="1"/>
    </xf>
    <xf numFmtId="0" fontId="72" fillId="3" borderId="11" xfId="11" applyFont="1" applyFill="1" applyBorder="1" applyAlignment="1">
      <alignment horizontal="distributed" vertical="center" wrapText="1" indent="2" shrinkToFit="1"/>
    </xf>
    <xf numFmtId="0" fontId="72" fillId="3" borderId="51" xfId="11" applyFont="1" applyFill="1" applyBorder="1" applyAlignment="1">
      <alignment horizontal="distributed" vertical="center" indent="3"/>
    </xf>
    <xf numFmtId="0" fontId="72" fillId="3" borderId="53" xfId="11" applyFont="1" applyFill="1" applyBorder="1" applyAlignment="1">
      <alignment horizontal="distributed" vertical="center" indent="3"/>
    </xf>
    <xf numFmtId="0" fontId="72" fillId="3" borderId="52" xfId="11" applyFont="1" applyFill="1" applyBorder="1" applyAlignment="1">
      <alignment horizontal="distributed" vertical="center" indent="3"/>
    </xf>
    <xf numFmtId="0" fontId="72" fillId="3" borderId="51" xfId="11" applyFont="1" applyFill="1" applyBorder="1" applyAlignment="1">
      <alignment horizontal="distributed" vertical="center" indent="8"/>
    </xf>
    <xf numFmtId="0" fontId="72" fillId="3" borderId="53" xfId="11" applyFont="1" applyFill="1" applyBorder="1" applyAlignment="1">
      <alignment horizontal="distributed" vertical="center" indent="8"/>
    </xf>
    <xf numFmtId="0" fontId="72" fillId="3" borderId="52" xfId="11" applyFont="1" applyFill="1" applyBorder="1" applyAlignment="1">
      <alignment horizontal="distributed" vertical="center" indent="8"/>
    </xf>
    <xf numFmtId="0" fontId="72" fillId="3" borderId="54" xfId="11" applyFont="1" applyFill="1" applyBorder="1" applyAlignment="1">
      <alignment horizontal="distributed" vertical="center" wrapText="1" justifyLastLine="1"/>
    </xf>
    <xf numFmtId="0" fontId="72" fillId="3" borderId="99" xfId="11" applyFont="1" applyFill="1" applyBorder="1" applyAlignment="1">
      <alignment horizontal="center" vertical="center"/>
    </xf>
    <xf numFmtId="0" fontId="72" fillId="3" borderId="81" xfId="11" applyFont="1" applyFill="1" applyBorder="1" applyAlignment="1">
      <alignment horizontal="center" vertical="center"/>
    </xf>
    <xf numFmtId="0" fontId="72" fillId="3" borderId="55" xfId="11" applyFont="1" applyFill="1" applyBorder="1" applyAlignment="1">
      <alignment horizontal="distributed" vertical="center" justifyLastLine="1"/>
    </xf>
    <xf numFmtId="0" fontId="72" fillId="3" borderId="55" xfId="11" applyFont="1" applyFill="1" applyBorder="1" applyAlignment="1">
      <alignment horizontal="distributed" vertical="center" wrapText="1" justifyLastLine="1"/>
    </xf>
    <xf numFmtId="0" fontId="72" fillId="3" borderId="58" xfId="11" applyFont="1" applyFill="1" applyBorder="1" applyAlignment="1">
      <alignment horizontal="distributed" vertical="center" justifyLastLine="1"/>
    </xf>
    <xf numFmtId="0" fontId="72" fillId="3" borderId="100" xfId="11" applyFont="1" applyFill="1" applyBorder="1" applyAlignment="1">
      <alignment horizontal="center" vertical="center"/>
    </xf>
    <xf numFmtId="0" fontId="72" fillId="3" borderId="54" xfId="11" applyFont="1" applyFill="1" applyBorder="1" applyAlignment="1">
      <alignment horizontal="center" vertical="center"/>
    </xf>
    <xf numFmtId="0" fontId="72" fillId="3" borderId="20" xfId="11" applyFont="1" applyFill="1" applyBorder="1" applyAlignment="1">
      <alignment horizontal="distributed" vertical="center" justifyLastLine="1"/>
    </xf>
    <xf numFmtId="0" fontId="72" fillId="3" borderId="55" xfId="11" applyFont="1" applyFill="1" applyBorder="1" applyAlignment="1">
      <alignment horizontal="distributed" vertical="center" justifyLastLine="1"/>
    </xf>
    <xf numFmtId="0" fontId="72" fillId="3" borderId="55" xfId="11" applyFont="1" applyFill="1" applyBorder="1" applyAlignment="1">
      <alignment horizontal="distributed" vertical="center" indent="1"/>
    </xf>
    <xf numFmtId="0" fontId="74" fillId="0" borderId="91" xfId="11" applyFont="1" applyBorder="1" applyAlignment="1">
      <alignment horizontal="distributed" vertical="center" indent="1" shrinkToFit="1"/>
    </xf>
    <xf numFmtId="205" fontId="75" fillId="0" borderId="91" xfId="11" applyNumberFormat="1" applyFont="1" applyFill="1" applyBorder="1" applyAlignment="1">
      <alignment horizontal="right" vertical="center"/>
    </xf>
    <xf numFmtId="205" fontId="75" fillId="0" borderId="92" xfId="11" applyNumberFormat="1" applyFont="1" applyBorder="1" applyAlignment="1">
      <alignment horizontal="right" vertical="center"/>
    </xf>
    <xf numFmtId="206" fontId="75" fillId="0" borderId="92" xfId="11" applyNumberFormat="1" applyFont="1" applyFill="1" applyBorder="1" applyAlignment="1">
      <alignment horizontal="right" vertical="center"/>
    </xf>
    <xf numFmtId="204" fontId="75" fillId="0" borderId="92" xfId="11" applyNumberFormat="1" applyFont="1" applyFill="1" applyBorder="1" applyAlignment="1">
      <alignment horizontal="right" vertical="center"/>
    </xf>
    <xf numFmtId="195" fontId="75" fillId="0" borderId="92" xfId="11" applyNumberFormat="1" applyFont="1" applyFill="1" applyBorder="1" applyAlignment="1">
      <alignment horizontal="right" vertical="center"/>
    </xf>
    <xf numFmtId="195" fontId="75" fillId="0" borderId="93" xfId="11" applyNumberFormat="1" applyFont="1" applyFill="1" applyBorder="1" applyAlignment="1">
      <alignment horizontal="right" vertical="center"/>
    </xf>
    <xf numFmtId="0" fontId="74" fillId="0" borderId="97" xfId="11" applyFont="1" applyBorder="1" applyAlignment="1">
      <alignment horizontal="distributed" vertical="center" indent="1" shrinkToFit="1"/>
    </xf>
    <xf numFmtId="205" fontId="76" fillId="0" borderId="97" xfId="11" applyNumberFormat="1" applyFont="1" applyFill="1" applyBorder="1" applyAlignment="1">
      <alignment vertical="center"/>
    </xf>
    <xf numFmtId="205" fontId="76" fillId="0" borderId="0" xfId="11" applyNumberFormat="1" applyFont="1" applyBorder="1" applyAlignment="1">
      <alignment vertical="center"/>
    </xf>
    <xf numFmtId="206" fontId="76" fillId="0" borderId="0" xfId="11" applyNumberFormat="1" applyFont="1" applyFill="1" applyBorder="1" applyAlignment="1">
      <alignment vertical="center"/>
    </xf>
    <xf numFmtId="204" fontId="76" fillId="0" borderId="0" xfId="11" applyNumberFormat="1" applyFont="1" applyFill="1" applyBorder="1" applyAlignment="1">
      <alignment vertical="center"/>
    </xf>
    <xf numFmtId="195" fontId="76" fillId="0" borderId="0" xfId="11" applyNumberFormat="1" applyFont="1" applyFill="1" applyBorder="1" applyAlignment="1">
      <alignment vertical="center"/>
    </xf>
    <xf numFmtId="195" fontId="76" fillId="0" borderId="9" xfId="11" applyNumberFormat="1" applyFont="1" applyFill="1" applyBorder="1" applyAlignment="1">
      <alignment vertical="center"/>
    </xf>
    <xf numFmtId="3" fontId="24" fillId="0" borderId="0" xfId="11" applyNumberFormat="1" applyFont="1" applyAlignment="1">
      <alignment vertical="center"/>
    </xf>
    <xf numFmtId="0" fontId="72" fillId="0" borderId="97" xfId="11" applyFont="1" applyBorder="1" applyAlignment="1">
      <alignment horizontal="distributed" vertical="center" indent="1" shrinkToFit="1"/>
    </xf>
    <xf numFmtId="205" fontId="76" fillId="0" borderId="97" xfId="11" applyNumberFormat="1" applyFont="1" applyFill="1" applyBorder="1" applyAlignment="1">
      <alignment horizontal="right" vertical="center"/>
    </xf>
    <xf numFmtId="205" fontId="76" fillId="0" borderId="0" xfId="11" applyNumberFormat="1" applyFont="1" applyBorder="1" applyAlignment="1">
      <alignment horizontal="right" vertical="center"/>
    </xf>
    <xf numFmtId="206" fontId="76" fillId="0" borderId="0" xfId="11" applyNumberFormat="1" applyFont="1" applyFill="1" applyBorder="1" applyAlignment="1">
      <alignment horizontal="right" vertical="center"/>
    </xf>
    <xf numFmtId="204" fontId="76" fillId="0" borderId="0" xfId="11" applyNumberFormat="1" applyFont="1" applyFill="1" applyBorder="1" applyAlignment="1">
      <alignment horizontal="right" vertical="center"/>
    </xf>
    <xf numFmtId="195" fontId="76" fillId="0" borderId="0" xfId="11" applyNumberFormat="1" applyFont="1" applyFill="1" applyBorder="1" applyAlignment="1">
      <alignment horizontal="right" vertical="center"/>
    </xf>
    <xf numFmtId="195" fontId="76" fillId="0" borderId="9" xfId="11" applyNumberFormat="1" applyFont="1" applyFill="1" applyBorder="1" applyAlignment="1">
      <alignment horizontal="right" vertical="center"/>
    </xf>
    <xf numFmtId="206" fontId="76" fillId="0" borderId="9" xfId="11" applyNumberFormat="1" applyFont="1" applyFill="1" applyBorder="1" applyAlignment="1">
      <alignment horizontal="right" vertical="center"/>
    </xf>
    <xf numFmtId="0" fontId="77" fillId="0" borderId="101" xfId="11" applyFont="1" applyBorder="1" applyAlignment="1">
      <alignment horizontal="distributed" vertical="center" indent="1" shrinkToFit="1"/>
    </xf>
    <xf numFmtId="205" fontId="76" fillId="0" borderId="101" xfId="11" applyNumberFormat="1" applyFont="1" applyFill="1" applyBorder="1" applyAlignment="1">
      <alignment horizontal="right" vertical="center"/>
    </xf>
    <xf numFmtId="205" fontId="76" fillId="0" borderId="102" xfId="11" applyNumberFormat="1" applyFont="1" applyBorder="1" applyAlignment="1">
      <alignment horizontal="right" vertical="center"/>
    </xf>
    <xf numFmtId="206" fontId="76" fillId="0" borderId="102" xfId="11" applyNumberFormat="1" applyFont="1" applyFill="1" applyBorder="1" applyAlignment="1">
      <alignment horizontal="right" vertical="center"/>
    </xf>
    <xf numFmtId="204" fontId="76" fillId="0" borderId="102" xfId="11" applyNumberFormat="1" applyFont="1" applyFill="1" applyBorder="1" applyAlignment="1">
      <alignment horizontal="right" vertical="center"/>
    </xf>
    <xf numFmtId="195" fontId="76" fillId="0" borderId="103" xfId="11" applyNumberFormat="1" applyFont="1" applyFill="1" applyBorder="1" applyAlignment="1">
      <alignment horizontal="right" vertical="center"/>
    </xf>
    <xf numFmtId="0" fontId="77" fillId="0" borderId="92" xfId="11" applyFont="1" applyBorder="1" applyAlignment="1">
      <alignment horizontal="right" vertical="center"/>
    </xf>
    <xf numFmtId="0" fontId="72" fillId="0" borderId="0" xfId="11" applyFont="1" applyFill="1" applyBorder="1" applyAlignment="1">
      <alignment vertical="center"/>
    </xf>
    <xf numFmtId="0" fontId="72" fillId="0" borderId="0" xfId="11" applyFont="1" applyBorder="1" applyAlignment="1">
      <alignment vertical="center"/>
    </xf>
    <xf numFmtId="0" fontId="77" fillId="0" borderId="0" xfId="11" applyFont="1" applyBorder="1" applyAlignment="1">
      <alignment horizontal="right" vertical="center"/>
    </xf>
    <xf numFmtId="0" fontId="72" fillId="0" borderId="0" xfId="11" applyFont="1" applyBorder="1" applyAlignment="1">
      <alignment horizontal="center" vertical="center" shrinkToFit="1"/>
    </xf>
    <xf numFmtId="0" fontId="77" fillId="0" borderId="0" xfId="11" applyFont="1" applyAlignment="1">
      <alignment horizontal="center" vertical="center"/>
    </xf>
    <xf numFmtId="0" fontId="35" fillId="0" borderId="97" xfId="11" applyFont="1" applyBorder="1" applyAlignment="1"/>
    <xf numFmtId="0" fontId="35" fillId="0" borderId="0" xfId="11" applyFont="1" applyBorder="1" applyAlignment="1"/>
    <xf numFmtId="0" fontId="24" fillId="0" borderId="0" xfId="11" applyFont="1" applyAlignment="1">
      <alignment horizontal="center" vertical="center"/>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14" fillId="0" borderId="0" xfId="0" applyNumberFormat="1" applyFont="1" applyFill="1" applyAlignment="1"/>
    <xf numFmtId="0" fontId="78" fillId="0" borderId="0" xfId="0" applyNumberFormat="1" applyFont="1" applyAlignment="1"/>
    <xf numFmtId="0" fontId="5" fillId="2" borderId="16" xfId="0" applyFont="1" applyFill="1" applyBorder="1" applyAlignment="1">
      <alignment horizontal="center" vertical="center"/>
    </xf>
    <xf numFmtId="0" fontId="14" fillId="2" borderId="12" xfId="0" applyNumberFormat="1" applyFont="1" applyFill="1" applyBorder="1" applyAlignment="1" applyProtection="1">
      <alignment horizontal="center" vertical="center"/>
      <protection locked="0"/>
    </xf>
    <xf numFmtId="0" fontId="5" fillId="2" borderId="14" xfId="0" applyFont="1" applyFill="1" applyBorder="1" applyAlignment="1">
      <alignment horizontal="center"/>
    </xf>
    <xf numFmtId="0" fontId="14" fillId="2" borderId="12" xfId="0" applyNumberFormat="1" applyFont="1" applyFill="1" applyBorder="1" applyAlignment="1" applyProtection="1">
      <alignment horizontal="center"/>
      <protection locked="0"/>
    </xf>
    <xf numFmtId="0" fontId="14" fillId="2" borderId="3"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3" xfId="0" applyNumberFormat="1" applyFont="1" applyFill="1" applyBorder="1" applyAlignment="1" applyProtection="1">
      <alignment horizontal="center" vertical="center"/>
      <protection locked="0"/>
    </xf>
    <xf numFmtId="0" fontId="5" fillId="2" borderId="28" xfId="0" applyFont="1" applyFill="1" applyBorder="1" applyAlignment="1">
      <alignment horizontal="center" vertical="top"/>
    </xf>
    <xf numFmtId="0" fontId="14" fillId="2" borderId="17" xfId="0" applyNumberFormat="1" applyFont="1" applyFill="1" applyBorder="1" applyAlignment="1" applyProtection="1">
      <alignment horizontal="center" vertical="top"/>
      <protection locked="0"/>
    </xf>
    <xf numFmtId="0" fontId="5" fillId="2" borderId="44" xfId="0" applyFont="1" applyFill="1" applyBorder="1" applyAlignment="1">
      <alignment horizontal="center" vertical="center"/>
    </xf>
    <xf numFmtId="0" fontId="14" fillId="2" borderId="45" xfId="0" applyNumberFormat="1" applyFont="1" applyFill="1" applyBorder="1" applyAlignment="1" applyProtection="1">
      <alignment horizontal="center" vertical="center"/>
      <protection locked="0"/>
    </xf>
    <xf numFmtId="0" fontId="14" fillId="2" borderId="34" xfId="0" applyNumberFormat="1" applyFont="1" applyFill="1" applyBorder="1" applyAlignment="1" applyProtection="1">
      <alignment horizontal="center" vertical="top"/>
      <protection locked="0"/>
    </xf>
    <xf numFmtId="0" fontId="14" fillId="2" borderId="34"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182" fontId="6" fillId="0" borderId="6" xfId="0" applyNumberFormat="1" applyFont="1" applyBorder="1" applyAlignment="1"/>
    <xf numFmtId="182" fontId="6" fillId="0" borderId="19" xfId="0" applyNumberFormat="1" applyFont="1" applyBorder="1" applyAlignment="1"/>
    <xf numFmtId="0" fontId="5" fillId="0" borderId="0" xfId="0" applyNumberFormat="1" applyFont="1" applyAlignment="1">
      <alignment horizontal="distributed"/>
    </xf>
    <xf numFmtId="0" fontId="5" fillId="0" borderId="13" xfId="0" applyNumberFormat="1" applyFont="1" applyBorder="1" applyAlignment="1">
      <alignment horizontal="distributed"/>
    </xf>
    <xf numFmtId="182" fontId="14" fillId="0" borderId="0" xfId="0" applyNumberFormat="1" applyFont="1" applyAlignment="1" applyProtection="1">
      <protection locked="0"/>
    </xf>
    <xf numFmtId="0" fontId="5" fillId="0" borderId="0" xfId="0" applyNumberFormat="1" applyFont="1" applyFill="1" applyAlignment="1">
      <alignment horizontal="distributed"/>
    </xf>
    <xf numFmtId="182" fontId="5" fillId="0" borderId="20" xfId="0" applyNumberFormat="1" applyFont="1" applyFill="1" applyBorder="1" applyAlignment="1">
      <alignment horizontal="right"/>
    </xf>
    <xf numFmtId="182" fontId="5" fillId="0" borderId="0" xfId="0" applyNumberFormat="1" applyFont="1" applyFill="1" applyAlignment="1" applyProtection="1">
      <protection locked="0"/>
    </xf>
    <xf numFmtId="182" fontId="5" fillId="0" borderId="0" xfId="0" applyNumberFormat="1" applyFont="1" applyAlignment="1" applyProtection="1">
      <protection locked="0"/>
    </xf>
    <xf numFmtId="178" fontId="5" fillId="0" borderId="0" xfId="0" applyNumberFormat="1" applyFont="1" applyAlignment="1" applyProtection="1">
      <alignment horizontal="right"/>
      <protection locked="0"/>
    </xf>
    <xf numFmtId="182" fontId="0" fillId="0" borderId="0" xfId="0" applyNumberFormat="1" applyFont="1" applyFill="1" applyBorder="1" applyAlignment="1"/>
    <xf numFmtId="182" fontId="5" fillId="0" borderId="0" xfId="0" applyNumberFormat="1" applyFont="1" applyFill="1" applyBorder="1" applyAlignment="1">
      <alignment horizontal="right"/>
    </xf>
    <xf numFmtId="182" fontId="5" fillId="0" borderId="0" xfId="0" applyNumberFormat="1" applyFont="1" applyAlignment="1"/>
    <xf numFmtId="178" fontId="5" fillId="0" borderId="0" xfId="0" applyNumberFormat="1" applyFont="1" applyAlignment="1"/>
    <xf numFmtId="0" fontId="5"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0" fillId="0" borderId="0" xfId="0" applyNumberFormat="1" applyFont="1" applyFill="1" applyBorder="1" applyAlignment="1"/>
    <xf numFmtId="0" fontId="25" fillId="0" borderId="0" xfId="0" applyNumberFormat="1" applyFont="1" applyFill="1" applyAlignment="1">
      <alignment horizontal="distributed" wrapText="1"/>
    </xf>
    <xf numFmtId="0" fontId="25" fillId="0" borderId="9" xfId="0" applyNumberFormat="1" applyFont="1" applyFill="1" applyBorder="1" applyAlignment="1">
      <alignment horizontal="distributed" wrapText="1"/>
    </xf>
    <xf numFmtId="182" fontId="5" fillId="0" borderId="20" xfId="0" applyNumberFormat="1" applyFont="1" applyFill="1" applyBorder="1" applyAlignment="1" applyProtection="1">
      <protection locked="0"/>
    </xf>
    <xf numFmtId="182" fontId="5" fillId="0" borderId="0" xfId="0" applyNumberFormat="1" applyFont="1" applyFill="1" applyAlignment="1" applyProtection="1">
      <alignment horizontal="right"/>
      <protection locked="0"/>
    </xf>
    <xf numFmtId="0" fontId="0" fillId="0" borderId="0" xfId="0" applyNumberFormat="1" applyFont="1" applyFill="1" applyBorder="1" applyAlignment="1">
      <alignment horizontal="right"/>
    </xf>
    <xf numFmtId="182" fontId="5" fillId="0" borderId="20" xfId="0" applyNumberFormat="1" applyFont="1" applyFill="1" applyBorder="1" applyAlignment="1" applyProtection="1">
      <alignment horizontal="right"/>
      <protection locked="0"/>
    </xf>
    <xf numFmtId="182" fontId="5" fillId="0" borderId="0" xfId="0" applyNumberFormat="1" applyFont="1" applyFill="1" applyBorder="1" applyAlignment="1" applyProtection="1">
      <alignment horizontal="right"/>
      <protection locked="0"/>
    </xf>
    <xf numFmtId="178" fontId="5" fillId="0" borderId="0" xfId="0" applyNumberFormat="1" applyFont="1" applyFill="1" applyAlignment="1" applyProtection="1">
      <protection locked="0"/>
    </xf>
    <xf numFmtId="178" fontId="5" fillId="0" borderId="0" xfId="0" applyNumberFormat="1" applyFont="1" applyFill="1" applyAlignment="1" applyProtection="1">
      <alignment horizontal="right"/>
      <protection locked="0"/>
    </xf>
    <xf numFmtId="0" fontId="5" fillId="0" borderId="10" xfId="0" applyNumberFormat="1" applyFont="1" applyBorder="1" applyAlignment="1"/>
    <xf numFmtId="182" fontId="6" fillId="0" borderId="31" xfId="0" applyNumberFormat="1" applyFont="1" applyBorder="1" applyAlignment="1"/>
    <xf numFmtId="182" fontId="6" fillId="0" borderId="10" xfId="0" applyNumberFormat="1" applyFont="1" applyBorder="1" applyAlignment="1"/>
    <xf numFmtId="182" fontId="6" fillId="0" borderId="10"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194" fontId="3" fillId="0" borderId="0" xfId="0" applyNumberFormat="1" applyFont="1" applyFill="1" applyAlignment="1">
      <alignment horizontal="center"/>
    </xf>
    <xf numFmtId="194" fontId="6" fillId="0" borderId="0" xfId="0" applyNumberFormat="1" applyFont="1" applyFill="1" applyAlignment="1" applyProtection="1">
      <alignment horizontal="center"/>
      <protection locked="0"/>
    </xf>
    <xf numFmtId="178" fontId="6" fillId="0" borderId="0" xfId="0" applyNumberFormat="1" applyFont="1" applyAlignment="1"/>
    <xf numFmtId="0" fontId="5" fillId="2" borderId="12"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14" fillId="2" borderId="16" xfId="0" applyNumberFormat="1" applyFont="1" applyFill="1" applyBorder="1" applyAlignment="1" applyProtection="1">
      <alignment horizontal="center" vertical="center"/>
      <protection locked="0"/>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0" fontId="14" fillId="0" borderId="13" xfId="0" applyNumberFormat="1" applyFont="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protection locked="0"/>
    </xf>
    <xf numFmtId="0" fontId="5" fillId="2" borderId="26" xfId="0" applyNumberFormat="1" applyFont="1" applyFill="1" applyBorder="1" applyAlignment="1">
      <alignment horizontal="center" vertical="center"/>
    </xf>
    <xf numFmtId="0" fontId="5" fillId="2" borderId="6" xfId="0" applyNumberFormat="1" applyFont="1" applyFill="1" applyBorder="1" applyAlignment="1">
      <alignment horizontal="centerContinuous"/>
    </xf>
    <xf numFmtId="0" fontId="5" fillId="2" borderId="19" xfId="0" applyNumberFormat="1" applyFont="1" applyFill="1" applyBorder="1" applyAlignment="1">
      <alignment horizontal="centerContinuous"/>
    </xf>
    <xf numFmtId="0" fontId="5" fillId="2" borderId="15" xfId="0" applyNumberFormat="1" applyFont="1" applyFill="1" applyBorder="1" applyAlignment="1">
      <alignment horizontal="center" vertical="center" wrapText="1"/>
    </xf>
    <xf numFmtId="0" fontId="14" fillId="0" borderId="17" xfId="0" applyNumberFormat="1" applyFont="1" applyBorder="1" applyAlignment="1" applyProtection="1">
      <alignment horizontal="center" vertical="center"/>
      <protection locked="0"/>
    </xf>
    <xf numFmtId="178" fontId="5" fillId="2" borderId="6"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wrapText="1"/>
    </xf>
    <xf numFmtId="0" fontId="5" fillId="0" borderId="57" xfId="0" applyNumberFormat="1" applyFont="1" applyBorder="1" applyAlignment="1"/>
    <xf numFmtId="0" fontId="3" fillId="0" borderId="19" xfId="0" applyNumberFormat="1" applyFont="1" applyBorder="1" applyAlignment="1"/>
    <xf numFmtId="207" fontId="3" fillId="0" borderId="19" xfId="0" applyNumberFormat="1" applyFont="1" applyBorder="1" applyAlignment="1">
      <alignment horizontal="right"/>
    </xf>
    <xf numFmtId="178" fontId="3" fillId="0" borderId="19" xfId="0" applyNumberFormat="1" applyFont="1" applyBorder="1" applyAlignment="1"/>
    <xf numFmtId="0" fontId="5" fillId="0" borderId="13" xfId="0" applyNumberFormat="1" applyFont="1" applyFill="1" applyBorder="1" applyAlignment="1"/>
    <xf numFmtId="207" fontId="5" fillId="0" borderId="0" xfId="0" applyNumberFormat="1" applyFont="1" applyFill="1" applyBorder="1" applyAlignment="1">
      <alignment horizontal="right"/>
    </xf>
    <xf numFmtId="182" fontId="11" fillId="0" borderId="0" xfId="0" applyNumberFormat="1" applyFont="1" applyFill="1" applyBorder="1" applyAlignment="1">
      <alignment horizontal="right"/>
    </xf>
    <xf numFmtId="189" fontId="11" fillId="0" borderId="0" xfId="0" applyNumberFormat="1" applyFont="1" applyFill="1" applyBorder="1" applyAlignment="1">
      <alignment horizontal="right"/>
    </xf>
    <xf numFmtId="182" fontId="11" fillId="0" borderId="0" xfId="0" applyNumberFormat="1" applyFont="1" applyAlignment="1" applyProtection="1">
      <alignment horizontal="right"/>
      <protection locked="0"/>
    </xf>
    <xf numFmtId="0" fontId="22" fillId="0" borderId="13" xfId="0" applyNumberFormat="1" applyFont="1" applyFill="1" applyBorder="1" applyAlignment="1">
      <alignment horizontal="distributed"/>
    </xf>
    <xf numFmtId="178" fontId="5" fillId="0" borderId="0" xfId="0" quotePrefix="1" applyNumberFormat="1" applyFont="1" applyFill="1" applyBorder="1" applyAlignment="1">
      <alignment horizontal="right"/>
    </xf>
    <xf numFmtId="0" fontId="5" fillId="0" borderId="13" xfId="0" applyNumberFormat="1" applyFont="1" applyFill="1" applyBorder="1" applyAlignment="1">
      <alignment horizontal="distributed"/>
    </xf>
    <xf numFmtId="189" fontId="5" fillId="0" borderId="0" xfId="0" applyNumberFormat="1" applyFont="1" applyFill="1" applyBorder="1" applyAlignment="1">
      <alignment horizontal="right"/>
    </xf>
    <xf numFmtId="178" fontId="5" fillId="0" borderId="0" xfId="1" applyNumberFormat="1" applyFont="1" applyFill="1" applyBorder="1" applyAlignment="1">
      <alignment horizontal="right"/>
    </xf>
    <xf numFmtId="178" fontId="5" fillId="0" borderId="0" xfId="0" applyNumberFormat="1" applyFont="1" applyFill="1" applyBorder="1" applyAlignment="1"/>
    <xf numFmtId="207" fontId="5" fillId="0" borderId="0" xfId="0" applyNumberFormat="1" applyFont="1" applyFill="1" applyBorder="1" applyAlignment="1"/>
    <xf numFmtId="182" fontId="11" fillId="0" borderId="0" xfId="0" applyNumberFormat="1" applyFont="1" applyFill="1" applyBorder="1" applyAlignment="1"/>
    <xf numFmtId="182" fontId="11" fillId="0" borderId="0" xfId="0" applyNumberFormat="1" applyFont="1" applyFill="1" applyAlignment="1" applyProtection="1">
      <alignment horizontal="right"/>
      <protection locked="0"/>
    </xf>
    <xf numFmtId="178" fontId="5" fillId="0" borderId="0" xfId="0" applyNumberFormat="1" applyFont="1" applyFill="1" applyBorder="1" applyAlignment="1" applyProtection="1">
      <alignment horizontal="right"/>
    </xf>
    <xf numFmtId="207" fontId="5" fillId="0" borderId="0" xfId="0" applyNumberFormat="1" applyFont="1" applyFill="1" applyBorder="1" applyAlignment="1" applyProtection="1">
      <alignment horizontal="right"/>
    </xf>
    <xf numFmtId="182" fontId="11" fillId="0" borderId="0" xfId="0" applyNumberFormat="1" applyFont="1" applyFill="1" applyAlignment="1" applyProtection="1">
      <protection locked="0"/>
    </xf>
    <xf numFmtId="178" fontId="11" fillId="0" borderId="0" xfId="0" applyNumberFormat="1" applyFont="1" applyFill="1" applyBorder="1" applyAlignment="1">
      <alignment horizontal="right"/>
    </xf>
    <xf numFmtId="182" fontId="12" fillId="0" borderId="0" xfId="0" applyNumberFormat="1" applyFont="1" applyAlignment="1" applyProtection="1">
      <protection locked="0"/>
    </xf>
    <xf numFmtId="182" fontId="11" fillId="0" borderId="0" xfId="0" applyNumberFormat="1" applyFont="1" applyFill="1" applyBorder="1" applyAlignment="1" applyProtection="1">
      <alignment horizontal="right"/>
    </xf>
    <xf numFmtId="189" fontId="11" fillId="0" borderId="0" xfId="0" applyNumberFormat="1" applyFont="1" applyFill="1" applyBorder="1" applyAlignment="1" applyProtection="1">
      <alignment horizontal="right"/>
    </xf>
    <xf numFmtId="0" fontId="14" fillId="0" borderId="17" xfId="0" applyNumberFormat="1" applyFont="1" applyBorder="1" applyAlignment="1"/>
    <xf numFmtId="0" fontId="79" fillId="0" borderId="0" xfId="0" applyFont="1" applyBorder="1" applyAlignment="1"/>
    <xf numFmtId="207" fontId="79" fillId="0" borderId="0" xfId="0" applyNumberFormat="1" applyFont="1" applyBorder="1" applyAlignment="1"/>
    <xf numFmtId="178" fontId="79" fillId="0" borderId="0" xfId="0" applyNumberFormat="1" applyFont="1" applyBorder="1" applyAlignment="1"/>
    <xf numFmtId="0" fontId="79" fillId="0" borderId="0" xfId="0" applyFont="1" applyFill="1" applyBorder="1" applyAlignment="1"/>
    <xf numFmtId="182" fontId="79" fillId="0" borderId="0" xfId="0" applyNumberFormat="1" applyFont="1" applyFill="1" applyBorder="1" applyAlignment="1"/>
    <xf numFmtId="0" fontId="79" fillId="0" borderId="0" xfId="0" applyFont="1" applyFill="1" applyAlignment="1"/>
    <xf numFmtId="0" fontId="6" fillId="0" borderId="19" xfId="0" applyNumberFormat="1" applyFont="1" applyBorder="1" applyAlignment="1"/>
    <xf numFmtId="0" fontId="0" fillId="0" borderId="7" xfId="0" applyBorder="1" applyAlignment="1"/>
    <xf numFmtId="0" fontId="14" fillId="0" borderId="7" xfId="0" applyFont="1" applyBorder="1" applyAlignment="1"/>
    <xf numFmtId="178" fontId="14" fillId="0" borderId="7" xfId="0" applyNumberFormat="1" applyFont="1" applyBorder="1" applyAlignment="1"/>
    <xf numFmtId="178" fontId="14" fillId="0" borderId="0" xfId="0" applyNumberFormat="1" applyFont="1" applyAlignment="1"/>
    <xf numFmtId="0" fontId="0" fillId="0" borderId="0" xfId="0" applyFont="1" applyAlignment="1"/>
    <xf numFmtId="178" fontId="0" fillId="0" borderId="0" xfId="0" applyNumberFormat="1" applyFont="1" applyAlignment="1"/>
    <xf numFmtId="178" fontId="14" fillId="0" borderId="0" xfId="0" applyNumberFormat="1" applyFont="1" applyAlignment="1" applyProtection="1">
      <protection locked="0"/>
    </xf>
    <xf numFmtId="0" fontId="3" fillId="0" borderId="0" xfId="0" applyFont="1" applyFill="1" applyAlignment="1">
      <alignment vertical="center"/>
    </xf>
    <xf numFmtId="0" fontId="0" fillId="0" borderId="0" xfId="0" applyNumberFormat="1" applyFont="1" applyFill="1" applyAlignment="1"/>
    <xf numFmtId="0" fontId="8" fillId="0" borderId="0" xfId="0" applyFont="1" applyFill="1" applyAlignment="1">
      <alignment horizontal="left" vertical="center"/>
    </xf>
    <xf numFmtId="0" fontId="80"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3" borderId="16" xfId="0" applyNumberFormat="1" applyFont="1" applyFill="1" applyBorder="1" applyAlignment="1">
      <alignment horizontal="left" vertical="center"/>
    </xf>
    <xf numFmtId="0" fontId="0" fillId="3" borderId="14" xfId="0" applyNumberFormat="1" applyFont="1" applyFill="1" applyBorder="1" applyAlignment="1">
      <alignment horizontal="left" vertical="center"/>
    </xf>
    <xf numFmtId="0" fontId="0" fillId="3" borderId="2" xfId="0" applyNumberFormat="1" applyFont="1" applyFill="1" applyBorder="1" applyAlignment="1">
      <alignment horizontal="center" vertical="center"/>
    </xf>
    <xf numFmtId="0" fontId="4" fillId="3" borderId="4" xfId="0" applyNumberFormat="1" applyFont="1" applyFill="1" applyBorder="1" applyAlignment="1" applyProtection="1">
      <alignment horizontal="center" vertical="center"/>
      <protection locked="0"/>
    </xf>
    <xf numFmtId="0" fontId="0" fillId="3" borderId="14" xfId="0" applyNumberFormat="1" applyFont="1" applyFill="1" applyBorder="1" applyAlignment="1">
      <alignment horizontal="center" vertical="center"/>
    </xf>
    <xf numFmtId="0" fontId="0" fillId="3" borderId="74" xfId="0" applyNumberFormat="1" applyFont="1" applyFill="1" applyBorder="1" applyAlignment="1" applyProtection="1">
      <alignment horizontal="center" vertical="center"/>
      <protection locked="0"/>
    </xf>
    <xf numFmtId="0" fontId="4" fillId="3" borderId="3" xfId="0" applyNumberFormat="1" applyFont="1" applyFill="1" applyBorder="1" applyAlignment="1" applyProtection="1">
      <alignment horizontal="center" vertical="center"/>
      <protection locked="0"/>
    </xf>
    <xf numFmtId="0" fontId="0" fillId="3"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3" borderId="0" xfId="0" applyFont="1" applyFill="1" applyAlignment="1">
      <alignment horizontal="center" vertical="center"/>
    </xf>
    <xf numFmtId="0" fontId="0" fillId="3" borderId="15" xfId="0" applyFont="1" applyFill="1" applyBorder="1" applyAlignment="1">
      <alignment horizontal="center" vertical="center"/>
    </xf>
    <xf numFmtId="0" fontId="0" fillId="3" borderId="26" xfId="0" applyNumberFormat="1" applyFont="1" applyFill="1" applyBorder="1" applyAlignment="1">
      <alignment horizontal="center" vertical="center" wrapText="1"/>
    </xf>
    <xf numFmtId="0" fontId="0" fillId="3" borderId="6" xfId="0" applyNumberFormat="1" applyFont="1" applyFill="1" applyBorder="1" applyAlignment="1">
      <alignment horizontal="left" vertical="center"/>
    </xf>
    <xf numFmtId="0" fontId="0" fillId="3" borderId="6" xfId="0" applyNumberFormat="1" applyFont="1" applyFill="1" applyBorder="1" applyAlignment="1">
      <alignment horizontal="center" vertical="center" wrapText="1" shrinkToFit="1"/>
    </xf>
    <xf numFmtId="0" fontId="4" fillId="3" borderId="57" xfId="0" applyNumberFormat="1" applyFont="1" applyFill="1" applyBorder="1" applyAlignment="1" applyProtection="1">
      <alignment horizontal="center" vertical="center" shrinkToFit="1"/>
      <protection locked="0"/>
    </xf>
    <xf numFmtId="0" fontId="0" fillId="3" borderId="6" xfId="0" applyNumberFormat="1" applyFont="1" applyFill="1" applyBorder="1" applyAlignment="1"/>
    <xf numFmtId="0" fontId="0" fillId="3" borderId="6" xfId="0" applyFont="1" applyFill="1" applyBorder="1" applyAlignment="1"/>
    <xf numFmtId="0" fontId="0" fillId="3" borderId="6" xfId="0" applyNumberFormat="1" applyFont="1" applyFill="1" applyBorder="1" applyAlignment="1">
      <alignment vertical="center"/>
    </xf>
    <xf numFmtId="0" fontId="0" fillId="3" borderId="26" xfId="0" applyNumberFormat="1" applyFont="1" applyFill="1" applyBorder="1" applyAlignment="1">
      <alignment horizontal="center" vertical="center" shrinkToFit="1"/>
    </xf>
    <xf numFmtId="0" fontId="0" fillId="3" borderId="6" xfId="0" applyNumberFormat="1" applyFont="1" applyFill="1" applyBorder="1" applyAlignment="1">
      <alignment horizontal="center" vertical="center"/>
    </xf>
    <xf numFmtId="0" fontId="4" fillId="3" borderId="57" xfId="0" applyNumberFormat="1" applyFont="1" applyFill="1" applyBorder="1" applyAlignment="1" applyProtection="1">
      <alignment horizontal="center" vertical="center"/>
      <protection locked="0"/>
    </xf>
    <xf numFmtId="0" fontId="0" fillId="3" borderId="6" xfId="0" applyNumberFormat="1" applyFont="1" applyFill="1" applyBorder="1" applyAlignment="1">
      <alignment horizontal="center"/>
    </xf>
    <xf numFmtId="0" fontId="4" fillId="3" borderId="19" xfId="0" applyNumberFormat="1" applyFont="1" applyFill="1" applyBorder="1" applyAlignment="1" applyProtection="1">
      <alignment horizontal="center" vertical="center"/>
      <protection locked="0"/>
    </xf>
    <xf numFmtId="0" fontId="25" fillId="3" borderId="6" xfId="0" applyNumberFormat="1" applyFont="1" applyFill="1" applyBorder="1" applyAlignment="1">
      <alignment horizontal="center" vertical="center"/>
    </xf>
    <xf numFmtId="0" fontId="0" fillId="3" borderId="6" xfId="0" applyNumberFormat="1" applyFont="1" applyFill="1" applyBorder="1" applyAlignment="1">
      <alignment horizontal="centerContinuous"/>
    </xf>
    <xf numFmtId="0" fontId="0" fillId="3" borderId="19" xfId="0" applyNumberFormat="1" applyFont="1" applyFill="1" applyBorder="1" applyAlignment="1">
      <alignment horizontal="centerContinuous"/>
    </xf>
    <xf numFmtId="0" fontId="0" fillId="3" borderId="6" xfId="0" applyFont="1" applyFill="1" applyBorder="1" applyAlignment="1">
      <alignment horizontal="center" vertical="center"/>
    </xf>
    <xf numFmtId="0" fontId="0" fillId="3" borderId="6"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0" fontId="4" fillId="3" borderId="28" xfId="0" applyNumberFormat="1" applyFont="1" applyFill="1" applyBorder="1" applyAlignment="1" applyProtection="1">
      <alignment horizontal="center" vertical="center" shrinkToFit="1"/>
      <protection locked="0"/>
    </xf>
    <xf numFmtId="0" fontId="4" fillId="3" borderId="17"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lignment horizontal="center" vertical="center"/>
    </xf>
    <xf numFmtId="0" fontId="25" fillId="3" borderId="15" xfId="0" applyNumberFormat="1" applyFont="1" applyFill="1" applyBorder="1" applyAlignment="1">
      <alignment horizontal="center" vertical="center"/>
    </xf>
    <xf numFmtId="0" fontId="9" fillId="3" borderId="5" xfId="0" applyNumberFormat="1" applyFont="1" applyFill="1" applyBorder="1" applyAlignment="1">
      <alignment horizontal="center" vertical="center" shrinkToFit="1"/>
    </xf>
    <xf numFmtId="0" fontId="4" fillId="3" borderId="28" xfId="0" applyNumberFormat="1" applyFont="1" applyFill="1" applyBorder="1" applyAlignment="1" applyProtection="1">
      <alignment horizontal="center" vertical="center"/>
      <protection locked="0"/>
    </xf>
    <xf numFmtId="0" fontId="4" fillId="3" borderId="17" xfId="0" applyNumberFormat="1" applyFont="1" applyFill="1" applyBorder="1" applyAlignment="1" applyProtection="1">
      <alignment horizontal="center" vertical="center"/>
      <protection locked="0"/>
    </xf>
    <xf numFmtId="0" fontId="4" fillId="3" borderId="34" xfId="0" applyNumberFormat="1" applyFont="1" applyFill="1" applyBorder="1" applyAlignment="1" applyProtection="1">
      <alignment horizontal="center" vertical="center"/>
      <protection locked="0"/>
    </xf>
    <xf numFmtId="0" fontId="9" fillId="3" borderId="15" xfId="0" applyNumberFormat="1" applyFont="1" applyFill="1" applyBorder="1" applyAlignment="1">
      <alignment horizontal="center" vertical="top"/>
    </xf>
    <xf numFmtId="0" fontId="0" fillId="3" borderId="15"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4" fillId="3" borderId="15" xfId="0" applyNumberFormat="1" applyFont="1" applyFill="1" applyBorder="1" applyAlignment="1" applyProtection="1">
      <alignment horizontal="center" vertical="center" wrapText="1"/>
      <protection locked="0"/>
    </xf>
    <xf numFmtId="0" fontId="0" fillId="3" borderId="0" xfId="0" applyNumberFormat="1" applyFont="1" applyFill="1" applyAlignment="1">
      <alignment horizontal="left" vertical="center"/>
    </xf>
    <xf numFmtId="0" fontId="0" fillId="3" borderId="26" xfId="0" applyNumberFormat="1" applyFont="1" applyFill="1" applyBorder="1" applyAlignment="1">
      <alignment horizontal="center" vertical="center"/>
    </xf>
    <xf numFmtId="0" fontId="25" fillId="3" borderId="26" xfId="0" applyNumberFormat="1" applyFont="1" applyFill="1" applyBorder="1" applyAlignment="1">
      <alignment horizontal="center" vertical="center" wrapText="1"/>
    </xf>
    <xf numFmtId="0" fontId="0" fillId="3" borderId="6" xfId="0" applyFont="1" applyFill="1" applyBorder="1" applyAlignment="1">
      <alignment horizontal="center"/>
    </xf>
    <xf numFmtId="0" fontId="22" fillId="3" borderId="15" xfId="0" applyNumberFormat="1" applyFont="1" applyFill="1" applyBorder="1" applyAlignment="1">
      <alignment horizontal="center" vertical="center" shrinkToFit="1"/>
    </xf>
    <xf numFmtId="0" fontId="25" fillId="3" borderId="26" xfId="0" applyNumberFormat="1" applyFont="1" applyFill="1" applyBorder="1" applyAlignment="1">
      <alignment horizontal="center" vertical="center"/>
    </xf>
    <xf numFmtId="0" fontId="25" fillId="3" borderId="26" xfId="0" applyNumberFormat="1" applyFont="1" applyFill="1" applyBorder="1" applyAlignment="1">
      <alignment horizontal="center" vertical="center" shrinkToFit="1"/>
    </xf>
    <xf numFmtId="0" fontId="9" fillId="3" borderId="26" xfId="0" applyNumberFormat="1" applyFont="1" applyFill="1" applyBorder="1" applyAlignment="1">
      <alignment horizontal="center" vertical="center" wrapText="1"/>
    </xf>
    <xf numFmtId="0" fontId="25" fillId="3" borderId="26" xfId="0"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49" fontId="0" fillId="3" borderId="15" xfId="0" applyNumberFormat="1" applyFont="1" applyFill="1" applyBorder="1" applyAlignment="1">
      <alignment horizontal="center" vertical="center"/>
    </xf>
    <xf numFmtId="0" fontId="4" fillId="3" borderId="1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wrapText="1"/>
      <protection locked="0"/>
    </xf>
    <xf numFmtId="0" fontId="0" fillId="3" borderId="15" xfId="0" applyNumberFormat="1" applyFont="1" applyFill="1" applyBorder="1" applyAlignment="1">
      <alignment vertical="top"/>
    </xf>
    <xf numFmtId="0" fontId="0" fillId="3" borderId="15" xfId="0" applyNumberFormat="1" applyFont="1" applyFill="1" applyBorder="1" applyAlignment="1">
      <alignment horizontal="center" vertical="top"/>
    </xf>
    <xf numFmtId="0" fontId="0" fillId="3" borderId="15" xfId="0" applyNumberFormat="1" applyFont="1" applyFill="1" applyBorder="1" applyAlignment="1">
      <alignment vertical="center"/>
    </xf>
    <xf numFmtId="0" fontId="25" fillId="3" borderId="1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shrinkToFit="1"/>
      <protection locked="0"/>
    </xf>
    <xf numFmtId="0" fontId="4" fillId="3" borderId="18" xfId="0" applyNumberFormat="1" applyFont="1" applyFill="1" applyBorder="1" applyAlignment="1" applyProtection="1">
      <alignment horizontal="center" vertical="center" wrapText="1"/>
      <protection locked="0"/>
    </xf>
    <xf numFmtId="0" fontId="4" fillId="3" borderId="28"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shrinkToFit="1"/>
      <protection locked="0"/>
    </xf>
    <xf numFmtId="3" fontId="0" fillId="0" borderId="71" xfId="0" applyNumberFormat="1" applyFont="1" applyFill="1" applyBorder="1" applyAlignment="1">
      <alignment horizontal="left"/>
    </xf>
    <xf numFmtId="3" fontId="0" fillId="0" borderId="19" xfId="0" applyNumberFormat="1" applyFont="1" applyFill="1" applyBorder="1" applyAlignment="1">
      <alignment horizontal="left"/>
    </xf>
    <xf numFmtId="3" fontId="0" fillId="0" borderId="19" xfId="0" applyNumberFormat="1" applyFont="1" applyFill="1" applyBorder="1" applyAlignment="1"/>
    <xf numFmtId="3" fontId="0" fillId="0" borderId="0" xfId="0" applyNumberFormat="1" applyFont="1" applyFill="1" applyBorder="1" applyAlignment="1"/>
    <xf numFmtId="195" fontId="5" fillId="0" borderId="0" xfId="0" applyNumberFormat="1" applyFont="1" applyFill="1" applyAlignment="1">
      <alignment horizontal="right"/>
    </xf>
    <xf numFmtId="195" fontId="5" fillId="0" borderId="0" xfId="0" applyNumberFormat="1" applyFont="1" applyFill="1" applyBorder="1" applyAlignment="1">
      <alignment horizontal="right"/>
    </xf>
    <xf numFmtId="208"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195" fontId="5" fillId="0" borderId="0" xfId="0" applyNumberFormat="1" applyFont="1" applyFill="1" applyAlignment="1"/>
    <xf numFmtId="209" fontId="5" fillId="0" borderId="0" xfId="0" applyNumberFormat="1" applyFont="1" applyFill="1" applyBorder="1" applyAlignment="1">
      <alignment horizontal="right"/>
    </xf>
    <xf numFmtId="182" fontId="5" fillId="0" borderId="0" xfId="0" applyNumberFormat="1" applyFont="1" applyFill="1" applyBorder="1" applyAlignment="1"/>
    <xf numFmtId="208" fontId="5" fillId="0" borderId="0" xfId="0" applyNumberFormat="1" applyFont="1" applyFill="1" applyBorder="1" applyAlignment="1"/>
    <xf numFmtId="3" fontId="5" fillId="0" borderId="71" xfId="0" applyNumberFormat="1" applyFont="1" applyFill="1" applyBorder="1" applyAlignment="1">
      <alignment horizontal="center" vertical="center"/>
    </xf>
    <xf numFmtId="182" fontId="5" fillId="0" borderId="7" xfId="0" applyNumberFormat="1" applyFont="1" applyFill="1" applyBorder="1" applyAlignment="1">
      <alignment horizontal="center"/>
    </xf>
    <xf numFmtId="201" fontId="5" fillId="0" borderId="7" xfId="0" applyNumberFormat="1" applyFont="1" applyFill="1" applyBorder="1" applyAlignment="1"/>
    <xf numFmtId="201" fontId="5" fillId="0" borderId="7" xfId="0" applyNumberFormat="1" applyFont="1" applyFill="1" applyBorder="1" applyAlignment="1">
      <alignment horizontal="right"/>
    </xf>
    <xf numFmtId="3" fontId="25" fillId="0" borderId="43" xfId="0" applyNumberFormat="1" applyFont="1" applyFill="1" applyBorder="1" applyAlignment="1">
      <alignment horizontal="center" vertical="center"/>
    </xf>
    <xf numFmtId="182" fontId="8" fillId="0" borderId="21" xfId="0" applyNumberFormat="1" applyFont="1" applyFill="1" applyBorder="1" applyAlignment="1">
      <alignment horizontal="center"/>
    </xf>
    <xf numFmtId="182" fontId="5" fillId="0" borderId="10" xfId="0" applyNumberFormat="1" applyFont="1" applyFill="1" applyBorder="1" applyAlignment="1">
      <alignment horizontal="right"/>
    </xf>
    <xf numFmtId="182" fontId="5" fillId="0" borderId="10" xfId="0" applyNumberFormat="1" applyFont="1" applyFill="1" applyBorder="1" applyAlignment="1">
      <alignment horizontal="center"/>
    </xf>
    <xf numFmtId="201" fontId="5" fillId="0" borderId="10" xfId="0" applyNumberFormat="1" applyFont="1" applyFill="1" applyBorder="1" applyAlignment="1"/>
    <xf numFmtId="0" fontId="0" fillId="0" borderId="104"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9" fillId="0" borderId="90"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3" fontId="0" fillId="0" borderId="0" xfId="0" applyNumberFormat="1" applyFont="1" applyFill="1" applyBorder="1" applyAlignment="1">
      <alignment horizontal="left"/>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81" fillId="0" borderId="0" xfId="0" applyNumberFormat="1" applyFont="1" applyAlignment="1"/>
    <xf numFmtId="0" fontId="0" fillId="0" borderId="0" xfId="0" applyFont="1" applyAlignment="1">
      <alignment horizontal="centerContinuous"/>
    </xf>
    <xf numFmtId="210" fontId="0" fillId="0" borderId="0" xfId="0" applyNumberFormat="1" applyFont="1" applyAlignment="1">
      <alignment horizontal="centerContinuous"/>
    </xf>
    <xf numFmtId="0" fontId="8" fillId="0" borderId="0" xfId="0" applyFont="1" applyAlignment="1">
      <alignment horizontal="centerContinuous"/>
    </xf>
    <xf numFmtId="0" fontId="0" fillId="3" borderId="2"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14" xfId="0" applyFont="1" applyFill="1" applyBorder="1" applyAlignment="1">
      <alignment horizontal="centerContinuous" vertical="center"/>
    </xf>
    <xf numFmtId="0" fontId="0" fillId="3" borderId="16" xfId="0" applyFont="1" applyFill="1" applyBorder="1" applyAlignment="1">
      <alignment horizontal="centerContinuous" vertical="center"/>
    </xf>
    <xf numFmtId="0" fontId="0" fillId="3" borderId="3"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2" borderId="0" xfId="0" applyNumberFormat="1" applyFont="1" applyFill="1" applyAlignment="1">
      <alignment horizontal="center" vertical="center"/>
    </xf>
    <xf numFmtId="0" fontId="0" fillId="2" borderId="6" xfId="0" applyFont="1" applyFill="1" applyBorder="1" applyAlignment="1">
      <alignment horizontal="center" vertical="center" shrinkToFit="1"/>
    </xf>
    <xf numFmtId="0" fontId="0" fillId="0" borderId="57" xfId="0" applyNumberFormat="1" applyFont="1" applyBorder="1" applyAlignment="1" applyProtection="1">
      <alignment horizontal="center" vertical="center" shrinkToFit="1"/>
      <protection locked="0"/>
    </xf>
    <xf numFmtId="0" fontId="0" fillId="2" borderId="15" xfId="0" applyNumberFormat="1" applyFont="1" applyFill="1" applyBorder="1" applyAlignment="1">
      <alignment horizontal="center"/>
    </xf>
    <xf numFmtId="0" fontId="0" fillId="3" borderId="6" xfId="0" applyFont="1" applyFill="1" applyBorder="1" applyAlignment="1">
      <alignment horizontal="center" vertical="center"/>
    </xf>
    <xf numFmtId="0" fontId="0" fillId="0" borderId="57" xfId="0" applyNumberFormat="1" applyFont="1" applyBorder="1" applyAlignment="1" applyProtection="1">
      <alignment horizontal="center" vertical="center"/>
      <protection locked="0"/>
    </xf>
    <xf numFmtId="0" fontId="0" fillId="2" borderId="19" xfId="0" applyNumberFormat="1" applyFont="1" applyFill="1" applyBorder="1" applyAlignment="1" applyProtection="1">
      <alignment horizontal="center" vertical="center"/>
      <protection locked="0"/>
    </xf>
    <xf numFmtId="0" fontId="0" fillId="0" borderId="19" xfId="0" applyNumberFormat="1" applyFont="1" applyBorder="1" applyAlignment="1" applyProtection="1">
      <alignment horizontal="center" vertical="center"/>
      <protection locked="0"/>
    </xf>
    <xf numFmtId="0" fontId="0" fillId="2" borderId="57" xfId="0" applyNumberFormat="1" applyFont="1" applyFill="1" applyBorder="1" applyAlignment="1" applyProtection="1">
      <alignment horizontal="center" vertical="center"/>
      <protection locked="0"/>
    </xf>
    <xf numFmtId="0" fontId="22" fillId="2" borderId="6" xfId="0" applyNumberFormat="1" applyFont="1" applyFill="1" applyBorder="1" applyAlignment="1">
      <alignment horizontal="center"/>
    </xf>
    <xf numFmtId="0" fontId="0" fillId="3" borderId="6" xfId="0" applyFont="1" applyFill="1" applyBorder="1" applyAlignment="1">
      <alignment horizontal="center"/>
    </xf>
    <xf numFmtId="0" fontId="0" fillId="0" borderId="57" xfId="0" applyNumberFormat="1" applyFont="1" applyBorder="1" applyAlignment="1" applyProtection="1">
      <alignment horizontal="center"/>
      <protection locked="0"/>
    </xf>
    <xf numFmtId="0" fontId="0" fillId="3" borderId="6" xfId="0" applyNumberFormat="1" applyFont="1" applyFill="1" applyBorder="1" applyAlignment="1">
      <alignment horizontal="center" vertical="center"/>
    </xf>
    <xf numFmtId="0" fontId="0" fillId="0" borderId="28" xfId="0" applyNumberFormat="1" applyFont="1" applyBorder="1" applyAlignment="1" applyProtection="1">
      <alignment horizontal="center" vertical="center" shrinkToFit="1"/>
      <protection locked="0"/>
    </xf>
    <xf numFmtId="0" fontId="0" fillId="0" borderId="17" xfId="0" applyNumberFormat="1" applyFont="1" applyBorder="1" applyAlignment="1" applyProtection="1">
      <alignment horizontal="center" vertical="center" shrinkToFit="1"/>
      <protection locked="0"/>
    </xf>
    <xf numFmtId="0" fontId="0" fillId="0" borderId="28"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2" borderId="28" xfId="0" applyNumberFormat="1" applyFont="1" applyFill="1" applyBorder="1" applyAlignment="1" applyProtection="1">
      <alignment horizontal="center" vertical="center"/>
      <protection locked="0"/>
    </xf>
    <xf numFmtId="0" fontId="0" fillId="2" borderId="34" xfId="0" applyNumberFormat="1" applyFont="1" applyFill="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25" fillId="2" borderId="15" xfId="0" applyNumberFormat="1" applyFont="1" applyFill="1" applyBorder="1" applyAlignment="1">
      <alignment horizontal="center" vertical="top"/>
    </xf>
    <xf numFmtId="0" fontId="0" fillId="2" borderId="15" xfId="0" applyFont="1" applyFill="1" applyBorder="1" applyAlignment="1">
      <alignment horizontal="centerContinuous" vertical="top"/>
    </xf>
    <xf numFmtId="0" fontId="0" fillId="2" borderId="0" xfId="0" applyFont="1" applyFill="1" applyAlignment="1">
      <alignment horizontal="centerContinuous"/>
    </xf>
    <xf numFmtId="0" fontId="9" fillId="2" borderId="6" xfId="0" applyNumberFormat="1" applyFont="1" applyFill="1" applyBorder="1" applyAlignment="1">
      <alignment horizontal="center"/>
    </xf>
    <xf numFmtId="0" fontId="0" fillId="0" borderId="18" xfId="0" applyNumberFormat="1" applyFont="1" applyBorder="1" applyAlignment="1" applyProtection="1">
      <alignment horizontal="center" vertical="center"/>
      <protection locked="0"/>
    </xf>
    <xf numFmtId="0" fontId="0" fillId="2" borderId="18" xfId="0" applyNumberFormat="1" applyFont="1" applyFill="1" applyBorder="1" applyAlignment="1">
      <alignment horizontal="center" vertical="center"/>
    </xf>
    <xf numFmtId="0" fontId="0" fillId="2" borderId="18" xfId="0" applyNumberFormat="1" applyFont="1" applyFill="1" applyBorder="1" applyAlignment="1" applyProtection="1">
      <alignment horizontal="center" vertical="center"/>
      <protection locked="0"/>
    </xf>
    <xf numFmtId="0" fontId="9" fillId="2" borderId="18" xfId="0" applyNumberFormat="1" applyFont="1" applyFill="1" applyBorder="1" applyAlignment="1">
      <alignment horizontal="center" vertical="center" wrapText="1"/>
    </xf>
    <xf numFmtId="0" fontId="0" fillId="0" borderId="18" xfId="0" applyNumberFormat="1" applyFont="1" applyBorder="1" applyAlignment="1" applyProtection="1">
      <alignment horizontal="center" vertical="center" wrapText="1"/>
      <protection locked="0"/>
    </xf>
    <xf numFmtId="3" fontId="0" fillId="0" borderId="57" xfId="0" applyNumberFormat="1" applyFont="1" applyFill="1" applyBorder="1" applyAlignment="1">
      <alignment horizontal="left"/>
    </xf>
    <xf numFmtId="3" fontId="5" fillId="0" borderId="13" xfId="0" applyNumberFormat="1" applyFont="1" applyFill="1" applyBorder="1" applyAlignment="1">
      <alignment horizontal="center"/>
    </xf>
    <xf numFmtId="176" fontId="44" fillId="0" borderId="0" xfId="0" applyNumberFormat="1" applyFont="1" applyFill="1" applyBorder="1" applyAlignment="1">
      <alignment horizontal="right"/>
    </xf>
    <xf numFmtId="195" fontId="5" fillId="0" borderId="15" xfId="0" applyNumberFormat="1" applyFont="1" applyFill="1" applyBorder="1" applyAlignment="1">
      <alignment horizontal="right"/>
    </xf>
    <xf numFmtId="195" fontId="5" fillId="0" borderId="0" xfId="0" applyNumberFormat="1" applyFont="1" applyFill="1" applyBorder="1" applyAlignment="1"/>
    <xf numFmtId="176" fontId="5" fillId="0" borderId="13" xfId="0" applyNumberFormat="1" applyFont="1" applyFill="1" applyBorder="1" applyAlignment="1">
      <alignment horizontal="center"/>
    </xf>
    <xf numFmtId="182" fontId="0" fillId="0" borderId="0" xfId="0" applyNumberFormat="1" applyFont="1" applyFill="1" applyAlignment="1">
      <alignment horizontal="right"/>
    </xf>
    <xf numFmtId="182" fontId="0" fillId="0" borderId="0" xfId="0" applyNumberFormat="1" applyFont="1" applyFill="1" applyBorder="1" applyAlignment="1">
      <alignment horizontal="right" vertical="center"/>
    </xf>
    <xf numFmtId="200" fontId="5" fillId="0" borderId="0" xfId="0" applyNumberFormat="1" applyFont="1" applyFill="1" applyBorder="1" applyAlignment="1">
      <alignment horizontal="right"/>
    </xf>
    <xf numFmtId="211" fontId="35" fillId="0" borderId="0" xfId="10" applyNumberFormat="1" applyFont="1" applyFill="1" applyAlignment="1">
      <alignment horizontal="right" vertical="center"/>
    </xf>
    <xf numFmtId="188" fontId="0" fillId="0" borderId="0" xfId="0" applyNumberFormat="1" applyFont="1" applyFill="1" applyAlignment="1"/>
    <xf numFmtId="188" fontId="0" fillId="0" borderId="0" xfId="0" applyNumberFormat="1" applyFont="1" applyFill="1" applyAlignment="1" applyProtection="1">
      <protection locked="0"/>
    </xf>
    <xf numFmtId="182" fontId="0"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182" fontId="5" fillId="0" borderId="6" xfId="0" applyNumberFormat="1" applyFont="1" applyFill="1" applyBorder="1" applyAlignment="1">
      <alignment horizontal="center"/>
    </xf>
    <xf numFmtId="182" fontId="5" fillId="0" borderId="19" xfId="0" applyNumberFormat="1" applyFont="1" applyFill="1" applyBorder="1" applyAlignment="1">
      <alignment horizontal="center"/>
    </xf>
    <xf numFmtId="209" fontId="5" fillId="0" borderId="19" xfId="0" applyNumberFormat="1" applyFont="1" applyFill="1" applyBorder="1" applyAlignment="1">
      <alignment horizontal="right"/>
    </xf>
    <xf numFmtId="188" fontId="5" fillId="0" borderId="7" xfId="0" applyNumberFormat="1" applyFont="1" applyFill="1" applyBorder="1" applyAlignment="1">
      <alignment horizontal="right"/>
    </xf>
    <xf numFmtId="188" fontId="5" fillId="0" borderId="28" xfId="0" applyNumberFormat="1" applyFont="1" applyFill="1" applyBorder="1" applyAlignment="1">
      <alignment horizontal="center"/>
    </xf>
    <xf numFmtId="188" fontId="5" fillId="0" borderId="34" xfId="0" applyNumberFormat="1" applyFont="1" applyFill="1" applyBorder="1" applyAlignment="1">
      <alignment horizontal="center"/>
    </xf>
    <xf numFmtId="188" fontId="5" fillId="0" borderId="34" xfId="0" applyNumberFormat="1" applyFont="1" applyFill="1" applyBorder="1" applyAlignment="1">
      <alignment horizontal="right"/>
    </xf>
    <xf numFmtId="0" fontId="5" fillId="0" borderId="45"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NumberFormat="1" applyFont="1" applyFill="1" applyBorder="1" applyAlignment="1" applyProtection="1">
      <alignment horizontal="center" vertical="center"/>
      <protection locked="0"/>
    </xf>
    <xf numFmtId="0" fontId="25" fillId="0"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5" xfId="0" applyNumberFormat="1" applyFont="1" applyFill="1" applyBorder="1" applyAlignment="1" applyProtection="1">
      <alignment horizontal="center" vertical="center"/>
      <protection locked="0"/>
    </xf>
    <xf numFmtId="0" fontId="0" fillId="0" borderId="44" xfId="0" applyNumberFormat="1" applyFont="1" applyFill="1" applyBorder="1" applyAlignment="1" applyProtection="1">
      <alignment horizontal="center" vertical="center"/>
      <protection locked="0"/>
    </xf>
    <xf numFmtId="0" fontId="0" fillId="0" borderId="110" xfId="0" applyNumberFormat="1" applyFont="1" applyFill="1" applyBorder="1" applyAlignment="1" applyProtection="1">
      <alignment horizontal="center" vertical="center"/>
      <protection locked="0"/>
    </xf>
    <xf numFmtId="0" fontId="0" fillId="0" borderId="81"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3" fontId="0" fillId="0" borderId="0" xfId="0" applyNumberFormat="1" applyFont="1" applyAlignment="1"/>
    <xf numFmtId="0" fontId="0" fillId="0" borderId="0" xfId="0" applyFont="1" applyBorder="1" applyAlignment="1">
      <alignment horizontal="center" vertical="center" wrapText="1" shrinkToFit="1"/>
    </xf>
    <xf numFmtId="177" fontId="0" fillId="0" borderId="0" xfId="0" applyNumberFormat="1" applyFont="1" applyFill="1" applyAlignment="1"/>
    <xf numFmtId="177"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82" fillId="0" borderId="0" xfId="0" applyNumberFormat="1" applyFont="1" applyAlignment="1"/>
    <xf numFmtId="0" fontId="83" fillId="0" borderId="0" xfId="0" applyNumberFormat="1" applyFont="1" applyAlignment="1"/>
    <xf numFmtId="0" fontId="0" fillId="0" borderId="0" xfId="0" applyNumberFormat="1" applyFont="1" applyBorder="1" applyAlignment="1">
      <alignment horizontal="left"/>
    </xf>
  </cellXfs>
  <cellStyles count="23">
    <cellStyle name="ハイパーリンク" xfId="1" builtinId="8"/>
    <cellStyle name="桁区切り" xfId="2" builtinId="6"/>
    <cellStyle name="桁区切り 2" xfId="5"/>
    <cellStyle name="通貨" xfId="3" builtinId="7"/>
    <cellStyle name="標準" xfId="0" builtinId="0"/>
    <cellStyle name="標準 11" xfId="13"/>
    <cellStyle name="標準 2" xfId="6"/>
    <cellStyle name="標準 2 2" xfId="10"/>
    <cellStyle name="標準 2 3" xfId="11"/>
    <cellStyle name="標準 2 4" xfId="20"/>
    <cellStyle name="標準 3" xfId="4"/>
    <cellStyle name="標準 3 2" xfId="12"/>
    <cellStyle name="標準 3 3" xfId="21"/>
    <cellStyle name="標準 4" xfId="7"/>
    <cellStyle name="標準 5" xfId="14"/>
    <cellStyle name="標準 6" xfId="9"/>
    <cellStyle name="標準 6 2" xfId="16"/>
    <cellStyle name="標準 7" xfId="8"/>
    <cellStyle name="標準 7 2" xfId="17"/>
    <cellStyle name="標準 8" xfId="15"/>
    <cellStyle name="標準 9" xfId="22"/>
    <cellStyle name="標準_H17nen" xfId="18"/>
    <cellStyle name="標準_H17財" xfId="19"/>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2124" customWidth="1"/>
    <col min="4" max="19" width="12.75" style="2124" customWidth="1"/>
    <col min="20" max="22" width="15.625" style="2124" customWidth="1"/>
    <col min="23" max="24" width="12.75" style="2124" customWidth="1"/>
    <col min="25" max="25" width="13.375" style="2124" customWidth="1"/>
    <col min="26" max="27" width="11.75" style="2124" customWidth="1"/>
    <col min="28" max="28" width="14.75" style="2124" customWidth="1"/>
    <col min="29" max="30" width="12.75" style="2124" customWidth="1"/>
    <col min="31" max="31" width="14.75" style="2124" customWidth="1"/>
    <col min="32" max="33" width="11.75" style="2124" customWidth="1"/>
    <col min="34" max="34" width="13.625" style="2124" customWidth="1"/>
    <col min="35" max="37" width="14.75" style="2124" customWidth="1"/>
    <col min="38" max="38" width="14.875" style="2124" customWidth="1"/>
    <col min="39" max="40" width="12.75" style="2124" customWidth="1"/>
    <col min="41" max="256" width="15.625" style="2124"/>
    <col min="257" max="259" width="13.75" style="2124" customWidth="1"/>
    <col min="260" max="275" width="12.75" style="2124" customWidth="1"/>
    <col min="276" max="278" width="15.625" style="2124" customWidth="1"/>
    <col min="279" max="280" width="12.75" style="2124" customWidth="1"/>
    <col min="281" max="281" width="13.375" style="2124" customWidth="1"/>
    <col min="282" max="283" width="11.75" style="2124" customWidth="1"/>
    <col min="284" max="284" width="14.75" style="2124" customWidth="1"/>
    <col min="285" max="286" width="12.75" style="2124" customWidth="1"/>
    <col min="287" max="287" width="14.75" style="2124" customWidth="1"/>
    <col min="288" max="289" width="11.75" style="2124" customWidth="1"/>
    <col min="290" max="290" width="13.625" style="2124" customWidth="1"/>
    <col min="291" max="293" width="14.75" style="2124" customWidth="1"/>
    <col min="294" max="294" width="14.875" style="2124" customWidth="1"/>
    <col min="295" max="296" width="12.75" style="2124" customWidth="1"/>
    <col min="297" max="512" width="15.625" style="2124"/>
    <col min="513" max="515" width="13.75" style="2124" customWidth="1"/>
    <col min="516" max="531" width="12.75" style="2124" customWidth="1"/>
    <col min="532" max="534" width="15.625" style="2124" customWidth="1"/>
    <col min="535" max="536" width="12.75" style="2124" customWidth="1"/>
    <col min="537" max="537" width="13.375" style="2124" customWidth="1"/>
    <col min="538" max="539" width="11.75" style="2124" customWidth="1"/>
    <col min="540" max="540" width="14.75" style="2124" customWidth="1"/>
    <col min="541" max="542" width="12.75" style="2124" customWidth="1"/>
    <col min="543" max="543" width="14.75" style="2124" customWidth="1"/>
    <col min="544" max="545" width="11.75" style="2124" customWidth="1"/>
    <col min="546" max="546" width="13.625" style="2124" customWidth="1"/>
    <col min="547" max="549" width="14.75" style="2124" customWidth="1"/>
    <col min="550" max="550" width="14.875" style="2124" customWidth="1"/>
    <col min="551" max="552" width="12.75" style="2124" customWidth="1"/>
    <col min="553" max="768" width="15.625" style="2124"/>
    <col min="769" max="771" width="13.75" style="2124" customWidth="1"/>
    <col min="772" max="787" width="12.75" style="2124" customWidth="1"/>
    <col min="788" max="790" width="15.625" style="2124" customWidth="1"/>
    <col min="791" max="792" width="12.75" style="2124" customWidth="1"/>
    <col min="793" max="793" width="13.375" style="2124" customWidth="1"/>
    <col min="794" max="795" width="11.75" style="2124" customWidth="1"/>
    <col min="796" max="796" width="14.75" style="2124" customWidth="1"/>
    <col min="797" max="798" width="12.75" style="2124" customWidth="1"/>
    <col min="799" max="799" width="14.75" style="2124" customWidth="1"/>
    <col min="800" max="801" width="11.75" style="2124" customWidth="1"/>
    <col min="802" max="802" width="13.625" style="2124" customWidth="1"/>
    <col min="803" max="805" width="14.75" style="2124" customWidth="1"/>
    <col min="806" max="806" width="14.875" style="2124" customWidth="1"/>
    <col min="807" max="808" width="12.75" style="2124" customWidth="1"/>
    <col min="809" max="1024" width="15.625" style="2124"/>
    <col min="1025" max="1027" width="13.75" style="2124" customWidth="1"/>
    <col min="1028" max="1043" width="12.75" style="2124" customWidth="1"/>
    <col min="1044" max="1046" width="15.625" style="2124" customWidth="1"/>
    <col min="1047" max="1048" width="12.75" style="2124" customWidth="1"/>
    <col min="1049" max="1049" width="13.375" style="2124" customWidth="1"/>
    <col min="1050" max="1051" width="11.75" style="2124" customWidth="1"/>
    <col min="1052" max="1052" width="14.75" style="2124" customWidth="1"/>
    <col min="1053" max="1054" width="12.75" style="2124" customWidth="1"/>
    <col min="1055" max="1055" width="14.75" style="2124" customWidth="1"/>
    <col min="1056" max="1057" width="11.75" style="2124" customWidth="1"/>
    <col min="1058" max="1058" width="13.625" style="2124" customWidth="1"/>
    <col min="1059" max="1061" width="14.75" style="2124" customWidth="1"/>
    <col min="1062" max="1062" width="14.875" style="2124" customWidth="1"/>
    <col min="1063" max="1064" width="12.75" style="2124" customWidth="1"/>
    <col min="1065" max="1280" width="15.625" style="2124"/>
    <col min="1281" max="1283" width="13.75" style="2124" customWidth="1"/>
    <col min="1284" max="1299" width="12.75" style="2124" customWidth="1"/>
    <col min="1300" max="1302" width="15.625" style="2124" customWidth="1"/>
    <col min="1303" max="1304" width="12.75" style="2124" customWidth="1"/>
    <col min="1305" max="1305" width="13.375" style="2124" customWidth="1"/>
    <col min="1306" max="1307" width="11.75" style="2124" customWidth="1"/>
    <col min="1308" max="1308" width="14.75" style="2124" customWidth="1"/>
    <col min="1309" max="1310" width="12.75" style="2124" customWidth="1"/>
    <col min="1311" max="1311" width="14.75" style="2124" customWidth="1"/>
    <col min="1312" max="1313" width="11.75" style="2124" customWidth="1"/>
    <col min="1314" max="1314" width="13.625" style="2124" customWidth="1"/>
    <col min="1315" max="1317" width="14.75" style="2124" customWidth="1"/>
    <col min="1318" max="1318" width="14.875" style="2124" customWidth="1"/>
    <col min="1319" max="1320" width="12.75" style="2124" customWidth="1"/>
    <col min="1321" max="1536" width="15.625" style="2124"/>
    <col min="1537" max="1539" width="13.75" style="2124" customWidth="1"/>
    <col min="1540" max="1555" width="12.75" style="2124" customWidth="1"/>
    <col min="1556" max="1558" width="15.625" style="2124" customWidth="1"/>
    <col min="1559" max="1560" width="12.75" style="2124" customWidth="1"/>
    <col min="1561" max="1561" width="13.375" style="2124" customWidth="1"/>
    <col min="1562" max="1563" width="11.75" style="2124" customWidth="1"/>
    <col min="1564" max="1564" width="14.75" style="2124" customWidth="1"/>
    <col min="1565" max="1566" width="12.75" style="2124" customWidth="1"/>
    <col min="1567" max="1567" width="14.75" style="2124" customWidth="1"/>
    <col min="1568" max="1569" width="11.75" style="2124" customWidth="1"/>
    <col min="1570" max="1570" width="13.625" style="2124" customWidth="1"/>
    <col min="1571" max="1573" width="14.75" style="2124" customWidth="1"/>
    <col min="1574" max="1574" width="14.875" style="2124" customWidth="1"/>
    <col min="1575" max="1576" width="12.75" style="2124" customWidth="1"/>
    <col min="1577" max="1792" width="15.625" style="2124"/>
    <col min="1793" max="1795" width="13.75" style="2124" customWidth="1"/>
    <col min="1796" max="1811" width="12.75" style="2124" customWidth="1"/>
    <col min="1812" max="1814" width="15.625" style="2124" customWidth="1"/>
    <col min="1815" max="1816" width="12.75" style="2124" customWidth="1"/>
    <col min="1817" max="1817" width="13.375" style="2124" customWidth="1"/>
    <col min="1818" max="1819" width="11.75" style="2124" customWidth="1"/>
    <col min="1820" max="1820" width="14.75" style="2124" customWidth="1"/>
    <col min="1821" max="1822" width="12.75" style="2124" customWidth="1"/>
    <col min="1823" max="1823" width="14.75" style="2124" customWidth="1"/>
    <col min="1824" max="1825" width="11.75" style="2124" customWidth="1"/>
    <col min="1826" max="1826" width="13.625" style="2124" customWidth="1"/>
    <col min="1827" max="1829" width="14.75" style="2124" customWidth="1"/>
    <col min="1830" max="1830" width="14.875" style="2124" customWidth="1"/>
    <col min="1831" max="1832" width="12.75" style="2124" customWidth="1"/>
    <col min="1833" max="2048" width="15.625" style="2124"/>
    <col min="2049" max="2051" width="13.75" style="2124" customWidth="1"/>
    <col min="2052" max="2067" width="12.75" style="2124" customWidth="1"/>
    <col min="2068" max="2070" width="15.625" style="2124" customWidth="1"/>
    <col min="2071" max="2072" width="12.75" style="2124" customWidth="1"/>
    <col min="2073" max="2073" width="13.375" style="2124" customWidth="1"/>
    <col min="2074" max="2075" width="11.75" style="2124" customWidth="1"/>
    <col min="2076" max="2076" width="14.75" style="2124" customWidth="1"/>
    <col min="2077" max="2078" width="12.75" style="2124" customWidth="1"/>
    <col min="2079" max="2079" width="14.75" style="2124" customWidth="1"/>
    <col min="2080" max="2081" width="11.75" style="2124" customWidth="1"/>
    <col min="2082" max="2082" width="13.625" style="2124" customWidth="1"/>
    <col min="2083" max="2085" width="14.75" style="2124" customWidth="1"/>
    <col min="2086" max="2086" width="14.875" style="2124" customWidth="1"/>
    <col min="2087" max="2088" width="12.75" style="2124" customWidth="1"/>
    <col min="2089" max="2304" width="15.625" style="2124"/>
    <col min="2305" max="2307" width="13.75" style="2124" customWidth="1"/>
    <col min="2308" max="2323" width="12.75" style="2124" customWidth="1"/>
    <col min="2324" max="2326" width="15.625" style="2124" customWidth="1"/>
    <col min="2327" max="2328" width="12.75" style="2124" customWidth="1"/>
    <col min="2329" max="2329" width="13.375" style="2124" customWidth="1"/>
    <col min="2330" max="2331" width="11.75" style="2124" customWidth="1"/>
    <col min="2332" max="2332" width="14.75" style="2124" customWidth="1"/>
    <col min="2333" max="2334" width="12.75" style="2124" customWidth="1"/>
    <col min="2335" max="2335" width="14.75" style="2124" customWidth="1"/>
    <col min="2336" max="2337" width="11.75" style="2124" customWidth="1"/>
    <col min="2338" max="2338" width="13.625" style="2124" customWidth="1"/>
    <col min="2339" max="2341" width="14.75" style="2124" customWidth="1"/>
    <col min="2342" max="2342" width="14.875" style="2124" customWidth="1"/>
    <col min="2343" max="2344" width="12.75" style="2124" customWidth="1"/>
    <col min="2345" max="2560" width="15.625" style="2124"/>
    <col min="2561" max="2563" width="13.75" style="2124" customWidth="1"/>
    <col min="2564" max="2579" width="12.75" style="2124" customWidth="1"/>
    <col min="2580" max="2582" width="15.625" style="2124" customWidth="1"/>
    <col min="2583" max="2584" width="12.75" style="2124" customWidth="1"/>
    <col min="2585" max="2585" width="13.375" style="2124" customWidth="1"/>
    <col min="2586" max="2587" width="11.75" style="2124" customWidth="1"/>
    <col min="2588" max="2588" width="14.75" style="2124" customWidth="1"/>
    <col min="2589" max="2590" width="12.75" style="2124" customWidth="1"/>
    <col min="2591" max="2591" width="14.75" style="2124" customWidth="1"/>
    <col min="2592" max="2593" width="11.75" style="2124" customWidth="1"/>
    <col min="2594" max="2594" width="13.625" style="2124" customWidth="1"/>
    <col min="2595" max="2597" width="14.75" style="2124" customWidth="1"/>
    <col min="2598" max="2598" width="14.875" style="2124" customWidth="1"/>
    <col min="2599" max="2600" width="12.75" style="2124" customWidth="1"/>
    <col min="2601" max="2816" width="15.625" style="2124"/>
    <col min="2817" max="2819" width="13.75" style="2124" customWidth="1"/>
    <col min="2820" max="2835" width="12.75" style="2124" customWidth="1"/>
    <col min="2836" max="2838" width="15.625" style="2124" customWidth="1"/>
    <col min="2839" max="2840" width="12.75" style="2124" customWidth="1"/>
    <col min="2841" max="2841" width="13.375" style="2124" customWidth="1"/>
    <col min="2842" max="2843" width="11.75" style="2124" customWidth="1"/>
    <col min="2844" max="2844" width="14.75" style="2124" customWidth="1"/>
    <col min="2845" max="2846" width="12.75" style="2124" customWidth="1"/>
    <col min="2847" max="2847" width="14.75" style="2124" customWidth="1"/>
    <col min="2848" max="2849" width="11.75" style="2124" customWidth="1"/>
    <col min="2850" max="2850" width="13.625" style="2124" customWidth="1"/>
    <col min="2851" max="2853" width="14.75" style="2124" customWidth="1"/>
    <col min="2854" max="2854" width="14.875" style="2124" customWidth="1"/>
    <col min="2855" max="2856" width="12.75" style="2124" customWidth="1"/>
    <col min="2857" max="3072" width="15.625" style="2124"/>
    <col min="3073" max="3075" width="13.75" style="2124" customWidth="1"/>
    <col min="3076" max="3091" width="12.75" style="2124" customWidth="1"/>
    <col min="3092" max="3094" width="15.625" style="2124" customWidth="1"/>
    <col min="3095" max="3096" width="12.75" style="2124" customWidth="1"/>
    <col min="3097" max="3097" width="13.375" style="2124" customWidth="1"/>
    <col min="3098" max="3099" width="11.75" style="2124" customWidth="1"/>
    <col min="3100" max="3100" width="14.75" style="2124" customWidth="1"/>
    <col min="3101" max="3102" width="12.75" style="2124" customWidth="1"/>
    <col min="3103" max="3103" width="14.75" style="2124" customWidth="1"/>
    <col min="3104" max="3105" width="11.75" style="2124" customWidth="1"/>
    <col min="3106" max="3106" width="13.625" style="2124" customWidth="1"/>
    <col min="3107" max="3109" width="14.75" style="2124" customWidth="1"/>
    <col min="3110" max="3110" width="14.875" style="2124" customWidth="1"/>
    <col min="3111" max="3112" width="12.75" style="2124" customWidth="1"/>
    <col min="3113" max="3328" width="15.625" style="2124"/>
    <col min="3329" max="3331" width="13.75" style="2124" customWidth="1"/>
    <col min="3332" max="3347" width="12.75" style="2124" customWidth="1"/>
    <col min="3348" max="3350" width="15.625" style="2124" customWidth="1"/>
    <col min="3351" max="3352" width="12.75" style="2124" customWidth="1"/>
    <col min="3353" max="3353" width="13.375" style="2124" customWidth="1"/>
    <col min="3354" max="3355" width="11.75" style="2124" customWidth="1"/>
    <col min="3356" max="3356" width="14.75" style="2124" customWidth="1"/>
    <col min="3357" max="3358" width="12.75" style="2124" customWidth="1"/>
    <col min="3359" max="3359" width="14.75" style="2124" customWidth="1"/>
    <col min="3360" max="3361" width="11.75" style="2124" customWidth="1"/>
    <col min="3362" max="3362" width="13.625" style="2124" customWidth="1"/>
    <col min="3363" max="3365" width="14.75" style="2124" customWidth="1"/>
    <col min="3366" max="3366" width="14.875" style="2124" customWidth="1"/>
    <col min="3367" max="3368" width="12.75" style="2124" customWidth="1"/>
    <col min="3369" max="3584" width="15.625" style="2124"/>
    <col min="3585" max="3587" width="13.75" style="2124" customWidth="1"/>
    <col min="3588" max="3603" width="12.75" style="2124" customWidth="1"/>
    <col min="3604" max="3606" width="15.625" style="2124" customWidth="1"/>
    <col min="3607" max="3608" width="12.75" style="2124" customWidth="1"/>
    <col min="3609" max="3609" width="13.375" style="2124" customWidth="1"/>
    <col min="3610" max="3611" width="11.75" style="2124" customWidth="1"/>
    <col min="3612" max="3612" width="14.75" style="2124" customWidth="1"/>
    <col min="3613" max="3614" width="12.75" style="2124" customWidth="1"/>
    <col min="3615" max="3615" width="14.75" style="2124" customWidth="1"/>
    <col min="3616" max="3617" width="11.75" style="2124" customWidth="1"/>
    <col min="3618" max="3618" width="13.625" style="2124" customWidth="1"/>
    <col min="3619" max="3621" width="14.75" style="2124" customWidth="1"/>
    <col min="3622" max="3622" width="14.875" style="2124" customWidth="1"/>
    <col min="3623" max="3624" width="12.75" style="2124" customWidth="1"/>
    <col min="3625" max="3840" width="15.625" style="2124"/>
    <col min="3841" max="3843" width="13.75" style="2124" customWidth="1"/>
    <col min="3844" max="3859" width="12.75" style="2124" customWidth="1"/>
    <col min="3860" max="3862" width="15.625" style="2124" customWidth="1"/>
    <col min="3863" max="3864" width="12.75" style="2124" customWidth="1"/>
    <col min="3865" max="3865" width="13.375" style="2124" customWidth="1"/>
    <col min="3866" max="3867" width="11.75" style="2124" customWidth="1"/>
    <col min="3868" max="3868" width="14.75" style="2124" customWidth="1"/>
    <col min="3869" max="3870" width="12.75" style="2124" customWidth="1"/>
    <col min="3871" max="3871" width="14.75" style="2124" customWidth="1"/>
    <col min="3872" max="3873" width="11.75" style="2124" customWidth="1"/>
    <col min="3874" max="3874" width="13.625" style="2124" customWidth="1"/>
    <col min="3875" max="3877" width="14.75" style="2124" customWidth="1"/>
    <col min="3878" max="3878" width="14.875" style="2124" customWidth="1"/>
    <col min="3879" max="3880" width="12.75" style="2124" customWidth="1"/>
    <col min="3881" max="4096" width="15.625" style="2124"/>
    <col min="4097" max="4099" width="13.75" style="2124" customWidth="1"/>
    <col min="4100" max="4115" width="12.75" style="2124" customWidth="1"/>
    <col min="4116" max="4118" width="15.625" style="2124" customWidth="1"/>
    <col min="4119" max="4120" width="12.75" style="2124" customWidth="1"/>
    <col min="4121" max="4121" width="13.375" style="2124" customWidth="1"/>
    <col min="4122" max="4123" width="11.75" style="2124" customWidth="1"/>
    <col min="4124" max="4124" width="14.75" style="2124" customWidth="1"/>
    <col min="4125" max="4126" width="12.75" style="2124" customWidth="1"/>
    <col min="4127" max="4127" width="14.75" style="2124" customWidth="1"/>
    <col min="4128" max="4129" width="11.75" style="2124" customWidth="1"/>
    <col min="4130" max="4130" width="13.625" style="2124" customWidth="1"/>
    <col min="4131" max="4133" width="14.75" style="2124" customWidth="1"/>
    <col min="4134" max="4134" width="14.875" style="2124" customWidth="1"/>
    <col min="4135" max="4136" width="12.75" style="2124" customWidth="1"/>
    <col min="4137" max="4352" width="15.625" style="2124"/>
    <col min="4353" max="4355" width="13.75" style="2124" customWidth="1"/>
    <col min="4356" max="4371" width="12.75" style="2124" customWidth="1"/>
    <col min="4372" max="4374" width="15.625" style="2124" customWidth="1"/>
    <col min="4375" max="4376" width="12.75" style="2124" customWidth="1"/>
    <col min="4377" max="4377" width="13.375" style="2124" customWidth="1"/>
    <col min="4378" max="4379" width="11.75" style="2124" customWidth="1"/>
    <col min="4380" max="4380" width="14.75" style="2124" customWidth="1"/>
    <col min="4381" max="4382" width="12.75" style="2124" customWidth="1"/>
    <col min="4383" max="4383" width="14.75" style="2124" customWidth="1"/>
    <col min="4384" max="4385" width="11.75" style="2124" customWidth="1"/>
    <col min="4386" max="4386" width="13.625" style="2124" customWidth="1"/>
    <col min="4387" max="4389" width="14.75" style="2124" customWidth="1"/>
    <col min="4390" max="4390" width="14.875" style="2124" customWidth="1"/>
    <col min="4391" max="4392" width="12.75" style="2124" customWidth="1"/>
    <col min="4393" max="4608" width="15.625" style="2124"/>
    <col min="4609" max="4611" width="13.75" style="2124" customWidth="1"/>
    <col min="4612" max="4627" width="12.75" style="2124" customWidth="1"/>
    <col min="4628" max="4630" width="15.625" style="2124" customWidth="1"/>
    <col min="4631" max="4632" width="12.75" style="2124" customWidth="1"/>
    <col min="4633" max="4633" width="13.375" style="2124" customWidth="1"/>
    <col min="4634" max="4635" width="11.75" style="2124" customWidth="1"/>
    <col min="4636" max="4636" width="14.75" style="2124" customWidth="1"/>
    <col min="4637" max="4638" width="12.75" style="2124" customWidth="1"/>
    <col min="4639" max="4639" width="14.75" style="2124" customWidth="1"/>
    <col min="4640" max="4641" width="11.75" style="2124" customWidth="1"/>
    <col min="4642" max="4642" width="13.625" style="2124" customWidth="1"/>
    <col min="4643" max="4645" width="14.75" style="2124" customWidth="1"/>
    <col min="4646" max="4646" width="14.875" style="2124" customWidth="1"/>
    <col min="4647" max="4648" width="12.75" style="2124" customWidth="1"/>
    <col min="4649" max="4864" width="15.625" style="2124"/>
    <col min="4865" max="4867" width="13.75" style="2124" customWidth="1"/>
    <col min="4868" max="4883" width="12.75" style="2124" customWidth="1"/>
    <col min="4884" max="4886" width="15.625" style="2124" customWidth="1"/>
    <col min="4887" max="4888" width="12.75" style="2124" customWidth="1"/>
    <col min="4889" max="4889" width="13.375" style="2124" customWidth="1"/>
    <col min="4890" max="4891" width="11.75" style="2124" customWidth="1"/>
    <col min="4892" max="4892" width="14.75" style="2124" customWidth="1"/>
    <col min="4893" max="4894" width="12.75" style="2124" customWidth="1"/>
    <col min="4895" max="4895" width="14.75" style="2124" customWidth="1"/>
    <col min="4896" max="4897" width="11.75" style="2124" customWidth="1"/>
    <col min="4898" max="4898" width="13.625" style="2124" customWidth="1"/>
    <col min="4899" max="4901" width="14.75" style="2124" customWidth="1"/>
    <col min="4902" max="4902" width="14.875" style="2124" customWidth="1"/>
    <col min="4903" max="4904" width="12.75" style="2124" customWidth="1"/>
    <col min="4905" max="5120" width="15.625" style="2124"/>
    <col min="5121" max="5123" width="13.75" style="2124" customWidth="1"/>
    <col min="5124" max="5139" width="12.75" style="2124" customWidth="1"/>
    <col min="5140" max="5142" width="15.625" style="2124" customWidth="1"/>
    <col min="5143" max="5144" width="12.75" style="2124" customWidth="1"/>
    <col min="5145" max="5145" width="13.375" style="2124" customWidth="1"/>
    <col min="5146" max="5147" width="11.75" style="2124" customWidth="1"/>
    <col min="5148" max="5148" width="14.75" style="2124" customWidth="1"/>
    <col min="5149" max="5150" width="12.75" style="2124" customWidth="1"/>
    <col min="5151" max="5151" width="14.75" style="2124" customWidth="1"/>
    <col min="5152" max="5153" width="11.75" style="2124" customWidth="1"/>
    <col min="5154" max="5154" width="13.625" style="2124" customWidth="1"/>
    <col min="5155" max="5157" width="14.75" style="2124" customWidth="1"/>
    <col min="5158" max="5158" width="14.875" style="2124" customWidth="1"/>
    <col min="5159" max="5160" width="12.75" style="2124" customWidth="1"/>
    <col min="5161" max="5376" width="15.625" style="2124"/>
    <col min="5377" max="5379" width="13.75" style="2124" customWidth="1"/>
    <col min="5380" max="5395" width="12.75" style="2124" customWidth="1"/>
    <col min="5396" max="5398" width="15.625" style="2124" customWidth="1"/>
    <col min="5399" max="5400" width="12.75" style="2124" customWidth="1"/>
    <col min="5401" max="5401" width="13.375" style="2124" customWidth="1"/>
    <col min="5402" max="5403" width="11.75" style="2124" customWidth="1"/>
    <col min="5404" max="5404" width="14.75" style="2124" customWidth="1"/>
    <col min="5405" max="5406" width="12.75" style="2124" customWidth="1"/>
    <col min="5407" max="5407" width="14.75" style="2124" customWidth="1"/>
    <col min="5408" max="5409" width="11.75" style="2124" customWidth="1"/>
    <col min="5410" max="5410" width="13.625" style="2124" customWidth="1"/>
    <col min="5411" max="5413" width="14.75" style="2124" customWidth="1"/>
    <col min="5414" max="5414" width="14.875" style="2124" customWidth="1"/>
    <col min="5415" max="5416" width="12.75" style="2124" customWidth="1"/>
    <col min="5417" max="5632" width="15.625" style="2124"/>
    <col min="5633" max="5635" width="13.75" style="2124" customWidth="1"/>
    <col min="5636" max="5651" width="12.75" style="2124" customWidth="1"/>
    <col min="5652" max="5654" width="15.625" style="2124" customWidth="1"/>
    <col min="5655" max="5656" width="12.75" style="2124" customWidth="1"/>
    <col min="5657" max="5657" width="13.375" style="2124" customWidth="1"/>
    <col min="5658" max="5659" width="11.75" style="2124" customWidth="1"/>
    <col min="5660" max="5660" width="14.75" style="2124" customWidth="1"/>
    <col min="5661" max="5662" width="12.75" style="2124" customWidth="1"/>
    <col min="5663" max="5663" width="14.75" style="2124" customWidth="1"/>
    <col min="5664" max="5665" width="11.75" style="2124" customWidth="1"/>
    <col min="5666" max="5666" width="13.625" style="2124" customWidth="1"/>
    <col min="5667" max="5669" width="14.75" style="2124" customWidth="1"/>
    <col min="5670" max="5670" width="14.875" style="2124" customWidth="1"/>
    <col min="5671" max="5672" width="12.75" style="2124" customWidth="1"/>
    <col min="5673" max="5888" width="15.625" style="2124"/>
    <col min="5889" max="5891" width="13.75" style="2124" customWidth="1"/>
    <col min="5892" max="5907" width="12.75" style="2124" customWidth="1"/>
    <col min="5908" max="5910" width="15.625" style="2124" customWidth="1"/>
    <col min="5911" max="5912" width="12.75" style="2124" customWidth="1"/>
    <col min="5913" max="5913" width="13.375" style="2124" customWidth="1"/>
    <col min="5914" max="5915" width="11.75" style="2124" customWidth="1"/>
    <col min="5916" max="5916" width="14.75" style="2124" customWidth="1"/>
    <col min="5917" max="5918" width="12.75" style="2124" customWidth="1"/>
    <col min="5919" max="5919" width="14.75" style="2124" customWidth="1"/>
    <col min="5920" max="5921" width="11.75" style="2124" customWidth="1"/>
    <col min="5922" max="5922" width="13.625" style="2124" customWidth="1"/>
    <col min="5923" max="5925" width="14.75" style="2124" customWidth="1"/>
    <col min="5926" max="5926" width="14.875" style="2124" customWidth="1"/>
    <col min="5927" max="5928" width="12.75" style="2124" customWidth="1"/>
    <col min="5929" max="6144" width="15.625" style="2124"/>
    <col min="6145" max="6147" width="13.75" style="2124" customWidth="1"/>
    <col min="6148" max="6163" width="12.75" style="2124" customWidth="1"/>
    <col min="6164" max="6166" width="15.625" style="2124" customWidth="1"/>
    <col min="6167" max="6168" width="12.75" style="2124" customWidth="1"/>
    <col min="6169" max="6169" width="13.375" style="2124" customWidth="1"/>
    <col min="6170" max="6171" width="11.75" style="2124" customWidth="1"/>
    <col min="6172" max="6172" width="14.75" style="2124" customWidth="1"/>
    <col min="6173" max="6174" width="12.75" style="2124" customWidth="1"/>
    <col min="6175" max="6175" width="14.75" style="2124" customWidth="1"/>
    <col min="6176" max="6177" width="11.75" style="2124" customWidth="1"/>
    <col min="6178" max="6178" width="13.625" style="2124" customWidth="1"/>
    <col min="6179" max="6181" width="14.75" style="2124" customWidth="1"/>
    <col min="6182" max="6182" width="14.875" style="2124" customWidth="1"/>
    <col min="6183" max="6184" width="12.75" style="2124" customWidth="1"/>
    <col min="6185" max="6400" width="15.625" style="2124"/>
    <col min="6401" max="6403" width="13.75" style="2124" customWidth="1"/>
    <col min="6404" max="6419" width="12.75" style="2124" customWidth="1"/>
    <col min="6420" max="6422" width="15.625" style="2124" customWidth="1"/>
    <col min="6423" max="6424" width="12.75" style="2124" customWidth="1"/>
    <col min="6425" max="6425" width="13.375" style="2124" customWidth="1"/>
    <col min="6426" max="6427" width="11.75" style="2124" customWidth="1"/>
    <col min="6428" max="6428" width="14.75" style="2124" customWidth="1"/>
    <col min="6429" max="6430" width="12.75" style="2124" customWidth="1"/>
    <col min="6431" max="6431" width="14.75" style="2124" customWidth="1"/>
    <col min="6432" max="6433" width="11.75" style="2124" customWidth="1"/>
    <col min="6434" max="6434" width="13.625" style="2124" customWidth="1"/>
    <col min="6435" max="6437" width="14.75" style="2124" customWidth="1"/>
    <col min="6438" max="6438" width="14.875" style="2124" customWidth="1"/>
    <col min="6439" max="6440" width="12.75" style="2124" customWidth="1"/>
    <col min="6441" max="6656" width="15.625" style="2124"/>
    <col min="6657" max="6659" width="13.75" style="2124" customWidth="1"/>
    <col min="6660" max="6675" width="12.75" style="2124" customWidth="1"/>
    <col min="6676" max="6678" width="15.625" style="2124" customWidth="1"/>
    <col min="6679" max="6680" width="12.75" style="2124" customWidth="1"/>
    <col min="6681" max="6681" width="13.375" style="2124" customWidth="1"/>
    <col min="6682" max="6683" width="11.75" style="2124" customWidth="1"/>
    <col min="6684" max="6684" width="14.75" style="2124" customWidth="1"/>
    <col min="6685" max="6686" width="12.75" style="2124" customWidth="1"/>
    <col min="6687" max="6687" width="14.75" style="2124" customWidth="1"/>
    <col min="6688" max="6689" width="11.75" style="2124" customWidth="1"/>
    <col min="6690" max="6690" width="13.625" style="2124" customWidth="1"/>
    <col min="6691" max="6693" width="14.75" style="2124" customWidth="1"/>
    <col min="6694" max="6694" width="14.875" style="2124" customWidth="1"/>
    <col min="6695" max="6696" width="12.75" style="2124" customWidth="1"/>
    <col min="6697" max="6912" width="15.625" style="2124"/>
    <col min="6913" max="6915" width="13.75" style="2124" customWidth="1"/>
    <col min="6916" max="6931" width="12.75" style="2124" customWidth="1"/>
    <col min="6932" max="6934" width="15.625" style="2124" customWidth="1"/>
    <col min="6935" max="6936" width="12.75" style="2124" customWidth="1"/>
    <col min="6937" max="6937" width="13.375" style="2124" customWidth="1"/>
    <col min="6938" max="6939" width="11.75" style="2124" customWidth="1"/>
    <col min="6940" max="6940" width="14.75" style="2124" customWidth="1"/>
    <col min="6941" max="6942" width="12.75" style="2124" customWidth="1"/>
    <col min="6943" max="6943" width="14.75" style="2124" customWidth="1"/>
    <col min="6944" max="6945" width="11.75" style="2124" customWidth="1"/>
    <col min="6946" max="6946" width="13.625" style="2124" customWidth="1"/>
    <col min="6947" max="6949" width="14.75" style="2124" customWidth="1"/>
    <col min="6950" max="6950" width="14.875" style="2124" customWidth="1"/>
    <col min="6951" max="6952" width="12.75" style="2124" customWidth="1"/>
    <col min="6953" max="7168" width="15.625" style="2124"/>
    <col min="7169" max="7171" width="13.75" style="2124" customWidth="1"/>
    <col min="7172" max="7187" width="12.75" style="2124" customWidth="1"/>
    <col min="7188" max="7190" width="15.625" style="2124" customWidth="1"/>
    <col min="7191" max="7192" width="12.75" style="2124" customWidth="1"/>
    <col min="7193" max="7193" width="13.375" style="2124" customWidth="1"/>
    <col min="7194" max="7195" width="11.75" style="2124" customWidth="1"/>
    <col min="7196" max="7196" width="14.75" style="2124" customWidth="1"/>
    <col min="7197" max="7198" width="12.75" style="2124" customWidth="1"/>
    <col min="7199" max="7199" width="14.75" style="2124" customWidth="1"/>
    <col min="7200" max="7201" width="11.75" style="2124" customWidth="1"/>
    <col min="7202" max="7202" width="13.625" style="2124" customWidth="1"/>
    <col min="7203" max="7205" width="14.75" style="2124" customWidth="1"/>
    <col min="7206" max="7206" width="14.875" style="2124" customWidth="1"/>
    <col min="7207" max="7208" width="12.75" style="2124" customWidth="1"/>
    <col min="7209" max="7424" width="15.625" style="2124"/>
    <col min="7425" max="7427" width="13.75" style="2124" customWidth="1"/>
    <col min="7428" max="7443" width="12.75" style="2124" customWidth="1"/>
    <col min="7444" max="7446" width="15.625" style="2124" customWidth="1"/>
    <col min="7447" max="7448" width="12.75" style="2124" customWidth="1"/>
    <col min="7449" max="7449" width="13.375" style="2124" customWidth="1"/>
    <col min="7450" max="7451" width="11.75" style="2124" customWidth="1"/>
    <col min="7452" max="7452" width="14.75" style="2124" customWidth="1"/>
    <col min="7453" max="7454" width="12.75" style="2124" customWidth="1"/>
    <col min="7455" max="7455" width="14.75" style="2124" customWidth="1"/>
    <col min="7456" max="7457" width="11.75" style="2124" customWidth="1"/>
    <col min="7458" max="7458" width="13.625" style="2124" customWidth="1"/>
    <col min="7459" max="7461" width="14.75" style="2124" customWidth="1"/>
    <col min="7462" max="7462" width="14.875" style="2124" customWidth="1"/>
    <col min="7463" max="7464" width="12.75" style="2124" customWidth="1"/>
    <col min="7465" max="7680" width="15.625" style="2124"/>
    <col min="7681" max="7683" width="13.75" style="2124" customWidth="1"/>
    <col min="7684" max="7699" width="12.75" style="2124" customWidth="1"/>
    <col min="7700" max="7702" width="15.625" style="2124" customWidth="1"/>
    <col min="7703" max="7704" width="12.75" style="2124" customWidth="1"/>
    <col min="7705" max="7705" width="13.375" style="2124" customWidth="1"/>
    <col min="7706" max="7707" width="11.75" style="2124" customWidth="1"/>
    <col min="7708" max="7708" width="14.75" style="2124" customWidth="1"/>
    <col min="7709" max="7710" width="12.75" style="2124" customWidth="1"/>
    <col min="7711" max="7711" width="14.75" style="2124" customWidth="1"/>
    <col min="7712" max="7713" width="11.75" style="2124" customWidth="1"/>
    <col min="7714" max="7714" width="13.625" style="2124" customWidth="1"/>
    <col min="7715" max="7717" width="14.75" style="2124" customWidth="1"/>
    <col min="7718" max="7718" width="14.875" style="2124" customWidth="1"/>
    <col min="7719" max="7720" width="12.75" style="2124" customWidth="1"/>
    <col min="7721" max="7936" width="15.625" style="2124"/>
    <col min="7937" max="7939" width="13.75" style="2124" customWidth="1"/>
    <col min="7940" max="7955" width="12.75" style="2124" customWidth="1"/>
    <col min="7956" max="7958" width="15.625" style="2124" customWidth="1"/>
    <col min="7959" max="7960" width="12.75" style="2124" customWidth="1"/>
    <col min="7961" max="7961" width="13.375" style="2124" customWidth="1"/>
    <col min="7962" max="7963" width="11.75" style="2124" customWidth="1"/>
    <col min="7964" max="7964" width="14.75" style="2124" customWidth="1"/>
    <col min="7965" max="7966" width="12.75" style="2124" customWidth="1"/>
    <col min="7967" max="7967" width="14.75" style="2124" customWidth="1"/>
    <col min="7968" max="7969" width="11.75" style="2124" customWidth="1"/>
    <col min="7970" max="7970" width="13.625" style="2124" customWidth="1"/>
    <col min="7971" max="7973" width="14.75" style="2124" customWidth="1"/>
    <col min="7974" max="7974" width="14.875" style="2124" customWidth="1"/>
    <col min="7975" max="7976" width="12.75" style="2124" customWidth="1"/>
    <col min="7977" max="8192" width="15.625" style="2124"/>
    <col min="8193" max="8195" width="13.75" style="2124" customWidth="1"/>
    <col min="8196" max="8211" width="12.75" style="2124" customWidth="1"/>
    <col min="8212" max="8214" width="15.625" style="2124" customWidth="1"/>
    <col min="8215" max="8216" width="12.75" style="2124" customWidth="1"/>
    <col min="8217" max="8217" width="13.375" style="2124" customWidth="1"/>
    <col min="8218" max="8219" width="11.75" style="2124" customWidth="1"/>
    <col min="8220" max="8220" width="14.75" style="2124" customWidth="1"/>
    <col min="8221" max="8222" width="12.75" style="2124" customWidth="1"/>
    <col min="8223" max="8223" width="14.75" style="2124" customWidth="1"/>
    <col min="8224" max="8225" width="11.75" style="2124" customWidth="1"/>
    <col min="8226" max="8226" width="13.625" style="2124" customWidth="1"/>
    <col min="8227" max="8229" width="14.75" style="2124" customWidth="1"/>
    <col min="8230" max="8230" width="14.875" style="2124" customWidth="1"/>
    <col min="8231" max="8232" width="12.75" style="2124" customWidth="1"/>
    <col min="8233" max="8448" width="15.625" style="2124"/>
    <col min="8449" max="8451" width="13.75" style="2124" customWidth="1"/>
    <col min="8452" max="8467" width="12.75" style="2124" customWidth="1"/>
    <col min="8468" max="8470" width="15.625" style="2124" customWidth="1"/>
    <col min="8471" max="8472" width="12.75" style="2124" customWidth="1"/>
    <col min="8473" max="8473" width="13.375" style="2124" customWidth="1"/>
    <col min="8474" max="8475" width="11.75" style="2124" customWidth="1"/>
    <col min="8476" max="8476" width="14.75" style="2124" customWidth="1"/>
    <col min="8477" max="8478" width="12.75" style="2124" customWidth="1"/>
    <col min="8479" max="8479" width="14.75" style="2124" customWidth="1"/>
    <col min="8480" max="8481" width="11.75" style="2124" customWidth="1"/>
    <col min="8482" max="8482" width="13.625" style="2124" customWidth="1"/>
    <col min="8483" max="8485" width="14.75" style="2124" customWidth="1"/>
    <col min="8486" max="8486" width="14.875" style="2124" customWidth="1"/>
    <col min="8487" max="8488" width="12.75" style="2124" customWidth="1"/>
    <col min="8489" max="8704" width="15.625" style="2124"/>
    <col min="8705" max="8707" width="13.75" style="2124" customWidth="1"/>
    <col min="8708" max="8723" width="12.75" style="2124" customWidth="1"/>
    <col min="8724" max="8726" width="15.625" style="2124" customWidth="1"/>
    <col min="8727" max="8728" width="12.75" style="2124" customWidth="1"/>
    <col min="8729" max="8729" width="13.375" style="2124" customWidth="1"/>
    <col min="8730" max="8731" width="11.75" style="2124" customWidth="1"/>
    <col min="8732" max="8732" width="14.75" style="2124" customWidth="1"/>
    <col min="8733" max="8734" width="12.75" style="2124" customWidth="1"/>
    <col min="8735" max="8735" width="14.75" style="2124" customWidth="1"/>
    <col min="8736" max="8737" width="11.75" style="2124" customWidth="1"/>
    <col min="8738" max="8738" width="13.625" style="2124" customWidth="1"/>
    <col min="8739" max="8741" width="14.75" style="2124" customWidth="1"/>
    <col min="8742" max="8742" width="14.875" style="2124" customWidth="1"/>
    <col min="8743" max="8744" width="12.75" style="2124" customWidth="1"/>
    <col min="8745" max="8960" width="15.625" style="2124"/>
    <col min="8961" max="8963" width="13.75" style="2124" customWidth="1"/>
    <col min="8964" max="8979" width="12.75" style="2124" customWidth="1"/>
    <col min="8980" max="8982" width="15.625" style="2124" customWidth="1"/>
    <col min="8983" max="8984" width="12.75" style="2124" customWidth="1"/>
    <col min="8985" max="8985" width="13.375" style="2124" customWidth="1"/>
    <col min="8986" max="8987" width="11.75" style="2124" customWidth="1"/>
    <col min="8988" max="8988" width="14.75" style="2124" customWidth="1"/>
    <col min="8989" max="8990" width="12.75" style="2124" customWidth="1"/>
    <col min="8991" max="8991" width="14.75" style="2124" customWidth="1"/>
    <col min="8992" max="8993" width="11.75" style="2124" customWidth="1"/>
    <col min="8994" max="8994" width="13.625" style="2124" customWidth="1"/>
    <col min="8995" max="8997" width="14.75" style="2124" customWidth="1"/>
    <col min="8998" max="8998" width="14.875" style="2124" customWidth="1"/>
    <col min="8999" max="9000" width="12.75" style="2124" customWidth="1"/>
    <col min="9001" max="9216" width="15.625" style="2124"/>
    <col min="9217" max="9219" width="13.75" style="2124" customWidth="1"/>
    <col min="9220" max="9235" width="12.75" style="2124" customWidth="1"/>
    <col min="9236" max="9238" width="15.625" style="2124" customWidth="1"/>
    <col min="9239" max="9240" width="12.75" style="2124" customWidth="1"/>
    <col min="9241" max="9241" width="13.375" style="2124" customWidth="1"/>
    <col min="9242" max="9243" width="11.75" style="2124" customWidth="1"/>
    <col min="9244" max="9244" width="14.75" style="2124" customWidth="1"/>
    <col min="9245" max="9246" width="12.75" style="2124" customWidth="1"/>
    <col min="9247" max="9247" width="14.75" style="2124" customWidth="1"/>
    <col min="9248" max="9249" width="11.75" style="2124" customWidth="1"/>
    <col min="9250" max="9250" width="13.625" style="2124" customWidth="1"/>
    <col min="9251" max="9253" width="14.75" style="2124" customWidth="1"/>
    <col min="9254" max="9254" width="14.875" style="2124" customWidth="1"/>
    <col min="9255" max="9256" width="12.75" style="2124" customWidth="1"/>
    <col min="9257" max="9472" width="15.625" style="2124"/>
    <col min="9473" max="9475" width="13.75" style="2124" customWidth="1"/>
    <col min="9476" max="9491" width="12.75" style="2124" customWidth="1"/>
    <col min="9492" max="9494" width="15.625" style="2124" customWidth="1"/>
    <col min="9495" max="9496" width="12.75" style="2124" customWidth="1"/>
    <col min="9497" max="9497" width="13.375" style="2124" customWidth="1"/>
    <col min="9498" max="9499" width="11.75" style="2124" customWidth="1"/>
    <col min="9500" max="9500" width="14.75" style="2124" customWidth="1"/>
    <col min="9501" max="9502" width="12.75" style="2124" customWidth="1"/>
    <col min="9503" max="9503" width="14.75" style="2124" customWidth="1"/>
    <col min="9504" max="9505" width="11.75" style="2124" customWidth="1"/>
    <col min="9506" max="9506" width="13.625" style="2124" customWidth="1"/>
    <col min="9507" max="9509" width="14.75" style="2124" customWidth="1"/>
    <col min="9510" max="9510" width="14.875" style="2124" customWidth="1"/>
    <col min="9511" max="9512" width="12.75" style="2124" customWidth="1"/>
    <col min="9513" max="9728" width="15.625" style="2124"/>
    <col min="9729" max="9731" width="13.75" style="2124" customWidth="1"/>
    <col min="9732" max="9747" width="12.75" style="2124" customWidth="1"/>
    <col min="9748" max="9750" width="15.625" style="2124" customWidth="1"/>
    <col min="9751" max="9752" width="12.75" style="2124" customWidth="1"/>
    <col min="9753" max="9753" width="13.375" style="2124" customWidth="1"/>
    <col min="9754" max="9755" width="11.75" style="2124" customWidth="1"/>
    <col min="9756" max="9756" width="14.75" style="2124" customWidth="1"/>
    <col min="9757" max="9758" width="12.75" style="2124" customWidth="1"/>
    <col min="9759" max="9759" width="14.75" style="2124" customWidth="1"/>
    <col min="9760" max="9761" width="11.75" style="2124" customWidth="1"/>
    <col min="9762" max="9762" width="13.625" style="2124" customWidth="1"/>
    <col min="9763" max="9765" width="14.75" style="2124" customWidth="1"/>
    <col min="9766" max="9766" width="14.875" style="2124" customWidth="1"/>
    <col min="9767" max="9768" width="12.75" style="2124" customWidth="1"/>
    <col min="9769" max="9984" width="15.625" style="2124"/>
    <col min="9985" max="9987" width="13.75" style="2124" customWidth="1"/>
    <col min="9988" max="10003" width="12.75" style="2124" customWidth="1"/>
    <col min="10004" max="10006" width="15.625" style="2124" customWidth="1"/>
    <col min="10007" max="10008" width="12.75" style="2124" customWidth="1"/>
    <col min="10009" max="10009" width="13.375" style="2124" customWidth="1"/>
    <col min="10010" max="10011" width="11.75" style="2124" customWidth="1"/>
    <col min="10012" max="10012" width="14.75" style="2124" customWidth="1"/>
    <col min="10013" max="10014" width="12.75" style="2124" customWidth="1"/>
    <col min="10015" max="10015" width="14.75" style="2124" customWidth="1"/>
    <col min="10016" max="10017" width="11.75" style="2124" customWidth="1"/>
    <col min="10018" max="10018" width="13.625" style="2124" customWidth="1"/>
    <col min="10019" max="10021" width="14.75" style="2124" customWidth="1"/>
    <col min="10022" max="10022" width="14.875" style="2124" customWidth="1"/>
    <col min="10023" max="10024" width="12.75" style="2124" customWidth="1"/>
    <col min="10025" max="10240" width="15.625" style="2124"/>
    <col min="10241" max="10243" width="13.75" style="2124" customWidth="1"/>
    <col min="10244" max="10259" width="12.75" style="2124" customWidth="1"/>
    <col min="10260" max="10262" width="15.625" style="2124" customWidth="1"/>
    <col min="10263" max="10264" width="12.75" style="2124" customWidth="1"/>
    <col min="10265" max="10265" width="13.375" style="2124" customWidth="1"/>
    <col min="10266" max="10267" width="11.75" style="2124" customWidth="1"/>
    <col min="10268" max="10268" width="14.75" style="2124" customWidth="1"/>
    <col min="10269" max="10270" width="12.75" style="2124" customWidth="1"/>
    <col min="10271" max="10271" width="14.75" style="2124" customWidth="1"/>
    <col min="10272" max="10273" width="11.75" style="2124" customWidth="1"/>
    <col min="10274" max="10274" width="13.625" style="2124" customWidth="1"/>
    <col min="10275" max="10277" width="14.75" style="2124" customWidth="1"/>
    <col min="10278" max="10278" width="14.875" style="2124" customWidth="1"/>
    <col min="10279" max="10280" width="12.75" style="2124" customWidth="1"/>
    <col min="10281" max="10496" width="15.625" style="2124"/>
    <col min="10497" max="10499" width="13.75" style="2124" customWidth="1"/>
    <col min="10500" max="10515" width="12.75" style="2124" customWidth="1"/>
    <col min="10516" max="10518" width="15.625" style="2124" customWidth="1"/>
    <col min="10519" max="10520" width="12.75" style="2124" customWidth="1"/>
    <col min="10521" max="10521" width="13.375" style="2124" customWidth="1"/>
    <col min="10522" max="10523" width="11.75" style="2124" customWidth="1"/>
    <col min="10524" max="10524" width="14.75" style="2124" customWidth="1"/>
    <col min="10525" max="10526" width="12.75" style="2124" customWidth="1"/>
    <col min="10527" max="10527" width="14.75" style="2124" customWidth="1"/>
    <col min="10528" max="10529" width="11.75" style="2124" customWidth="1"/>
    <col min="10530" max="10530" width="13.625" style="2124" customWidth="1"/>
    <col min="10531" max="10533" width="14.75" style="2124" customWidth="1"/>
    <col min="10534" max="10534" width="14.875" style="2124" customWidth="1"/>
    <col min="10535" max="10536" width="12.75" style="2124" customWidth="1"/>
    <col min="10537" max="10752" width="15.625" style="2124"/>
    <col min="10753" max="10755" width="13.75" style="2124" customWidth="1"/>
    <col min="10756" max="10771" width="12.75" style="2124" customWidth="1"/>
    <col min="10772" max="10774" width="15.625" style="2124" customWidth="1"/>
    <col min="10775" max="10776" width="12.75" style="2124" customWidth="1"/>
    <col min="10777" max="10777" width="13.375" style="2124" customWidth="1"/>
    <col min="10778" max="10779" width="11.75" style="2124" customWidth="1"/>
    <col min="10780" max="10780" width="14.75" style="2124" customWidth="1"/>
    <col min="10781" max="10782" width="12.75" style="2124" customWidth="1"/>
    <col min="10783" max="10783" width="14.75" style="2124" customWidth="1"/>
    <col min="10784" max="10785" width="11.75" style="2124" customWidth="1"/>
    <col min="10786" max="10786" width="13.625" style="2124" customWidth="1"/>
    <col min="10787" max="10789" width="14.75" style="2124" customWidth="1"/>
    <col min="10790" max="10790" width="14.875" style="2124" customWidth="1"/>
    <col min="10791" max="10792" width="12.75" style="2124" customWidth="1"/>
    <col min="10793" max="11008" width="15.625" style="2124"/>
    <col min="11009" max="11011" width="13.75" style="2124" customWidth="1"/>
    <col min="11012" max="11027" width="12.75" style="2124" customWidth="1"/>
    <col min="11028" max="11030" width="15.625" style="2124" customWidth="1"/>
    <col min="11031" max="11032" width="12.75" style="2124" customWidth="1"/>
    <col min="11033" max="11033" width="13.375" style="2124" customWidth="1"/>
    <col min="11034" max="11035" width="11.75" style="2124" customWidth="1"/>
    <col min="11036" max="11036" width="14.75" style="2124" customWidth="1"/>
    <col min="11037" max="11038" width="12.75" style="2124" customWidth="1"/>
    <col min="11039" max="11039" width="14.75" style="2124" customWidth="1"/>
    <col min="11040" max="11041" width="11.75" style="2124" customWidth="1"/>
    <col min="11042" max="11042" width="13.625" style="2124" customWidth="1"/>
    <col min="11043" max="11045" width="14.75" style="2124" customWidth="1"/>
    <col min="11046" max="11046" width="14.875" style="2124" customWidth="1"/>
    <col min="11047" max="11048" width="12.75" style="2124" customWidth="1"/>
    <col min="11049" max="11264" width="15.625" style="2124"/>
    <col min="11265" max="11267" width="13.75" style="2124" customWidth="1"/>
    <col min="11268" max="11283" width="12.75" style="2124" customWidth="1"/>
    <col min="11284" max="11286" width="15.625" style="2124" customWidth="1"/>
    <col min="11287" max="11288" width="12.75" style="2124" customWidth="1"/>
    <col min="11289" max="11289" width="13.375" style="2124" customWidth="1"/>
    <col min="11290" max="11291" width="11.75" style="2124" customWidth="1"/>
    <col min="11292" max="11292" width="14.75" style="2124" customWidth="1"/>
    <col min="11293" max="11294" width="12.75" style="2124" customWidth="1"/>
    <col min="11295" max="11295" width="14.75" style="2124" customWidth="1"/>
    <col min="11296" max="11297" width="11.75" style="2124" customWidth="1"/>
    <col min="11298" max="11298" width="13.625" style="2124" customWidth="1"/>
    <col min="11299" max="11301" width="14.75" style="2124" customWidth="1"/>
    <col min="11302" max="11302" width="14.875" style="2124" customWidth="1"/>
    <col min="11303" max="11304" width="12.75" style="2124" customWidth="1"/>
    <col min="11305" max="11520" width="15.625" style="2124"/>
    <col min="11521" max="11523" width="13.75" style="2124" customWidth="1"/>
    <col min="11524" max="11539" width="12.75" style="2124" customWidth="1"/>
    <col min="11540" max="11542" width="15.625" style="2124" customWidth="1"/>
    <col min="11543" max="11544" width="12.75" style="2124" customWidth="1"/>
    <col min="11545" max="11545" width="13.375" style="2124" customWidth="1"/>
    <col min="11546" max="11547" width="11.75" style="2124" customWidth="1"/>
    <col min="11548" max="11548" width="14.75" style="2124" customWidth="1"/>
    <col min="11549" max="11550" width="12.75" style="2124" customWidth="1"/>
    <col min="11551" max="11551" width="14.75" style="2124" customWidth="1"/>
    <col min="11552" max="11553" width="11.75" style="2124" customWidth="1"/>
    <col min="11554" max="11554" width="13.625" style="2124" customWidth="1"/>
    <col min="11555" max="11557" width="14.75" style="2124" customWidth="1"/>
    <col min="11558" max="11558" width="14.875" style="2124" customWidth="1"/>
    <col min="11559" max="11560" width="12.75" style="2124" customWidth="1"/>
    <col min="11561" max="11776" width="15.625" style="2124"/>
    <col min="11777" max="11779" width="13.75" style="2124" customWidth="1"/>
    <col min="11780" max="11795" width="12.75" style="2124" customWidth="1"/>
    <col min="11796" max="11798" width="15.625" style="2124" customWidth="1"/>
    <col min="11799" max="11800" width="12.75" style="2124" customWidth="1"/>
    <col min="11801" max="11801" width="13.375" style="2124" customWidth="1"/>
    <col min="11802" max="11803" width="11.75" style="2124" customWidth="1"/>
    <col min="11804" max="11804" width="14.75" style="2124" customWidth="1"/>
    <col min="11805" max="11806" width="12.75" style="2124" customWidth="1"/>
    <col min="11807" max="11807" width="14.75" style="2124" customWidth="1"/>
    <col min="11808" max="11809" width="11.75" style="2124" customWidth="1"/>
    <col min="11810" max="11810" width="13.625" style="2124" customWidth="1"/>
    <col min="11811" max="11813" width="14.75" style="2124" customWidth="1"/>
    <col min="11814" max="11814" width="14.875" style="2124" customWidth="1"/>
    <col min="11815" max="11816" width="12.75" style="2124" customWidth="1"/>
    <col min="11817" max="12032" width="15.625" style="2124"/>
    <col min="12033" max="12035" width="13.75" style="2124" customWidth="1"/>
    <col min="12036" max="12051" width="12.75" style="2124" customWidth="1"/>
    <col min="12052" max="12054" width="15.625" style="2124" customWidth="1"/>
    <col min="12055" max="12056" width="12.75" style="2124" customWidth="1"/>
    <col min="12057" max="12057" width="13.375" style="2124" customWidth="1"/>
    <col min="12058" max="12059" width="11.75" style="2124" customWidth="1"/>
    <col min="12060" max="12060" width="14.75" style="2124" customWidth="1"/>
    <col min="12061" max="12062" width="12.75" style="2124" customWidth="1"/>
    <col min="12063" max="12063" width="14.75" style="2124" customWidth="1"/>
    <col min="12064" max="12065" width="11.75" style="2124" customWidth="1"/>
    <col min="12066" max="12066" width="13.625" style="2124" customWidth="1"/>
    <col min="12067" max="12069" width="14.75" style="2124" customWidth="1"/>
    <col min="12070" max="12070" width="14.875" style="2124" customWidth="1"/>
    <col min="12071" max="12072" width="12.75" style="2124" customWidth="1"/>
    <col min="12073" max="12288" width="15.625" style="2124"/>
    <col min="12289" max="12291" width="13.75" style="2124" customWidth="1"/>
    <col min="12292" max="12307" width="12.75" style="2124" customWidth="1"/>
    <col min="12308" max="12310" width="15.625" style="2124" customWidth="1"/>
    <col min="12311" max="12312" width="12.75" style="2124" customWidth="1"/>
    <col min="12313" max="12313" width="13.375" style="2124" customWidth="1"/>
    <col min="12314" max="12315" width="11.75" style="2124" customWidth="1"/>
    <col min="12316" max="12316" width="14.75" style="2124" customWidth="1"/>
    <col min="12317" max="12318" width="12.75" style="2124" customWidth="1"/>
    <col min="12319" max="12319" width="14.75" style="2124" customWidth="1"/>
    <col min="12320" max="12321" width="11.75" style="2124" customWidth="1"/>
    <col min="12322" max="12322" width="13.625" style="2124" customWidth="1"/>
    <col min="12323" max="12325" width="14.75" style="2124" customWidth="1"/>
    <col min="12326" max="12326" width="14.875" style="2124" customWidth="1"/>
    <col min="12327" max="12328" width="12.75" style="2124" customWidth="1"/>
    <col min="12329" max="12544" width="15.625" style="2124"/>
    <col min="12545" max="12547" width="13.75" style="2124" customWidth="1"/>
    <col min="12548" max="12563" width="12.75" style="2124" customWidth="1"/>
    <col min="12564" max="12566" width="15.625" style="2124" customWidth="1"/>
    <col min="12567" max="12568" width="12.75" style="2124" customWidth="1"/>
    <col min="12569" max="12569" width="13.375" style="2124" customWidth="1"/>
    <col min="12570" max="12571" width="11.75" style="2124" customWidth="1"/>
    <col min="12572" max="12572" width="14.75" style="2124" customWidth="1"/>
    <col min="12573" max="12574" width="12.75" style="2124" customWidth="1"/>
    <col min="12575" max="12575" width="14.75" style="2124" customWidth="1"/>
    <col min="12576" max="12577" width="11.75" style="2124" customWidth="1"/>
    <col min="12578" max="12578" width="13.625" style="2124" customWidth="1"/>
    <col min="12579" max="12581" width="14.75" style="2124" customWidth="1"/>
    <col min="12582" max="12582" width="14.875" style="2124" customWidth="1"/>
    <col min="12583" max="12584" width="12.75" style="2124" customWidth="1"/>
    <col min="12585" max="12800" width="15.625" style="2124"/>
    <col min="12801" max="12803" width="13.75" style="2124" customWidth="1"/>
    <col min="12804" max="12819" width="12.75" style="2124" customWidth="1"/>
    <col min="12820" max="12822" width="15.625" style="2124" customWidth="1"/>
    <col min="12823" max="12824" width="12.75" style="2124" customWidth="1"/>
    <col min="12825" max="12825" width="13.375" style="2124" customWidth="1"/>
    <col min="12826" max="12827" width="11.75" style="2124" customWidth="1"/>
    <col min="12828" max="12828" width="14.75" style="2124" customWidth="1"/>
    <col min="12829" max="12830" width="12.75" style="2124" customWidth="1"/>
    <col min="12831" max="12831" width="14.75" style="2124" customWidth="1"/>
    <col min="12832" max="12833" width="11.75" style="2124" customWidth="1"/>
    <col min="12834" max="12834" width="13.625" style="2124" customWidth="1"/>
    <col min="12835" max="12837" width="14.75" style="2124" customWidth="1"/>
    <col min="12838" max="12838" width="14.875" style="2124" customWidth="1"/>
    <col min="12839" max="12840" width="12.75" style="2124" customWidth="1"/>
    <col min="12841" max="13056" width="15.625" style="2124"/>
    <col min="13057" max="13059" width="13.75" style="2124" customWidth="1"/>
    <col min="13060" max="13075" width="12.75" style="2124" customWidth="1"/>
    <col min="13076" max="13078" width="15.625" style="2124" customWidth="1"/>
    <col min="13079" max="13080" width="12.75" style="2124" customWidth="1"/>
    <col min="13081" max="13081" width="13.375" style="2124" customWidth="1"/>
    <col min="13082" max="13083" width="11.75" style="2124" customWidth="1"/>
    <col min="13084" max="13084" width="14.75" style="2124" customWidth="1"/>
    <col min="13085" max="13086" width="12.75" style="2124" customWidth="1"/>
    <col min="13087" max="13087" width="14.75" style="2124" customWidth="1"/>
    <col min="13088" max="13089" width="11.75" style="2124" customWidth="1"/>
    <col min="13090" max="13090" width="13.625" style="2124" customWidth="1"/>
    <col min="13091" max="13093" width="14.75" style="2124" customWidth="1"/>
    <col min="13094" max="13094" width="14.875" style="2124" customWidth="1"/>
    <col min="13095" max="13096" width="12.75" style="2124" customWidth="1"/>
    <col min="13097" max="13312" width="15.625" style="2124"/>
    <col min="13313" max="13315" width="13.75" style="2124" customWidth="1"/>
    <col min="13316" max="13331" width="12.75" style="2124" customWidth="1"/>
    <col min="13332" max="13334" width="15.625" style="2124" customWidth="1"/>
    <col min="13335" max="13336" width="12.75" style="2124" customWidth="1"/>
    <col min="13337" max="13337" width="13.375" style="2124" customWidth="1"/>
    <col min="13338" max="13339" width="11.75" style="2124" customWidth="1"/>
    <col min="13340" max="13340" width="14.75" style="2124" customWidth="1"/>
    <col min="13341" max="13342" width="12.75" style="2124" customWidth="1"/>
    <col min="13343" max="13343" width="14.75" style="2124" customWidth="1"/>
    <col min="13344" max="13345" width="11.75" style="2124" customWidth="1"/>
    <col min="13346" max="13346" width="13.625" style="2124" customWidth="1"/>
    <col min="13347" max="13349" width="14.75" style="2124" customWidth="1"/>
    <col min="13350" max="13350" width="14.875" style="2124" customWidth="1"/>
    <col min="13351" max="13352" width="12.75" style="2124" customWidth="1"/>
    <col min="13353" max="13568" width="15.625" style="2124"/>
    <col min="13569" max="13571" width="13.75" style="2124" customWidth="1"/>
    <col min="13572" max="13587" width="12.75" style="2124" customWidth="1"/>
    <col min="13588" max="13590" width="15.625" style="2124" customWidth="1"/>
    <col min="13591" max="13592" width="12.75" style="2124" customWidth="1"/>
    <col min="13593" max="13593" width="13.375" style="2124" customWidth="1"/>
    <col min="13594" max="13595" width="11.75" style="2124" customWidth="1"/>
    <col min="13596" max="13596" width="14.75" style="2124" customWidth="1"/>
    <col min="13597" max="13598" width="12.75" style="2124" customWidth="1"/>
    <col min="13599" max="13599" width="14.75" style="2124" customWidth="1"/>
    <col min="13600" max="13601" width="11.75" style="2124" customWidth="1"/>
    <col min="13602" max="13602" width="13.625" style="2124" customWidth="1"/>
    <col min="13603" max="13605" width="14.75" style="2124" customWidth="1"/>
    <col min="13606" max="13606" width="14.875" style="2124" customWidth="1"/>
    <col min="13607" max="13608" width="12.75" style="2124" customWidth="1"/>
    <col min="13609" max="13824" width="15.625" style="2124"/>
    <col min="13825" max="13827" width="13.75" style="2124" customWidth="1"/>
    <col min="13828" max="13843" width="12.75" style="2124" customWidth="1"/>
    <col min="13844" max="13846" width="15.625" style="2124" customWidth="1"/>
    <col min="13847" max="13848" width="12.75" style="2124" customWidth="1"/>
    <col min="13849" max="13849" width="13.375" style="2124" customWidth="1"/>
    <col min="13850" max="13851" width="11.75" style="2124" customWidth="1"/>
    <col min="13852" max="13852" width="14.75" style="2124" customWidth="1"/>
    <col min="13853" max="13854" width="12.75" style="2124" customWidth="1"/>
    <col min="13855" max="13855" width="14.75" style="2124" customWidth="1"/>
    <col min="13856" max="13857" width="11.75" style="2124" customWidth="1"/>
    <col min="13858" max="13858" width="13.625" style="2124" customWidth="1"/>
    <col min="13859" max="13861" width="14.75" style="2124" customWidth="1"/>
    <col min="13862" max="13862" width="14.875" style="2124" customWidth="1"/>
    <col min="13863" max="13864" width="12.75" style="2124" customWidth="1"/>
    <col min="13865" max="14080" width="15.625" style="2124"/>
    <col min="14081" max="14083" width="13.75" style="2124" customWidth="1"/>
    <col min="14084" max="14099" width="12.75" style="2124" customWidth="1"/>
    <col min="14100" max="14102" width="15.625" style="2124" customWidth="1"/>
    <col min="14103" max="14104" width="12.75" style="2124" customWidth="1"/>
    <col min="14105" max="14105" width="13.375" style="2124" customWidth="1"/>
    <col min="14106" max="14107" width="11.75" style="2124" customWidth="1"/>
    <col min="14108" max="14108" width="14.75" style="2124" customWidth="1"/>
    <col min="14109" max="14110" width="12.75" style="2124" customWidth="1"/>
    <col min="14111" max="14111" width="14.75" style="2124" customWidth="1"/>
    <col min="14112" max="14113" width="11.75" style="2124" customWidth="1"/>
    <col min="14114" max="14114" width="13.625" style="2124" customWidth="1"/>
    <col min="14115" max="14117" width="14.75" style="2124" customWidth="1"/>
    <col min="14118" max="14118" width="14.875" style="2124" customWidth="1"/>
    <col min="14119" max="14120" width="12.75" style="2124" customWidth="1"/>
    <col min="14121" max="14336" width="15.625" style="2124"/>
    <col min="14337" max="14339" width="13.75" style="2124" customWidth="1"/>
    <col min="14340" max="14355" width="12.75" style="2124" customWidth="1"/>
    <col min="14356" max="14358" width="15.625" style="2124" customWidth="1"/>
    <col min="14359" max="14360" width="12.75" style="2124" customWidth="1"/>
    <col min="14361" max="14361" width="13.375" style="2124" customWidth="1"/>
    <col min="14362" max="14363" width="11.75" style="2124" customWidth="1"/>
    <col min="14364" max="14364" width="14.75" style="2124" customWidth="1"/>
    <col min="14365" max="14366" width="12.75" style="2124" customWidth="1"/>
    <col min="14367" max="14367" width="14.75" style="2124" customWidth="1"/>
    <col min="14368" max="14369" width="11.75" style="2124" customWidth="1"/>
    <col min="14370" max="14370" width="13.625" style="2124" customWidth="1"/>
    <col min="14371" max="14373" width="14.75" style="2124" customWidth="1"/>
    <col min="14374" max="14374" width="14.875" style="2124" customWidth="1"/>
    <col min="14375" max="14376" width="12.75" style="2124" customWidth="1"/>
    <col min="14377" max="14592" width="15.625" style="2124"/>
    <col min="14593" max="14595" width="13.75" style="2124" customWidth="1"/>
    <col min="14596" max="14611" width="12.75" style="2124" customWidth="1"/>
    <col min="14612" max="14614" width="15.625" style="2124" customWidth="1"/>
    <col min="14615" max="14616" width="12.75" style="2124" customWidth="1"/>
    <col min="14617" max="14617" width="13.375" style="2124" customWidth="1"/>
    <col min="14618" max="14619" width="11.75" style="2124" customWidth="1"/>
    <col min="14620" max="14620" width="14.75" style="2124" customWidth="1"/>
    <col min="14621" max="14622" width="12.75" style="2124" customWidth="1"/>
    <col min="14623" max="14623" width="14.75" style="2124" customWidth="1"/>
    <col min="14624" max="14625" width="11.75" style="2124" customWidth="1"/>
    <col min="14626" max="14626" width="13.625" style="2124" customWidth="1"/>
    <col min="14627" max="14629" width="14.75" style="2124" customWidth="1"/>
    <col min="14630" max="14630" width="14.875" style="2124" customWidth="1"/>
    <col min="14631" max="14632" width="12.75" style="2124" customWidth="1"/>
    <col min="14633" max="14848" width="15.625" style="2124"/>
    <col min="14849" max="14851" width="13.75" style="2124" customWidth="1"/>
    <col min="14852" max="14867" width="12.75" style="2124" customWidth="1"/>
    <col min="14868" max="14870" width="15.625" style="2124" customWidth="1"/>
    <col min="14871" max="14872" width="12.75" style="2124" customWidth="1"/>
    <col min="14873" max="14873" width="13.375" style="2124" customWidth="1"/>
    <col min="14874" max="14875" width="11.75" style="2124" customWidth="1"/>
    <col min="14876" max="14876" width="14.75" style="2124" customWidth="1"/>
    <col min="14877" max="14878" width="12.75" style="2124" customWidth="1"/>
    <col min="14879" max="14879" width="14.75" style="2124" customWidth="1"/>
    <col min="14880" max="14881" width="11.75" style="2124" customWidth="1"/>
    <col min="14882" max="14882" width="13.625" style="2124" customWidth="1"/>
    <col min="14883" max="14885" width="14.75" style="2124" customWidth="1"/>
    <col min="14886" max="14886" width="14.875" style="2124" customWidth="1"/>
    <col min="14887" max="14888" width="12.75" style="2124" customWidth="1"/>
    <col min="14889" max="15104" width="15.625" style="2124"/>
    <col min="15105" max="15107" width="13.75" style="2124" customWidth="1"/>
    <col min="15108" max="15123" width="12.75" style="2124" customWidth="1"/>
    <col min="15124" max="15126" width="15.625" style="2124" customWidth="1"/>
    <col min="15127" max="15128" width="12.75" style="2124" customWidth="1"/>
    <col min="15129" max="15129" width="13.375" style="2124" customWidth="1"/>
    <col min="15130" max="15131" width="11.75" style="2124" customWidth="1"/>
    <col min="15132" max="15132" width="14.75" style="2124" customWidth="1"/>
    <col min="15133" max="15134" width="12.75" style="2124" customWidth="1"/>
    <col min="15135" max="15135" width="14.75" style="2124" customWidth="1"/>
    <col min="15136" max="15137" width="11.75" style="2124" customWidth="1"/>
    <col min="15138" max="15138" width="13.625" style="2124" customWidth="1"/>
    <col min="15139" max="15141" width="14.75" style="2124" customWidth="1"/>
    <col min="15142" max="15142" width="14.875" style="2124" customWidth="1"/>
    <col min="15143" max="15144" width="12.75" style="2124" customWidth="1"/>
    <col min="15145" max="15360" width="15.625" style="2124"/>
    <col min="15361" max="15363" width="13.75" style="2124" customWidth="1"/>
    <col min="15364" max="15379" width="12.75" style="2124" customWidth="1"/>
    <col min="15380" max="15382" width="15.625" style="2124" customWidth="1"/>
    <col min="15383" max="15384" width="12.75" style="2124" customWidth="1"/>
    <col min="15385" max="15385" width="13.375" style="2124" customWidth="1"/>
    <col min="15386" max="15387" width="11.75" style="2124" customWidth="1"/>
    <col min="15388" max="15388" width="14.75" style="2124" customWidth="1"/>
    <col min="15389" max="15390" width="12.75" style="2124" customWidth="1"/>
    <col min="15391" max="15391" width="14.75" style="2124" customWidth="1"/>
    <col min="15392" max="15393" width="11.75" style="2124" customWidth="1"/>
    <col min="15394" max="15394" width="13.625" style="2124" customWidth="1"/>
    <col min="15395" max="15397" width="14.75" style="2124" customWidth="1"/>
    <col min="15398" max="15398" width="14.875" style="2124" customWidth="1"/>
    <col min="15399" max="15400" width="12.75" style="2124" customWidth="1"/>
    <col min="15401" max="15616" width="15.625" style="2124"/>
    <col min="15617" max="15619" width="13.75" style="2124" customWidth="1"/>
    <col min="15620" max="15635" width="12.75" style="2124" customWidth="1"/>
    <col min="15636" max="15638" width="15.625" style="2124" customWidth="1"/>
    <col min="15639" max="15640" width="12.75" style="2124" customWidth="1"/>
    <col min="15641" max="15641" width="13.375" style="2124" customWidth="1"/>
    <col min="15642" max="15643" width="11.75" style="2124" customWidth="1"/>
    <col min="15644" max="15644" width="14.75" style="2124" customWidth="1"/>
    <col min="15645" max="15646" width="12.75" style="2124" customWidth="1"/>
    <col min="15647" max="15647" width="14.75" style="2124" customWidth="1"/>
    <col min="15648" max="15649" width="11.75" style="2124" customWidth="1"/>
    <col min="15650" max="15650" width="13.625" style="2124" customWidth="1"/>
    <col min="15651" max="15653" width="14.75" style="2124" customWidth="1"/>
    <col min="15654" max="15654" width="14.875" style="2124" customWidth="1"/>
    <col min="15655" max="15656" width="12.75" style="2124" customWidth="1"/>
    <col min="15657" max="15872" width="15.625" style="2124"/>
    <col min="15873" max="15875" width="13.75" style="2124" customWidth="1"/>
    <col min="15876" max="15891" width="12.75" style="2124" customWidth="1"/>
    <col min="15892" max="15894" width="15.625" style="2124" customWidth="1"/>
    <col min="15895" max="15896" width="12.75" style="2124" customWidth="1"/>
    <col min="15897" max="15897" width="13.375" style="2124" customWidth="1"/>
    <col min="15898" max="15899" width="11.75" style="2124" customWidth="1"/>
    <col min="15900" max="15900" width="14.75" style="2124" customWidth="1"/>
    <col min="15901" max="15902" width="12.75" style="2124" customWidth="1"/>
    <col min="15903" max="15903" width="14.75" style="2124" customWidth="1"/>
    <col min="15904" max="15905" width="11.75" style="2124" customWidth="1"/>
    <col min="15906" max="15906" width="13.625" style="2124" customWidth="1"/>
    <col min="15907" max="15909" width="14.75" style="2124" customWidth="1"/>
    <col min="15910" max="15910" width="14.875" style="2124" customWidth="1"/>
    <col min="15911" max="15912" width="12.75" style="2124" customWidth="1"/>
    <col min="15913" max="16128" width="15.625" style="2124"/>
    <col min="16129" max="16131" width="13.75" style="2124" customWidth="1"/>
    <col min="16132" max="16147" width="12.75" style="2124" customWidth="1"/>
    <col min="16148" max="16150" width="15.625" style="2124" customWidth="1"/>
    <col min="16151" max="16152" width="12.75" style="2124" customWidth="1"/>
    <col min="16153" max="16153" width="13.375" style="2124" customWidth="1"/>
    <col min="16154" max="16155" width="11.75" style="2124" customWidth="1"/>
    <col min="16156" max="16156" width="14.75" style="2124" customWidth="1"/>
    <col min="16157" max="16158" width="12.75" style="2124" customWidth="1"/>
    <col min="16159" max="16159" width="14.75" style="2124" customWidth="1"/>
    <col min="16160" max="16161" width="11.75" style="2124" customWidth="1"/>
    <col min="16162" max="16162" width="13.625" style="2124" customWidth="1"/>
    <col min="16163" max="16165" width="14.75" style="2124" customWidth="1"/>
    <col min="16166" max="16166" width="14.875" style="2124" customWidth="1"/>
    <col min="16167" max="16168" width="12.75" style="2124" customWidth="1"/>
    <col min="16169" max="16384" width="15.625" style="2124"/>
  </cols>
  <sheetData>
    <row r="1" spans="1:255" ht="15.6" customHeight="1">
      <c r="A1" s="2123" t="s">
        <v>1038</v>
      </c>
      <c r="B1" s="7"/>
      <c r="J1" s="2123"/>
      <c r="R1" s="2123"/>
    </row>
    <row r="2" spans="1:255" ht="15.6" customHeight="1" thickBot="1">
      <c r="A2" s="2125" t="s">
        <v>1039</v>
      </c>
      <c r="B2" s="2126"/>
      <c r="C2" s="2127"/>
      <c r="D2" s="2127"/>
      <c r="E2" s="2127"/>
      <c r="F2" s="2127"/>
      <c r="G2" s="2127"/>
      <c r="H2" s="2127"/>
      <c r="I2" s="2127"/>
      <c r="J2" s="2125"/>
      <c r="K2" s="2127"/>
      <c r="L2" s="2127"/>
      <c r="M2" s="2127"/>
      <c r="N2" s="2127"/>
      <c r="O2" s="2127"/>
      <c r="P2" s="2127"/>
      <c r="Q2" s="2127"/>
      <c r="R2" s="2125"/>
      <c r="S2" s="2127"/>
      <c r="T2" s="2127"/>
      <c r="U2" s="2127"/>
      <c r="V2" s="2127"/>
      <c r="W2" s="2127"/>
      <c r="X2" s="2127"/>
      <c r="Y2" s="2128"/>
      <c r="AA2" s="2127"/>
      <c r="AB2" s="2127"/>
      <c r="AC2" s="2127"/>
      <c r="AD2" s="2127"/>
      <c r="AE2" s="2127"/>
      <c r="AF2" s="2128"/>
      <c r="AG2" s="2127"/>
      <c r="AH2" s="2127"/>
      <c r="AI2" s="2127"/>
      <c r="AJ2" s="2127"/>
      <c r="AK2" s="2127"/>
      <c r="AL2" s="2127"/>
      <c r="AM2" s="2127"/>
      <c r="AN2" s="2127"/>
    </row>
    <row r="3" spans="1:255" ht="18" customHeight="1" thickTop="1">
      <c r="A3" s="2129"/>
      <c r="B3" s="2130" t="s">
        <v>1040</v>
      </c>
      <c r="C3" s="2131" t="s">
        <v>1041</v>
      </c>
      <c r="D3" s="2132"/>
      <c r="E3" s="2131" t="s">
        <v>1042</v>
      </c>
      <c r="F3" s="2132"/>
      <c r="G3" s="2131" t="s">
        <v>1043</v>
      </c>
      <c r="H3" s="2132"/>
      <c r="I3" s="2133" t="s">
        <v>1044</v>
      </c>
      <c r="J3" s="2134" t="s">
        <v>1045</v>
      </c>
      <c r="K3" s="2131" t="s">
        <v>1046</v>
      </c>
      <c r="L3" s="2135"/>
      <c r="M3" s="2132"/>
      <c r="N3" s="2131" t="s">
        <v>1047</v>
      </c>
      <c r="O3" s="2135"/>
      <c r="P3" s="2135"/>
      <c r="Q3" s="2132"/>
      <c r="R3" s="2131" t="s">
        <v>1048</v>
      </c>
      <c r="S3" s="2132"/>
      <c r="T3" s="2131" t="s">
        <v>1049</v>
      </c>
      <c r="U3" s="2135"/>
      <c r="V3" s="2135"/>
      <c r="W3" s="2135"/>
      <c r="X3" s="2135"/>
      <c r="Y3" s="2132"/>
      <c r="Z3" s="2136" t="s">
        <v>1050</v>
      </c>
      <c r="AI3" s="2137"/>
      <c r="AJ3" s="2138"/>
      <c r="AK3" s="2138"/>
      <c r="AL3" s="2138"/>
      <c r="AM3" s="2137"/>
      <c r="AN3" s="2138"/>
    </row>
    <row r="4" spans="1:255" ht="18" customHeight="1">
      <c r="A4" s="2139"/>
      <c r="B4" s="2140"/>
      <c r="C4" s="2141" t="s">
        <v>1051</v>
      </c>
      <c r="D4" s="2142"/>
      <c r="E4" s="2143" t="s">
        <v>1052</v>
      </c>
      <c r="F4" s="2144"/>
      <c r="G4" s="2145"/>
      <c r="H4" s="2146"/>
      <c r="I4" s="2147"/>
      <c r="J4" s="2148"/>
      <c r="K4" s="2149" t="s">
        <v>1053</v>
      </c>
      <c r="L4" s="2150"/>
      <c r="M4" s="2151"/>
      <c r="N4" s="2149" t="s">
        <v>1054</v>
      </c>
      <c r="O4" s="2152"/>
      <c r="P4" s="2152"/>
      <c r="Q4" s="2150"/>
      <c r="R4" s="2149" t="s">
        <v>1055</v>
      </c>
      <c r="S4" s="2150"/>
      <c r="T4" s="2153" t="s">
        <v>1056</v>
      </c>
      <c r="U4" s="2153" t="s">
        <v>1057</v>
      </c>
      <c r="V4" s="2153" t="s">
        <v>1058</v>
      </c>
      <c r="W4" s="2154" t="s">
        <v>1059</v>
      </c>
      <c r="X4" s="2155"/>
      <c r="Y4" s="2156" t="s">
        <v>1060</v>
      </c>
      <c r="Z4" s="2157" t="s">
        <v>1061</v>
      </c>
      <c r="AI4" s="2137"/>
      <c r="AJ4" s="2138"/>
      <c r="AK4" s="2138"/>
      <c r="AL4" s="2138"/>
      <c r="AM4" s="2137"/>
      <c r="AN4" s="2138"/>
    </row>
    <row r="5" spans="1:255" ht="18" customHeight="1">
      <c r="A5" s="2139" t="s">
        <v>1062</v>
      </c>
      <c r="B5" s="2140" t="s">
        <v>1063</v>
      </c>
      <c r="C5" s="2158"/>
      <c r="D5" s="2140" t="s">
        <v>1064</v>
      </c>
      <c r="E5" s="2159"/>
      <c r="F5" s="2160"/>
      <c r="G5" s="2161" t="s">
        <v>1065</v>
      </c>
      <c r="H5" s="2161" t="s">
        <v>740</v>
      </c>
      <c r="I5" s="2162" t="s">
        <v>1066</v>
      </c>
      <c r="J5" s="2163" t="s">
        <v>1067</v>
      </c>
      <c r="K5" s="2164"/>
      <c r="L5" s="2165"/>
      <c r="M5" s="2161" t="s">
        <v>1068</v>
      </c>
      <c r="N5" s="2164"/>
      <c r="O5" s="2166"/>
      <c r="P5" s="2166"/>
      <c r="Q5" s="2165"/>
      <c r="R5" s="2164"/>
      <c r="S5" s="2165"/>
      <c r="T5" s="2167" t="s">
        <v>351</v>
      </c>
      <c r="U5" s="2167" t="s">
        <v>351</v>
      </c>
      <c r="V5" s="2167" t="s">
        <v>351</v>
      </c>
      <c r="W5" s="2168" t="s">
        <v>1069</v>
      </c>
      <c r="X5" s="2169"/>
      <c r="Y5" s="2140" t="s">
        <v>1070</v>
      </c>
      <c r="Z5" s="2170"/>
      <c r="AI5" s="2138"/>
      <c r="AJ5" s="2138"/>
      <c r="AK5" s="2138"/>
      <c r="AL5" s="2138"/>
      <c r="AM5" s="2138"/>
      <c r="AN5" s="2138"/>
    </row>
    <row r="6" spans="1:255" ht="18" customHeight="1">
      <c r="A6" s="2171"/>
      <c r="B6" s="2161"/>
      <c r="C6" s="2158"/>
      <c r="D6" s="2140" t="s">
        <v>1071</v>
      </c>
      <c r="E6" s="2172" t="s">
        <v>1072</v>
      </c>
      <c r="F6" s="2173" t="s">
        <v>1073</v>
      </c>
      <c r="G6" s="2161" t="s">
        <v>1074</v>
      </c>
      <c r="H6" s="2140" t="s">
        <v>1075</v>
      </c>
      <c r="I6" s="2161" t="s">
        <v>1076</v>
      </c>
      <c r="J6" s="2161" t="s">
        <v>1077</v>
      </c>
      <c r="K6" s="2174" t="s">
        <v>1078</v>
      </c>
      <c r="L6" s="2174" t="s">
        <v>1079</v>
      </c>
      <c r="M6" s="2175" t="s">
        <v>1080</v>
      </c>
      <c r="N6" s="2176" t="s">
        <v>1081</v>
      </c>
      <c r="O6" s="2176" t="s">
        <v>1082</v>
      </c>
      <c r="P6" s="2176" t="s">
        <v>1083</v>
      </c>
      <c r="Q6" s="2177" t="s">
        <v>1084</v>
      </c>
      <c r="R6" s="2172" t="s">
        <v>1085</v>
      </c>
      <c r="S6" s="2172" t="s">
        <v>1086</v>
      </c>
      <c r="T6" s="2151" t="s">
        <v>1087</v>
      </c>
      <c r="U6" s="2178" t="s">
        <v>1088</v>
      </c>
      <c r="V6" s="2151" t="s">
        <v>1089</v>
      </c>
      <c r="W6" s="1620" t="s">
        <v>1090</v>
      </c>
      <c r="X6" s="2179" t="s">
        <v>1091</v>
      </c>
      <c r="Y6" s="2140" t="s">
        <v>1092</v>
      </c>
      <c r="Z6" s="2170"/>
      <c r="AI6" s="2137"/>
      <c r="AJ6" s="2137"/>
      <c r="AK6" s="2137"/>
      <c r="AL6" s="2180"/>
      <c r="AM6" s="2137"/>
      <c r="AN6" s="2137"/>
    </row>
    <row r="7" spans="1:255" ht="18" customHeight="1">
      <c r="A7" s="2171"/>
      <c r="B7" s="2181" t="s">
        <v>1093</v>
      </c>
      <c r="C7" s="2181" t="s">
        <v>1094</v>
      </c>
      <c r="D7" s="2181" t="s">
        <v>1095</v>
      </c>
      <c r="E7" s="2182"/>
      <c r="F7" s="2183"/>
      <c r="G7" s="2184"/>
      <c r="H7" s="2185"/>
      <c r="I7" s="2181" t="s">
        <v>1096</v>
      </c>
      <c r="J7" s="2186"/>
      <c r="K7" s="2161" t="s">
        <v>1077</v>
      </c>
      <c r="L7" s="2161" t="s">
        <v>1077</v>
      </c>
      <c r="M7" s="2161" t="s">
        <v>1077</v>
      </c>
      <c r="N7" s="2187"/>
      <c r="O7" s="2187"/>
      <c r="P7" s="2187"/>
      <c r="Q7" s="2188"/>
      <c r="R7" s="2182"/>
      <c r="S7" s="2182"/>
      <c r="T7" s="2185" t="s">
        <v>1097</v>
      </c>
      <c r="U7" s="2189"/>
      <c r="V7" s="2185" t="s">
        <v>1097</v>
      </c>
      <c r="W7" s="2189"/>
      <c r="X7" s="2183"/>
      <c r="Y7" s="2161" t="s">
        <v>1098</v>
      </c>
      <c r="Z7" s="2190"/>
      <c r="AI7" s="2138"/>
      <c r="AJ7" s="2138"/>
      <c r="AK7" s="2138"/>
      <c r="AL7" s="2191"/>
      <c r="AM7" s="2138"/>
      <c r="AN7" s="2138"/>
    </row>
    <row r="8" spans="1:255" ht="18" customHeight="1">
      <c r="A8" s="2192" t="s">
        <v>1040</v>
      </c>
      <c r="B8" s="2193"/>
      <c r="C8" s="2193"/>
      <c r="D8" s="2193"/>
      <c r="E8" s="2194"/>
      <c r="F8" s="2194"/>
      <c r="G8" s="2194"/>
      <c r="H8" s="2194"/>
      <c r="I8" s="2194"/>
      <c r="J8" s="2194"/>
      <c r="K8" s="2194"/>
      <c r="L8" s="2194"/>
      <c r="M8" s="2194"/>
      <c r="N8" s="2194"/>
      <c r="O8" s="2194"/>
      <c r="P8" s="2194"/>
      <c r="Q8" s="2194"/>
      <c r="R8" s="2194"/>
      <c r="S8" s="2194"/>
      <c r="T8" s="2193"/>
      <c r="U8" s="2193"/>
      <c r="V8" s="2193"/>
      <c r="W8" s="2193"/>
      <c r="X8" s="2193"/>
      <c r="Y8" s="2194"/>
      <c r="Z8" s="2194"/>
      <c r="AI8" s="2195"/>
      <c r="AJ8" s="2195"/>
      <c r="AK8" s="2195"/>
      <c r="AL8" s="2195"/>
      <c r="AM8" s="2195"/>
      <c r="AN8" s="2195"/>
    </row>
    <row r="9" spans="1:255" s="7" customFormat="1" ht="20.25" customHeight="1">
      <c r="A9" s="1156" t="s">
        <v>24</v>
      </c>
      <c r="B9" s="2196">
        <v>288790</v>
      </c>
      <c r="C9" s="2197">
        <v>689817</v>
      </c>
      <c r="D9" s="2196">
        <v>-4535</v>
      </c>
      <c r="E9" s="2042">
        <v>103.7</v>
      </c>
      <c r="F9" s="2042" t="s">
        <v>1099</v>
      </c>
      <c r="G9" s="1341">
        <v>3477</v>
      </c>
      <c r="H9" s="1341">
        <v>3071</v>
      </c>
      <c r="I9" s="1341">
        <v>5284905</v>
      </c>
      <c r="J9" s="1158">
        <v>54451</v>
      </c>
      <c r="K9" s="2198" t="s">
        <v>124</v>
      </c>
      <c r="L9" s="2198" t="s">
        <v>124</v>
      </c>
      <c r="M9" s="1157">
        <v>100054.058</v>
      </c>
      <c r="N9" s="1435">
        <v>99.7</v>
      </c>
      <c r="O9" s="1435">
        <v>100.9</v>
      </c>
      <c r="P9" s="1430">
        <v>99.6</v>
      </c>
      <c r="Q9" s="1430">
        <v>98</v>
      </c>
      <c r="R9" s="1158">
        <v>552741</v>
      </c>
      <c r="S9" s="1158">
        <v>289418</v>
      </c>
      <c r="T9" s="1435">
        <v>101.7</v>
      </c>
      <c r="U9" s="1435">
        <v>100.5</v>
      </c>
      <c r="V9" s="1435">
        <v>95.2</v>
      </c>
      <c r="W9" s="1341">
        <v>11211</v>
      </c>
      <c r="X9" s="1341">
        <v>16787</v>
      </c>
      <c r="Y9" s="60">
        <v>2337</v>
      </c>
      <c r="Z9" s="1158">
        <v>1314</v>
      </c>
      <c r="AI9" s="2042"/>
      <c r="AJ9" s="2042"/>
      <c r="AK9" s="2199"/>
      <c r="AL9" s="2199"/>
      <c r="AM9" s="13"/>
      <c r="AN9" s="13"/>
      <c r="AO9" s="2124"/>
      <c r="AP9" s="92"/>
      <c r="AQ9" s="92"/>
      <c r="AR9" s="2124"/>
      <c r="AS9" s="2124"/>
      <c r="AT9" s="2124"/>
      <c r="AU9" s="2124"/>
      <c r="AV9" s="2124"/>
      <c r="AW9" s="2124"/>
      <c r="AX9" s="2124"/>
      <c r="AY9" s="2124"/>
      <c r="AZ9" s="2124"/>
      <c r="BA9" s="2124"/>
      <c r="BB9" s="2124"/>
      <c r="BC9" s="2124"/>
      <c r="BD9" s="2124"/>
      <c r="BE9" s="2124"/>
      <c r="BF9" s="2124"/>
      <c r="BG9" s="2124"/>
      <c r="BH9" s="2124"/>
      <c r="BI9" s="2124"/>
      <c r="BJ9" s="2124"/>
      <c r="BK9" s="2124"/>
      <c r="BL9" s="2124"/>
      <c r="BM9" s="2124"/>
      <c r="BN9" s="2124"/>
      <c r="BO9" s="2124"/>
      <c r="BP9" s="2124"/>
      <c r="BQ9" s="2124"/>
      <c r="BR9" s="2124"/>
      <c r="BS9" s="2124"/>
      <c r="BT9" s="2124"/>
      <c r="BU9" s="2124"/>
      <c r="BV9" s="2124"/>
      <c r="BW9" s="2124"/>
      <c r="BX9" s="2124"/>
      <c r="BY9" s="2124"/>
      <c r="BZ9" s="2124"/>
      <c r="CA9" s="2124"/>
      <c r="CB9" s="2124"/>
      <c r="CC9" s="2124"/>
      <c r="CD9" s="2124"/>
      <c r="CE9" s="2124"/>
      <c r="CF9" s="2124"/>
      <c r="CG9" s="2124"/>
      <c r="CH9" s="2124"/>
      <c r="CI9" s="2124"/>
      <c r="CJ9" s="2124"/>
      <c r="CK9" s="2124"/>
      <c r="CL9" s="2124"/>
      <c r="CM9" s="2124"/>
      <c r="CN9" s="2124"/>
      <c r="CO9" s="2124"/>
      <c r="CP9" s="2124"/>
      <c r="CQ9" s="2124"/>
      <c r="CR9" s="2124"/>
      <c r="CS9" s="2124"/>
      <c r="CT9" s="2124"/>
      <c r="CU9" s="2124"/>
      <c r="CV9" s="2124"/>
      <c r="CW9" s="2124"/>
      <c r="CX9" s="2124"/>
      <c r="CY9" s="2124"/>
      <c r="CZ9" s="2124"/>
      <c r="DA9" s="2124"/>
      <c r="DB9" s="2124"/>
      <c r="DC9" s="2124"/>
      <c r="DD9" s="2124"/>
      <c r="DE9" s="2124"/>
      <c r="DF9" s="2124"/>
      <c r="DG9" s="2124"/>
      <c r="DH9" s="2124"/>
      <c r="DI9" s="2124"/>
      <c r="DJ9" s="2124"/>
      <c r="DK9" s="2124"/>
      <c r="DL9" s="2124"/>
      <c r="DM9" s="2124"/>
      <c r="DN9" s="2124"/>
      <c r="DO9" s="2124"/>
      <c r="DP9" s="2124"/>
      <c r="DQ9" s="2124"/>
      <c r="DR9" s="2124"/>
      <c r="DS9" s="2124"/>
      <c r="DT9" s="2124"/>
      <c r="DU9" s="2124"/>
      <c r="DV9" s="2124"/>
      <c r="DW9" s="2124"/>
      <c r="DX9" s="2124"/>
      <c r="DY9" s="2124"/>
      <c r="DZ9" s="2124"/>
      <c r="EA9" s="2124"/>
      <c r="EB9" s="2124"/>
      <c r="EC9" s="2124"/>
      <c r="ED9" s="2124"/>
      <c r="EE9" s="2124"/>
      <c r="EF9" s="2124"/>
      <c r="EG9" s="2124"/>
      <c r="EH9" s="2124"/>
      <c r="EI9" s="2124"/>
      <c r="EJ9" s="2124"/>
      <c r="EK9" s="2124"/>
      <c r="EL9" s="2124"/>
      <c r="EM9" s="2124"/>
      <c r="EN9" s="2124"/>
      <c r="EO9" s="2124"/>
      <c r="EP9" s="2124"/>
      <c r="EQ9" s="2124"/>
      <c r="ER9" s="2124"/>
      <c r="ES9" s="2124"/>
      <c r="ET9" s="2124"/>
      <c r="EU9" s="2124"/>
      <c r="EV9" s="2124"/>
      <c r="EW9" s="2124"/>
      <c r="EX9" s="2124"/>
      <c r="EY9" s="2124"/>
      <c r="EZ9" s="2124"/>
      <c r="FA9" s="2124"/>
      <c r="FB9" s="2124"/>
      <c r="FC9" s="2124"/>
      <c r="FD9" s="2124"/>
      <c r="FE9" s="2124"/>
      <c r="FF9" s="2124"/>
      <c r="FG9" s="2124"/>
      <c r="FH9" s="2124"/>
      <c r="FI9" s="2124"/>
      <c r="FJ9" s="2124"/>
      <c r="FK9" s="2124"/>
      <c r="FL9" s="2124"/>
      <c r="FM9" s="2124"/>
      <c r="FN9" s="2124"/>
      <c r="FO9" s="2124"/>
      <c r="FP9" s="2124"/>
      <c r="FQ9" s="2124"/>
      <c r="FR9" s="2124"/>
      <c r="FS9" s="2124"/>
      <c r="FT9" s="2124"/>
      <c r="FU9" s="2124"/>
      <c r="FV9" s="2124"/>
      <c r="FW9" s="2124"/>
      <c r="FX9" s="2124"/>
      <c r="FY9" s="2124"/>
      <c r="FZ9" s="2124"/>
      <c r="GA9" s="2124"/>
      <c r="GB9" s="2124"/>
      <c r="GC9" s="2124"/>
      <c r="GD9" s="2124"/>
      <c r="GE9" s="2124"/>
      <c r="GF9" s="2124"/>
      <c r="GG9" s="2124"/>
      <c r="GH9" s="2124"/>
      <c r="GI9" s="2124"/>
      <c r="GJ9" s="2124"/>
      <c r="GK9" s="2124"/>
      <c r="GL9" s="2124"/>
      <c r="GM9" s="2124"/>
      <c r="GN9" s="2124"/>
      <c r="GO9" s="2124"/>
      <c r="GP9" s="2124"/>
      <c r="GQ9" s="2124"/>
      <c r="GR9" s="2124"/>
      <c r="GS9" s="2124"/>
      <c r="GT9" s="2124"/>
      <c r="GU9" s="2124"/>
      <c r="GV9" s="2124"/>
      <c r="GW9" s="2124"/>
      <c r="GX9" s="2124"/>
      <c r="GY9" s="2124"/>
      <c r="GZ9" s="2124"/>
      <c r="HA9" s="2124"/>
      <c r="HB9" s="2124"/>
      <c r="HC9" s="2124"/>
      <c r="HD9" s="2124"/>
      <c r="HE9" s="2124"/>
      <c r="HF9" s="2124"/>
      <c r="HG9" s="2124"/>
      <c r="HH9" s="2124"/>
      <c r="HI9" s="2124"/>
      <c r="HJ9" s="2124"/>
      <c r="HK9" s="2124"/>
      <c r="HL9" s="2124"/>
      <c r="HM9" s="2124"/>
      <c r="HN9" s="2124"/>
      <c r="HO9" s="2124"/>
      <c r="HP9" s="2124"/>
      <c r="HQ9" s="2124"/>
      <c r="HR9" s="2124"/>
      <c r="HS9" s="2124"/>
      <c r="HT9" s="2124"/>
      <c r="HU9" s="2124"/>
      <c r="HV9" s="2124"/>
      <c r="HW9" s="2124"/>
      <c r="HX9" s="2124"/>
      <c r="HY9" s="2124"/>
      <c r="HZ9" s="2124"/>
      <c r="IA9" s="2124"/>
      <c r="IB9" s="2124"/>
      <c r="IC9" s="2124"/>
      <c r="ID9" s="2124"/>
      <c r="IE9" s="2124"/>
      <c r="IF9" s="2124"/>
      <c r="IG9" s="2124"/>
      <c r="IH9" s="2124"/>
      <c r="II9" s="2124"/>
      <c r="IJ9" s="2124"/>
      <c r="IK9" s="2124"/>
      <c r="IL9" s="2124"/>
      <c r="IM9" s="2124"/>
      <c r="IN9" s="2124"/>
      <c r="IO9" s="2124"/>
      <c r="IP9" s="2124"/>
      <c r="IQ9" s="2124"/>
      <c r="IR9" s="2124"/>
      <c r="IS9" s="2124"/>
      <c r="IT9" s="2124"/>
      <c r="IU9" s="2124"/>
    </row>
    <row r="10" spans="1:255" s="7" customFormat="1" ht="20.25" customHeight="1">
      <c r="A10" s="1156">
        <v>29</v>
      </c>
      <c r="B10" s="2196">
        <v>290245</v>
      </c>
      <c r="C10" s="2197">
        <v>684668</v>
      </c>
      <c r="D10" s="2196">
        <v>-5149</v>
      </c>
      <c r="E10" s="2042">
        <v>108.5</v>
      </c>
      <c r="F10" s="2042" t="s">
        <v>1099</v>
      </c>
      <c r="G10" s="1341">
        <v>3460</v>
      </c>
      <c r="H10" s="1341">
        <v>3142</v>
      </c>
      <c r="I10" s="1341">
        <v>5463803</v>
      </c>
      <c r="J10" s="1158">
        <v>56580</v>
      </c>
      <c r="K10" s="2198" t="s">
        <v>124</v>
      </c>
      <c r="L10" s="2198" t="s">
        <v>124</v>
      </c>
      <c r="M10" s="1157">
        <v>95603.675000000003</v>
      </c>
      <c r="N10" s="1435">
        <v>99.9</v>
      </c>
      <c r="O10" s="1435">
        <v>101</v>
      </c>
      <c r="P10" s="1430">
        <v>99.2</v>
      </c>
      <c r="Q10" s="1430">
        <v>98</v>
      </c>
      <c r="R10" s="1158">
        <v>558290</v>
      </c>
      <c r="S10" s="1158">
        <v>306971</v>
      </c>
      <c r="T10" s="1435">
        <v>103.5</v>
      </c>
      <c r="U10" s="1435">
        <v>102.8</v>
      </c>
      <c r="V10" s="1435">
        <v>103.6</v>
      </c>
      <c r="W10" s="1341">
        <v>11195</v>
      </c>
      <c r="X10" s="1341">
        <v>18384</v>
      </c>
      <c r="Y10" s="60">
        <v>2162</v>
      </c>
      <c r="Z10" s="1158">
        <v>1282</v>
      </c>
      <c r="AI10" s="2042"/>
      <c r="AJ10" s="2042"/>
      <c r="AK10" s="2199"/>
      <c r="AL10" s="2199"/>
      <c r="AM10" s="13"/>
      <c r="AN10" s="13"/>
      <c r="AO10" s="2124"/>
      <c r="AP10" s="92"/>
      <c r="AQ10" s="92"/>
      <c r="AR10" s="2124"/>
      <c r="AS10" s="2124"/>
      <c r="AT10" s="2124"/>
      <c r="AU10" s="2124"/>
      <c r="AV10" s="2124"/>
      <c r="AW10" s="2124"/>
      <c r="AX10" s="2124"/>
      <c r="AY10" s="2124"/>
      <c r="AZ10" s="2124"/>
      <c r="BA10" s="2124"/>
      <c r="BB10" s="2124"/>
      <c r="BC10" s="2124"/>
      <c r="BD10" s="2124"/>
      <c r="BE10" s="2124"/>
      <c r="BF10" s="2124"/>
      <c r="BG10" s="2124"/>
      <c r="BH10" s="2124"/>
      <c r="BI10" s="2124"/>
      <c r="BJ10" s="2124"/>
      <c r="BK10" s="2124"/>
      <c r="BL10" s="2124"/>
      <c r="BM10" s="2124"/>
      <c r="BN10" s="2124"/>
      <c r="BO10" s="2124"/>
      <c r="BP10" s="2124"/>
      <c r="BQ10" s="2124"/>
      <c r="BR10" s="2124"/>
      <c r="BS10" s="2124"/>
      <c r="BT10" s="2124"/>
      <c r="BU10" s="2124"/>
      <c r="BV10" s="2124"/>
      <c r="BW10" s="2124"/>
      <c r="BX10" s="2124"/>
      <c r="BY10" s="2124"/>
      <c r="BZ10" s="2124"/>
      <c r="CA10" s="2124"/>
      <c r="CB10" s="2124"/>
      <c r="CC10" s="2124"/>
      <c r="CD10" s="2124"/>
      <c r="CE10" s="2124"/>
      <c r="CF10" s="2124"/>
      <c r="CG10" s="2124"/>
      <c r="CH10" s="2124"/>
      <c r="CI10" s="2124"/>
      <c r="CJ10" s="2124"/>
      <c r="CK10" s="2124"/>
      <c r="CL10" s="2124"/>
      <c r="CM10" s="2124"/>
      <c r="CN10" s="2124"/>
      <c r="CO10" s="2124"/>
      <c r="CP10" s="2124"/>
      <c r="CQ10" s="2124"/>
      <c r="CR10" s="2124"/>
      <c r="CS10" s="2124"/>
      <c r="CT10" s="2124"/>
      <c r="CU10" s="2124"/>
      <c r="CV10" s="2124"/>
      <c r="CW10" s="2124"/>
      <c r="CX10" s="2124"/>
      <c r="CY10" s="2124"/>
      <c r="CZ10" s="2124"/>
      <c r="DA10" s="2124"/>
      <c r="DB10" s="2124"/>
      <c r="DC10" s="2124"/>
      <c r="DD10" s="2124"/>
      <c r="DE10" s="2124"/>
      <c r="DF10" s="2124"/>
      <c r="DG10" s="2124"/>
      <c r="DH10" s="2124"/>
      <c r="DI10" s="2124"/>
      <c r="DJ10" s="2124"/>
      <c r="DK10" s="2124"/>
      <c r="DL10" s="2124"/>
      <c r="DM10" s="2124"/>
      <c r="DN10" s="2124"/>
      <c r="DO10" s="2124"/>
      <c r="DP10" s="2124"/>
      <c r="DQ10" s="2124"/>
      <c r="DR10" s="2124"/>
      <c r="DS10" s="2124"/>
      <c r="DT10" s="2124"/>
      <c r="DU10" s="2124"/>
      <c r="DV10" s="2124"/>
      <c r="DW10" s="2124"/>
      <c r="DX10" s="2124"/>
      <c r="DY10" s="2124"/>
      <c r="DZ10" s="2124"/>
      <c r="EA10" s="2124"/>
      <c r="EB10" s="2124"/>
      <c r="EC10" s="2124"/>
      <c r="ED10" s="2124"/>
      <c r="EE10" s="2124"/>
      <c r="EF10" s="2124"/>
      <c r="EG10" s="2124"/>
      <c r="EH10" s="2124"/>
      <c r="EI10" s="2124"/>
      <c r="EJ10" s="2124"/>
      <c r="EK10" s="2124"/>
      <c r="EL10" s="2124"/>
      <c r="EM10" s="2124"/>
      <c r="EN10" s="2124"/>
      <c r="EO10" s="2124"/>
      <c r="EP10" s="2124"/>
      <c r="EQ10" s="2124"/>
      <c r="ER10" s="2124"/>
      <c r="ES10" s="2124"/>
      <c r="ET10" s="2124"/>
      <c r="EU10" s="2124"/>
      <c r="EV10" s="2124"/>
      <c r="EW10" s="2124"/>
      <c r="EX10" s="2124"/>
      <c r="EY10" s="2124"/>
      <c r="EZ10" s="2124"/>
      <c r="FA10" s="2124"/>
      <c r="FB10" s="2124"/>
      <c r="FC10" s="2124"/>
      <c r="FD10" s="2124"/>
      <c r="FE10" s="2124"/>
      <c r="FF10" s="2124"/>
      <c r="FG10" s="2124"/>
      <c r="FH10" s="2124"/>
      <c r="FI10" s="2124"/>
      <c r="FJ10" s="2124"/>
      <c r="FK10" s="2124"/>
      <c r="FL10" s="2124"/>
      <c r="FM10" s="2124"/>
      <c r="FN10" s="2124"/>
      <c r="FO10" s="2124"/>
      <c r="FP10" s="2124"/>
      <c r="FQ10" s="2124"/>
      <c r="FR10" s="2124"/>
      <c r="FS10" s="2124"/>
      <c r="FT10" s="2124"/>
      <c r="FU10" s="2124"/>
      <c r="FV10" s="2124"/>
      <c r="FW10" s="2124"/>
      <c r="FX10" s="2124"/>
      <c r="FY10" s="2124"/>
      <c r="FZ10" s="2124"/>
      <c r="GA10" s="2124"/>
      <c r="GB10" s="2124"/>
      <c r="GC10" s="2124"/>
      <c r="GD10" s="2124"/>
      <c r="GE10" s="2124"/>
      <c r="GF10" s="2124"/>
      <c r="GG10" s="2124"/>
      <c r="GH10" s="2124"/>
      <c r="GI10" s="2124"/>
      <c r="GJ10" s="2124"/>
      <c r="GK10" s="2124"/>
      <c r="GL10" s="2124"/>
      <c r="GM10" s="2124"/>
      <c r="GN10" s="2124"/>
      <c r="GO10" s="2124"/>
      <c r="GP10" s="2124"/>
      <c r="GQ10" s="2124"/>
      <c r="GR10" s="2124"/>
      <c r="GS10" s="2124"/>
      <c r="GT10" s="2124"/>
      <c r="GU10" s="2124"/>
      <c r="GV10" s="2124"/>
      <c r="GW10" s="2124"/>
      <c r="GX10" s="2124"/>
      <c r="GY10" s="2124"/>
      <c r="GZ10" s="2124"/>
      <c r="HA10" s="2124"/>
      <c r="HB10" s="2124"/>
      <c r="HC10" s="2124"/>
      <c r="HD10" s="2124"/>
      <c r="HE10" s="2124"/>
      <c r="HF10" s="2124"/>
      <c r="HG10" s="2124"/>
      <c r="HH10" s="2124"/>
      <c r="HI10" s="2124"/>
      <c r="HJ10" s="2124"/>
      <c r="HK10" s="2124"/>
      <c r="HL10" s="2124"/>
      <c r="HM10" s="2124"/>
      <c r="HN10" s="2124"/>
      <c r="HO10" s="2124"/>
      <c r="HP10" s="2124"/>
      <c r="HQ10" s="2124"/>
      <c r="HR10" s="2124"/>
      <c r="HS10" s="2124"/>
      <c r="HT10" s="2124"/>
      <c r="HU10" s="2124"/>
      <c r="HV10" s="2124"/>
      <c r="HW10" s="2124"/>
      <c r="HX10" s="2124"/>
      <c r="HY10" s="2124"/>
      <c r="HZ10" s="2124"/>
      <c r="IA10" s="2124"/>
      <c r="IB10" s="2124"/>
      <c r="IC10" s="2124"/>
      <c r="ID10" s="2124"/>
      <c r="IE10" s="2124"/>
      <c r="IF10" s="2124"/>
      <c r="IG10" s="2124"/>
      <c r="IH10" s="2124"/>
      <c r="II10" s="2124"/>
      <c r="IJ10" s="2124"/>
      <c r="IK10" s="2124"/>
      <c r="IL10" s="2124"/>
      <c r="IM10" s="2124"/>
      <c r="IN10" s="2124"/>
      <c r="IO10" s="2124"/>
      <c r="IP10" s="2124"/>
      <c r="IQ10" s="2124"/>
      <c r="IR10" s="2124"/>
      <c r="IS10" s="2124"/>
      <c r="IT10" s="2124"/>
      <c r="IU10" s="2124"/>
    </row>
    <row r="11" spans="1:255" s="7" customFormat="1" ht="20.25" customHeight="1">
      <c r="A11" s="1156">
        <v>30</v>
      </c>
      <c r="B11" s="2196">
        <v>291591</v>
      </c>
      <c r="C11" s="2197">
        <v>679626</v>
      </c>
      <c r="D11" s="2196">
        <v>-5042</v>
      </c>
      <c r="E11" s="2042">
        <v>111.6</v>
      </c>
      <c r="F11" s="2042" t="s">
        <v>1099</v>
      </c>
      <c r="G11" s="1341">
        <v>3374</v>
      </c>
      <c r="H11" s="1341">
        <v>2950</v>
      </c>
      <c r="I11" s="1341">
        <v>5370636</v>
      </c>
      <c r="J11" s="1158">
        <v>57670</v>
      </c>
      <c r="K11" s="2198" t="s">
        <v>124</v>
      </c>
      <c r="L11" s="2198" t="s">
        <v>124</v>
      </c>
      <c r="M11" s="1157">
        <v>91957.038</v>
      </c>
      <c r="N11" s="1435">
        <v>100.9</v>
      </c>
      <c r="O11" s="1435">
        <v>102.9</v>
      </c>
      <c r="P11" s="1430">
        <v>98.6</v>
      </c>
      <c r="Q11" s="1430">
        <v>99.4</v>
      </c>
      <c r="R11" s="1158">
        <v>606422</v>
      </c>
      <c r="S11" s="1158">
        <v>335919</v>
      </c>
      <c r="T11" s="1435">
        <v>107</v>
      </c>
      <c r="U11" s="1435">
        <v>108.6</v>
      </c>
      <c r="V11" s="1435">
        <v>115.1</v>
      </c>
      <c r="W11" s="1341">
        <v>11002</v>
      </c>
      <c r="X11" s="1341">
        <v>19184</v>
      </c>
      <c r="Y11" s="60">
        <v>2104</v>
      </c>
      <c r="Z11" s="1158">
        <v>1023</v>
      </c>
      <c r="AI11" s="2042"/>
      <c r="AJ11" s="2042"/>
      <c r="AK11" s="2199"/>
      <c r="AL11" s="2199"/>
      <c r="AM11" s="13"/>
      <c r="AN11" s="13"/>
      <c r="AO11" s="2124"/>
      <c r="AP11" s="92"/>
      <c r="AQ11" s="92"/>
      <c r="AR11" s="2124"/>
      <c r="AS11" s="2124"/>
      <c r="AT11" s="2124"/>
      <c r="AU11" s="2124"/>
      <c r="AV11" s="2124"/>
      <c r="AW11" s="2124"/>
      <c r="AX11" s="2124"/>
      <c r="AY11" s="2124"/>
      <c r="AZ11" s="2124"/>
      <c r="BA11" s="2124"/>
      <c r="BB11" s="2124"/>
      <c r="BC11" s="2124"/>
      <c r="BD11" s="2124"/>
      <c r="BE11" s="2124"/>
      <c r="BF11" s="2124"/>
      <c r="BG11" s="2124"/>
      <c r="BH11" s="2124"/>
      <c r="BI11" s="2124"/>
      <c r="BJ11" s="2124"/>
      <c r="BK11" s="2124"/>
      <c r="BL11" s="2124"/>
      <c r="BM11" s="2124"/>
      <c r="BN11" s="2124"/>
      <c r="BO11" s="2124"/>
      <c r="BP11" s="2124"/>
      <c r="BQ11" s="2124"/>
      <c r="BR11" s="2124"/>
      <c r="BS11" s="2124"/>
      <c r="BT11" s="2124"/>
      <c r="BU11" s="2124"/>
      <c r="BV11" s="2124"/>
      <c r="BW11" s="2124"/>
      <c r="BX11" s="2124"/>
      <c r="BY11" s="2124"/>
      <c r="BZ11" s="2124"/>
      <c r="CA11" s="2124"/>
      <c r="CB11" s="2124"/>
      <c r="CC11" s="2124"/>
      <c r="CD11" s="2124"/>
      <c r="CE11" s="2124"/>
      <c r="CF11" s="2124"/>
      <c r="CG11" s="2124"/>
      <c r="CH11" s="2124"/>
      <c r="CI11" s="2124"/>
      <c r="CJ11" s="2124"/>
      <c r="CK11" s="2124"/>
      <c r="CL11" s="2124"/>
      <c r="CM11" s="2124"/>
      <c r="CN11" s="2124"/>
      <c r="CO11" s="2124"/>
      <c r="CP11" s="2124"/>
      <c r="CQ11" s="2124"/>
      <c r="CR11" s="2124"/>
      <c r="CS11" s="2124"/>
      <c r="CT11" s="2124"/>
      <c r="CU11" s="2124"/>
      <c r="CV11" s="2124"/>
      <c r="CW11" s="2124"/>
      <c r="CX11" s="2124"/>
      <c r="CY11" s="2124"/>
      <c r="CZ11" s="2124"/>
      <c r="DA11" s="2124"/>
      <c r="DB11" s="2124"/>
      <c r="DC11" s="2124"/>
      <c r="DD11" s="2124"/>
      <c r="DE11" s="2124"/>
      <c r="DF11" s="2124"/>
      <c r="DG11" s="2124"/>
      <c r="DH11" s="2124"/>
      <c r="DI11" s="2124"/>
      <c r="DJ11" s="2124"/>
      <c r="DK11" s="2124"/>
      <c r="DL11" s="2124"/>
      <c r="DM11" s="2124"/>
      <c r="DN11" s="2124"/>
      <c r="DO11" s="2124"/>
      <c r="DP11" s="2124"/>
      <c r="DQ11" s="2124"/>
      <c r="DR11" s="2124"/>
      <c r="DS11" s="2124"/>
      <c r="DT11" s="2124"/>
      <c r="DU11" s="2124"/>
      <c r="DV11" s="2124"/>
      <c r="DW11" s="2124"/>
      <c r="DX11" s="2124"/>
      <c r="DY11" s="2124"/>
      <c r="DZ11" s="2124"/>
      <c r="EA11" s="2124"/>
      <c r="EB11" s="2124"/>
      <c r="EC11" s="2124"/>
      <c r="ED11" s="2124"/>
      <c r="EE11" s="2124"/>
      <c r="EF11" s="2124"/>
      <c r="EG11" s="2124"/>
      <c r="EH11" s="2124"/>
      <c r="EI11" s="2124"/>
      <c r="EJ11" s="2124"/>
      <c r="EK11" s="2124"/>
      <c r="EL11" s="2124"/>
      <c r="EM11" s="2124"/>
      <c r="EN11" s="2124"/>
      <c r="EO11" s="2124"/>
      <c r="EP11" s="2124"/>
      <c r="EQ11" s="2124"/>
      <c r="ER11" s="2124"/>
      <c r="ES11" s="2124"/>
      <c r="ET11" s="2124"/>
      <c r="EU11" s="2124"/>
      <c r="EV11" s="2124"/>
      <c r="EW11" s="2124"/>
      <c r="EX11" s="2124"/>
      <c r="EY11" s="2124"/>
      <c r="EZ11" s="2124"/>
      <c r="FA11" s="2124"/>
      <c r="FB11" s="2124"/>
      <c r="FC11" s="2124"/>
      <c r="FD11" s="2124"/>
      <c r="FE11" s="2124"/>
      <c r="FF11" s="2124"/>
      <c r="FG11" s="2124"/>
      <c r="FH11" s="2124"/>
      <c r="FI11" s="2124"/>
      <c r="FJ11" s="2124"/>
      <c r="FK11" s="2124"/>
      <c r="FL11" s="2124"/>
      <c r="FM11" s="2124"/>
      <c r="FN11" s="2124"/>
      <c r="FO11" s="2124"/>
      <c r="FP11" s="2124"/>
      <c r="FQ11" s="2124"/>
      <c r="FR11" s="2124"/>
      <c r="FS11" s="2124"/>
      <c r="FT11" s="2124"/>
      <c r="FU11" s="2124"/>
      <c r="FV11" s="2124"/>
      <c r="FW11" s="2124"/>
      <c r="FX11" s="2124"/>
      <c r="FY11" s="2124"/>
      <c r="FZ11" s="2124"/>
      <c r="GA11" s="2124"/>
      <c r="GB11" s="2124"/>
      <c r="GC11" s="2124"/>
      <c r="GD11" s="2124"/>
      <c r="GE11" s="2124"/>
      <c r="GF11" s="2124"/>
      <c r="GG11" s="2124"/>
      <c r="GH11" s="2124"/>
      <c r="GI11" s="2124"/>
      <c r="GJ11" s="2124"/>
      <c r="GK11" s="2124"/>
      <c r="GL11" s="2124"/>
      <c r="GM11" s="2124"/>
      <c r="GN11" s="2124"/>
      <c r="GO11" s="2124"/>
      <c r="GP11" s="2124"/>
      <c r="GQ11" s="2124"/>
      <c r="GR11" s="2124"/>
      <c r="GS11" s="2124"/>
      <c r="GT11" s="2124"/>
      <c r="GU11" s="2124"/>
      <c r="GV11" s="2124"/>
      <c r="GW11" s="2124"/>
      <c r="GX11" s="2124"/>
      <c r="GY11" s="2124"/>
      <c r="GZ11" s="2124"/>
      <c r="HA11" s="2124"/>
      <c r="HB11" s="2124"/>
      <c r="HC11" s="2124"/>
      <c r="HD11" s="2124"/>
      <c r="HE11" s="2124"/>
      <c r="HF11" s="2124"/>
      <c r="HG11" s="2124"/>
      <c r="HH11" s="2124"/>
      <c r="HI11" s="2124"/>
      <c r="HJ11" s="2124"/>
      <c r="HK11" s="2124"/>
      <c r="HL11" s="2124"/>
      <c r="HM11" s="2124"/>
      <c r="HN11" s="2124"/>
      <c r="HO11" s="2124"/>
      <c r="HP11" s="2124"/>
      <c r="HQ11" s="2124"/>
      <c r="HR11" s="2124"/>
      <c r="HS11" s="2124"/>
      <c r="HT11" s="2124"/>
      <c r="HU11" s="2124"/>
      <c r="HV11" s="2124"/>
      <c r="HW11" s="2124"/>
      <c r="HX11" s="2124"/>
      <c r="HY11" s="2124"/>
      <c r="HZ11" s="2124"/>
      <c r="IA11" s="2124"/>
      <c r="IB11" s="2124"/>
      <c r="IC11" s="2124"/>
      <c r="ID11" s="2124"/>
      <c r="IE11" s="2124"/>
      <c r="IF11" s="2124"/>
      <c r="IG11" s="2124"/>
      <c r="IH11" s="2124"/>
      <c r="II11" s="2124"/>
      <c r="IJ11" s="2124"/>
      <c r="IK11" s="2124"/>
      <c r="IL11" s="2124"/>
      <c r="IM11" s="2124"/>
      <c r="IN11" s="2124"/>
      <c r="IO11" s="2124"/>
      <c r="IP11" s="2124"/>
      <c r="IQ11" s="2124"/>
      <c r="IR11" s="2124"/>
      <c r="IS11" s="2124"/>
      <c r="IT11" s="2124"/>
      <c r="IU11" s="2124"/>
    </row>
    <row r="12" spans="1:255" s="7" customFormat="1" ht="20.25" customHeight="1">
      <c r="A12" s="1156" t="s">
        <v>19</v>
      </c>
      <c r="B12" s="2196">
        <v>292134</v>
      </c>
      <c r="C12" s="2197">
        <v>673891</v>
      </c>
      <c r="D12" s="2197">
        <v>-5735</v>
      </c>
      <c r="E12" s="2042">
        <v>103.6</v>
      </c>
      <c r="F12" s="2042" t="s">
        <v>1099</v>
      </c>
      <c r="G12" s="1341">
        <v>4177</v>
      </c>
      <c r="H12" s="1341">
        <v>3263</v>
      </c>
      <c r="I12" s="1341">
        <v>5190268.4938696604</v>
      </c>
      <c r="J12" s="1158">
        <v>57628</v>
      </c>
      <c r="K12" s="2198" t="s">
        <v>124</v>
      </c>
      <c r="L12" s="2198" t="s">
        <v>124</v>
      </c>
      <c r="M12" s="1157">
        <v>89049.982999999993</v>
      </c>
      <c r="N12" s="1435">
        <v>101.3</v>
      </c>
      <c r="O12" s="1435">
        <v>103.5</v>
      </c>
      <c r="P12" s="1430">
        <v>98.1</v>
      </c>
      <c r="Q12" s="1430">
        <v>98.8</v>
      </c>
      <c r="R12" s="1158">
        <v>598185</v>
      </c>
      <c r="S12" s="1158">
        <v>290785</v>
      </c>
      <c r="T12" s="1435">
        <v>108.8</v>
      </c>
      <c r="U12" s="1435">
        <v>101.4</v>
      </c>
      <c r="V12" s="1435">
        <v>88.1</v>
      </c>
      <c r="W12" s="1341">
        <v>10973</v>
      </c>
      <c r="X12" s="1341">
        <v>18475</v>
      </c>
      <c r="Y12" s="60">
        <v>2178</v>
      </c>
      <c r="Z12" s="1158">
        <v>927</v>
      </c>
      <c r="AI12" s="2042"/>
      <c r="AJ12" s="2042"/>
      <c r="AK12" s="2199"/>
      <c r="AL12" s="2199"/>
      <c r="AM12" s="13"/>
      <c r="AN12" s="13"/>
      <c r="AO12" s="2124"/>
      <c r="AP12" s="92"/>
      <c r="AQ12" s="92"/>
      <c r="AR12" s="2124"/>
      <c r="AS12" s="2124"/>
      <c r="AT12" s="2124"/>
      <c r="AU12" s="2124"/>
      <c r="AV12" s="2124"/>
      <c r="AW12" s="2124"/>
      <c r="AX12" s="2124"/>
      <c r="AY12" s="2124"/>
      <c r="AZ12" s="2124"/>
      <c r="BA12" s="2124"/>
      <c r="BB12" s="2124"/>
      <c r="BC12" s="2124"/>
      <c r="BD12" s="2124"/>
      <c r="BE12" s="2124"/>
      <c r="BF12" s="2124"/>
      <c r="BG12" s="2124"/>
      <c r="BH12" s="2124"/>
      <c r="BI12" s="2124"/>
      <c r="BJ12" s="2124"/>
      <c r="BK12" s="2124"/>
      <c r="BL12" s="2124"/>
      <c r="BM12" s="2124"/>
      <c r="BN12" s="2124"/>
      <c r="BO12" s="2124"/>
      <c r="BP12" s="2124"/>
      <c r="BQ12" s="2124"/>
      <c r="BR12" s="2124"/>
      <c r="BS12" s="2124"/>
      <c r="BT12" s="2124"/>
      <c r="BU12" s="2124"/>
      <c r="BV12" s="2124"/>
      <c r="BW12" s="2124"/>
      <c r="BX12" s="2124"/>
      <c r="BY12" s="2124"/>
      <c r="BZ12" s="2124"/>
      <c r="CA12" s="2124"/>
      <c r="CB12" s="2124"/>
      <c r="CC12" s="2124"/>
      <c r="CD12" s="2124"/>
      <c r="CE12" s="2124"/>
      <c r="CF12" s="2124"/>
      <c r="CG12" s="2124"/>
      <c r="CH12" s="2124"/>
      <c r="CI12" s="2124"/>
      <c r="CJ12" s="2124"/>
      <c r="CK12" s="2124"/>
      <c r="CL12" s="2124"/>
      <c r="CM12" s="2124"/>
      <c r="CN12" s="2124"/>
      <c r="CO12" s="2124"/>
      <c r="CP12" s="2124"/>
      <c r="CQ12" s="2124"/>
      <c r="CR12" s="2124"/>
      <c r="CS12" s="2124"/>
      <c r="CT12" s="2124"/>
      <c r="CU12" s="2124"/>
      <c r="CV12" s="2124"/>
      <c r="CW12" s="2124"/>
      <c r="CX12" s="2124"/>
      <c r="CY12" s="2124"/>
      <c r="CZ12" s="2124"/>
      <c r="DA12" s="2124"/>
      <c r="DB12" s="2124"/>
      <c r="DC12" s="2124"/>
      <c r="DD12" s="2124"/>
      <c r="DE12" s="2124"/>
      <c r="DF12" s="2124"/>
      <c r="DG12" s="2124"/>
      <c r="DH12" s="2124"/>
      <c r="DI12" s="2124"/>
      <c r="DJ12" s="2124"/>
      <c r="DK12" s="2124"/>
      <c r="DL12" s="2124"/>
      <c r="DM12" s="2124"/>
      <c r="DN12" s="2124"/>
      <c r="DO12" s="2124"/>
      <c r="DP12" s="2124"/>
      <c r="DQ12" s="2124"/>
      <c r="DR12" s="2124"/>
      <c r="DS12" s="2124"/>
      <c r="DT12" s="2124"/>
      <c r="DU12" s="2124"/>
      <c r="DV12" s="2124"/>
      <c r="DW12" s="2124"/>
      <c r="DX12" s="2124"/>
      <c r="DY12" s="2124"/>
      <c r="DZ12" s="2124"/>
      <c r="EA12" s="2124"/>
      <c r="EB12" s="2124"/>
      <c r="EC12" s="2124"/>
      <c r="ED12" s="2124"/>
      <c r="EE12" s="2124"/>
      <c r="EF12" s="2124"/>
      <c r="EG12" s="2124"/>
      <c r="EH12" s="2124"/>
      <c r="EI12" s="2124"/>
      <c r="EJ12" s="2124"/>
      <c r="EK12" s="2124"/>
      <c r="EL12" s="2124"/>
      <c r="EM12" s="2124"/>
      <c r="EN12" s="2124"/>
      <c r="EO12" s="2124"/>
      <c r="EP12" s="2124"/>
      <c r="EQ12" s="2124"/>
      <c r="ER12" s="2124"/>
      <c r="ES12" s="2124"/>
      <c r="ET12" s="2124"/>
      <c r="EU12" s="2124"/>
      <c r="EV12" s="2124"/>
      <c r="EW12" s="2124"/>
      <c r="EX12" s="2124"/>
      <c r="EY12" s="2124"/>
      <c r="EZ12" s="2124"/>
      <c r="FA12" s="2124"/>
      <c r="FB12" s="2124"/>
      <c r="FC12" s="2124"/>
      <c r="FD12" s="2124"/>
      <c r="FE12" s="2124"/>
      <c r="FF12" s="2124"/>
      <c r="FG12" s="2124"/>
      <c r="FH12" s="2124"/>
      <c r="FI12" s="2124"/>
      <c r="FJ12" s="2124"/>
      <c r="FK12" s="2124"/>
      <c r="FL12" s="2124"/>
      <c r="FM12" s="2124"/>
      <c r="FN12" s="2124"/>
      <c r="FO12" s="2124"/>
      <c r="FP12" s="2124"/>
      <c r="FQ12" s="2124"/>
      <c r="FR12" s="2124"/>
      <c r="FS12" s="2124"/>
      <c r="FT12" s="2124"/>
      <c r="FU12" s="2124"/>
      <c r="FV12" s="2124"/>
      <c r="FW12" s="2124"/>
      <c r="FX12" s="2124"/>
      <c r="FY12" s="2124"/>
      <c r="FZ12" s="2124"/>
      <c r="GA12" s="2124"/>
      <c r="GB12" s="2124"/>
      <c r="GC12" s="2124"/>
      <c r="GD12" s="2124"/>
      <c r="GE12" s="2124"/>
      <c r="GF12" s="2124"/>
      <c r="GG12" s="2124"/>
      <c r="GH12" s="2124"/>
      <c r="GI12" s="2124"/>
      <c r="GJ12" s="2124"/>
      <c r="GK12" s="2124"/>
      <c r="GL12" s="2124"/>
      <c r="GM12" s="2124"/>
      <c r="GN12" s="2124"/>
      <c r="GO12" s="2124"/>
      <c r="GP12" s="2124"/>
      <c r="GQ12" s="2124"/>
      <c r="GR12" s="2124"/>
      <c r="GS12" s="2124"/>
      <c r="GT12" s="2124"/>
      <c r="GU12" s="2124"/>
      <c r="GV12" s="2124"/>
      <c r="GW12" s="2124"/>
      <c r="GX12" s="2124"/>
      <c r="GY12" s="2124"/>
      <c r="GZ12" s="2124"/>
      <c r="HA12" s="2124"/>
      <c r="HB12" s="2124"/>
      <c r="HC12" s="2124"/>
      <c r="HD12" s="2124"/>
      <c r="HE12" s="2124"/>
      <c r="HF12" s="2124"/>
      <c r="HG12" s="2124"/>
      <c r="HH12" s="2124"/>
      <c r="HI12" s="2124"/>
      <c r="HJ12" s="2124"/>
      <c r="HK12" s="2124"/>
      <c r="HL12" s="2124"/>
      <c r="HM12" s="2124"/>
      <c r="HN12" s="2124"/>
      <c r="HO12" s="2124"/>
      <c r="HP12" s="2124"/>
      <c r="HQ12" s="2124"/>
      <c r="HR12" s="2124"/>
      <c r="HS12" s="2124"/>
      <c r="HT12" s="2124"/>
      <c r="HU12" s="2124"/>
      <c r="HV12" s="2124"/>
      <c r="HW12" s="2124"/>
      <c r="HX12" s="2124"/>
      <c r="HY12" s="2124"/>
      <c r="HZ12" s="2124"/>
      <c r="IA12" s="2124"/>
      <c r="IB12" s="2124"/>
      <c r="IC12" s="2124"/>
      <c r="ID12" s="2124"/>
      <c r="IE12" s="2124"/>
      <c r="IF12" s="2124"/>
      <c r="IG12" s="2124"/>
      <c r="IH12" s="2124"/>
      <c r="II12" s="2124"/>
      <c r="IJ12" s="2124"/>
      <c r="IK12" s="2124"/>
      <c r="IL12" s="2124"/>
      <c r="IM12" s="2124"/>
      <c r="IN12" s="2124"/>
      <c r="IO12" s="2124"/>
      <c r="IP12" s="2124"/>
      <c r="IQ12" s="2124"/>
      <c r="IR12" s="2124"/>
      <c r="IS12" s="2124"/>
      <c r="IT12" s="2124"/>
      <c r="IU12" s="2124"/>
    </row>
    <row r="13" spans="1:255" s="7" customFormat="1" ht="20.25" customHeight="1">
      <c r="A13" s="1156">
        <v>2</v>
      </c>
      <c r="B13" s="13" t="s">
        <v>1100</v>
      </c>
      <c r="C13" s="2197">
        <v>671602</v>
      </c>
      <c r="D13" s="2197">
        <v>-6950</v>
      </c>
      <c r="E13" s="13" t="s">
        <v>1100</v>
      </c>
      <c r="F13" s="2042" t="s">
        <v>1099</v>
      </c>
      <c r="G13" s="1341">
        <v>3319</v>
      </c>
      <c r="H13" s="1341">
        <v>2942</v>
      </c>
      <c r="I13" s="2198">
        <v>4993246</v>
      </c>
      <c r="J13" s="2198">
        <v>57408</v>
      </c>
      <c r="K13" s="2198">
        <v>2769714</v>
      </c>
      <c r="L13" s="2198">
        <v>1340576</v>
      </c>
      <c r="M13" s="1157">
        <v>79243</v>
      </c>
      <c r="N13" s="1435">
        <v>100.8</v>
      </c>
      <c r="O13" s="1435">
        <v>103.7</v>
      </c>
      <c r="P13" s="1430">
        <v>98.8</v>
      </c>
      <c r="Q13" s="1430">
        <v>98.9</v>
      </c>
      <c r="R13" s="1158">
        <v>675483</v>
      </c>
      <c r="S13" s="1158">
        <v>322972</v>
      </c>
      <c r="T13" s="1435">
        <v>111.1</v>
      </c>
      <c r="U13" s="1435">
        <v>101.4</v>
      </c>
      <c r="V13" s="1435">
        <v>73.599999999999994</v>
      </c>
      <c r="W13" s="1341">
        <v>11368</v>
      </c>
      <c r="X13" s="1341">
        <v>15841</v>
      </c>
      <c r="Y13" s="60">
        <v>2533</v>
      </c>
      <c r="Z13" s="1158">
        <v>737</v>
      </c>
      <c r="AI13" s="2042"/>
      <c r="AJ13" s="2042"/>
      <c r="AK13" s="2199"/>
      <c r="AL13" s="2199"/>
      <c r="AM13" s="13"/>
      <c r="AN13" s="13"/>
      <c r="AO13" s="2124"/>
      <c r="AP13" s="92"/>
      <c r="AQ13" s="92"/>
      <c r="AR13" s="2124"/>
      <c r="AS13" s="2124"/>
      <c r="AT13" s="2124"/>
      <c r="AU13" s="2124"/>
      <c r="AV13" s="2124"/>
      <c r="AW13" s="2124"/>
      <c r="AX13" s="2124"/>
      <c r="AY13" s="2124"/>
      <c r="AZ13" s="2124"/>
      <c r="BA13" s="2124"/>
      <c r="BB13" s="2124"/>
      <c r="BC13" s="2124"/>
      <c r="BD13" s="2124"/>
      <c r="BE13" s="2124"/>
      <c r="BF13" s="2124"/>
      <c r="BG13" s="2124"/>
      <c r="BH13" s="2124"/>
      <c r="BI13" s="2124"/>
      <c r="BJ13" s="2124"/>
      <c r="BK13" s="2124"/>
      <c r="BL13" s="2124"/>
      <c r="BM13" s="2124"/>
      <c r="BN13" s="2124"/>
      <c r="BO13" s="2124"/>
      <c r="BP13" s="2124"/>
      <c r="BQ13" s="2124"/>
      <c r="BR13" s="2124"/>
      <c r="BS13" s="2124"/>
      <c r="BT13" s="2124"/>
      <c r="BU13" s="2124"/>
      <c r="BV13" s="2124"/>
      <c r="BW13" s="2124"/>
      <c r="BX13" s="2124"/>
      <c r="BY13" s="2124"/>
      <c r="BZ13" s="2124"/>
      <c r="CA13" s="2124"/>
      <c r="CB13" s="2124"/>
      <c r="CC13" s="2124"/>
      <c r="CD13" s="2124"/>
      <c r="CE13" s="2124"/>
      <c r="CF13" s="2124"/>
      <c r="CG13" s="2124"/>
      <c r="CH13" s="2124"/>
      <c r="CI13" s="2124"/>
      <c r="CJ13" s="2124"/>
      <c r="CK13" s="2124"/>
      <c r="CL13" s="2124"/>
      <c r="CM13" s="2124"/>
      <c r="CN13" s="2124"/>
      <c r="CO13" s="2124"/>
      <c r="CP13" s="2124"/>
      <c r="CQ13" s="2124"/>
      <c r="CR13" s="2124"/>
      <c r="CS13" s="2124"/>
      <c r="CT13" s="2124"/>
      <c r="CU13" s="2124"/>
      <c r="CV13" s="2124"/>
      <c r="CW13" s="2124"/>
      <c r="CX13" s="2124"/>
      <c r="CY13" s="2124"/>
      <c r="CZ13" s="2124"/>
      <c r="DA13" s="2124"/>
      <c r="DB13" s="2124"/>
      <c r="DC13" s="2124"/>
      <c r="DD13" s="2124"/>
      <c r="DE13" s="2124"/>
      <c r="DF13" s="2124"/>
      <c r="DG13" s="2124"/>
      <c r="DH13" s="2124"/>
      <c r="DI13" s="2124"/>
      <c r="DJ13" s="2124"/>
      <c r="DK13" s="2124"/>
      <c r="DL13" s="2124"/>
      <c r="DM13" s="2124"/>
      <c r="DN13" s="2124"/>
      <c r="DO13" s="2124"/>
      <c r="DP13" s="2124"/>
      <c r="DQ13" s="2124"/>
      <c r="DR13" s="2124"/>
      <c r="DS13" s="2124"/>
      <c r="DT13" s="2124"/>
      <c r="DU13" s="2124"/>
      <c r="DV13" s="2124"/>
      <c r="DW13" s="2124"/>
      <c r="DX13" s="2124"/>
      <c r="DY13" s="2124"/>
      <c r="DZ13" s="2124"/>
      <c r="EA13" s="2124"/>
      <c r="EB13" s="2124"/>
      <c r="EC13" s="2124"/>
      <c r="ED13" s="2124"/>
      <c r="EE13" s="2124"/>
      <c r="EF13" s="2124"/>
      <c r="EG13" s="2124"/>
      <c r="EH13" s="2124"/>
      <c r="EI13" s="2124"/>
      <c r="EJ13" s="2124"/>
      <c r="EK13" s="2124"/>
      <c r="EL13" s="2124"/>
      <c r="EM13" s="2124"/>
      <c r="EN13" s="2124"/>
      <c r="EO13" s="2124"/>
      <c r="EP13" s="2124"/>
      <c r="EQ13" s="2124"/>
      <c r="ER13" s="2124"/>
      <c r="ES13" s="2124"/>
      <c r="ET13" s="2124"/>
      <c r="EU13" s="2124"/>
      <c r="EV13" s="2124"/>
      <c r="EW13" s="2124"/>
      <c r="EX13" s="2124"/>
      <c r="EY13" s="2124"/>
      <c r="EZ13" s="2124"/>
      <c r="FA13" s="2124"/>
      <c r="FB13" s="2124"/>
      <c r="FC13" s="2124"/>
      <c r="FD13" s="2124"/>
      <c r="FE13" s="2124"/>
      <c r="FF13" s="2124"/>
      <c r="FG13" s="2124"/>
      <c r="FH13" s="2124"/>
      <c r="FI13" s="2124"/>
      <c r="FJ13" s="2124"/>
      <c r="FK13" s="2124"/>
      <c r="FL13" s="2124"/>
      <c r="FM13" s="2124"/>
      <c r="FN13" s="2124"/>
      <c r="FO13" s="2124"/>
      <c r="FP13" s="2124"/>
      <c r="FQ13" s="2124"/>
      <c r="FR13" s="2124"/>
      <c r="FS13" s="2124"/>
      <c r="FT13" s="2124"/>
      <c r="FU13" s="2124"/>
      <c r="FV13" s="2124"/>
      <c r="FW13" s="2124"/>
      <c r="FX13" s="2124"/>
      <c r="FY13" s="2124"/>
      <c r="FZ13" s="2124"/>
      <c r="GA13" s="2124"/>
      <c r="GB13" s="2124"/>
      <c r="GC13" s="2124"/>
      <c r="GD13" s="2124"/>
      <c r="GE13" s="2124"/>
      <c r="GF13" s="2124"/>
      <c r="GG13" s="2124"/>
      <c r="GH13" s="2124"/>
      <c r="GI13" s="2124"/>
      <c r="GJ13" s="2124"/>
      <c r="GK13" s="2124"/>
      <c r="GL13" s="2124"/>
      <c r="GM13" s="2124"/>
      <c r="GN13" s="2124"/>
      <c r="GO13" s="2124"/>
      <c r="GP13" s="2124"/>
      <c r="GQ13" s="2124"/>
      <c r="GR13" s="2124"/>
      <c r="GS13" s="2124"/>
      <c r="GT13" s="2124"/>
      <c r="GU13" s="2124"/>
      <c r="GV13" s="2124"/>
      <c r="GW13" s="2124"/>
      <c r="GX13" s="2124"/>
      <c r="GY13" s="2124"/>
      <c r="GZ13" s="2124"/>
      <c r="HA13" s="2124"/>
      <c r="HB13" s="2124"/>
      <c r="HC13" s="2124"/>
      <c r="HD13" s="2124"/>
      <c r="HE13" s="2124"/>
      <c r="HF13" s="2124"/>
      <c r="HG13" s="2124"/>
      <c r="HH13" s="2124"/>
      <c r="HI13" s="2124"/>
      <c r="HJ13" s="2124"/>
      <c r="HK13" s="2124"/>
      <c r="HL13" s="2124"/>
      <c r="HM13" s="2124"/>
      <c r="HN13" s="2124"/>
      <c r="HO13" s="2124"/>
      <c r="HP13" s="2124"/>
      <c r="HQ13" s="2124"/>
      <c r="HR13" s="2124"/>
      <c r="HS13" s="2124"/>
      <c r="HT13" s="2124"/>
      <c r="HU13" s="2124"/>
      <c r="HV13" s="2124"/>
      <c r="HW13" s="2124"/>
      <c r="HX13" s="2124"/>
      <c r="HY13" s="2124"/>
      <c r="HZ13" s="2124"/>
      <c r="IA13" s="2124"/>
      <c r="IB13" s="2124"/>
      <c r="IC13" s="2124"/>
      <c r="ID13" s="2124"/>
      <c r="IE13" s="2124"/>
      <c r="IF13" s="2124"/>
      <c r="IG13" s="2124"/>
      <c r="IH13" s="2124"/>
      <c r="II13" s="2124"/>
      <c r="IJ13" s="2124"/>
      <c r="IK13" s="2124"/>
      <c r="IL13" s="2124"/>
      <c r="IM13" s="2124"/>
      <c r="IN13" s="2124"/>
      <c r="IO13" s="2124"/>
      <c r="IP13" s="2124"/>
      <c r="IQ13" s="2124"/>
      <c r="IR13" s="2124"/>
      <c r="IS13" s="2124"/>
      <c r="IT13" s="2124"/>
      <c r="IU13" s="2124"/>
    </row>
    <row r="14" spans="1:255" ht="20.25" customHeight="1">
      <c r="A14" s="1156"/>
      <c r="B14" s="2197"/>
      <c r="C14" s="2200"/>
      <c r="D14" s="2196"/>
      <c r="E14" s="2042"/>
      <c r="F14" s="2042"/>
      <c r="G14" s="1341"/>
      <c r="H14" s="1341"/>
      <c r="I14" s="1341"/>
      <c r="J14" s="1341"/>
      <c r="K14" s="1251"/>
      <c r="L14" s="1251"/>
      <c r="M14" s="1341"/>
      <c r="N14" s="1435"/>
      <c r="O14" s="1435"/>
      <c r="P14" s="1341"/>
      <c r="Q14" s="1341"/>
      <c r="R14" s="1158"/>
      <c r="S14" s="1158"/>
      <c r="T14" s="1435"/>
      <c r="U14" s="1435"/>
      <c r="V14" s="1435"/>
      <c r="W14" s="1341"/>
      <c r="X14" s="1341"/>
      <c r="Y14" s="60"/>
      <c r="Z14" s="1158"/>
      <c r="AI14" s="2042"/>
      <c r="AJ14" s="2042"/>
      <c r="AK14" s="60"/>
      <c r="AL14" s="60"/>
      <c r="AM14" s="13"/>
      <c r="AN14" s="13"/>
      <c r="AP14" s="92"/>
      <c r="AQ14" s="92"/>
    </row>
    <row r="15" spans="1:255" s="68" customFormat="1" ht="18" customHeight="1">
      <c r="A15" s="1156" t="s">
        <v>243</v>
      </c>
      <c r="B15" s="13" t="s">
        <v>1101</v>
      </c>
      <c r="C15" s="2197">
        <v>668854</v>
      </c>
      <c r="D15" s="2197">
        <v>692</v>
      </c>
      <c r="E15" s="2201" t="s">
        <v>1102</v>
      </c>
      <c r="F15" s="2201" t="s">
        <v>1103</v>
      </c>
      <c r="G15" s="2198">
        <v>226</v>
      </c>
      <c r="H15" s="2198">
        <v>200</v>
      </c>
      <c r="I15" s="2198" t="s">
        <v>1104</v>
      </c>
      <c r="J15" s="2198">
        <v>4300</v>
      </c>
      <c r="K15" s="2198" t="s">
        <v>124</v>
      </c>
      <c r="L15" s="2198" t="s">
        <v>124</v>
      </c>
      <c r="M15" s="2198">
        <v>4863</v>
      </c>
      <c r="N15" s="2202">
        <v>100.2</v>
      </c>
      <c r="O15" s="2202">
        <v>104.1</v>
      </c>
      <c r="P15" s="1427">
        <v>98.4</v>
      </c>
      <c r="Q15" s="1427">
        <v>95.1</v>
      </c>
      <c r="R15" s="2198">
        <v>520980</v>
      </c>
      <c r="S15" s="2198">
        <v>313588</v>
      </c>
      <c r="T15" s="1427">
        <v>112.3</v>
      </c>
      <c r="U15" s="1427">
        <v>97.9</v>
      </c>
      <c r="V15" s="1427">
        <v>51.2</v>
      </c>
      <c r="W15" s="2203">
        <v>11291</v>
      </c>
      <c r="X15" s="2203">
        <v>14420</v>
      </c>
      <c r="Y15" s="2203">
        <v>2265</v>
      </c>
      <c r="Z15" s="60">
        <v>47</v>
      </c>
      <c r="AI15" s="2202"/>
      <c r="AJ15" s="2202"/>
      <c r="AK15" s="1427"/>
      <c r="AL15" s="1427"/>
      <c r="AM15" s="2198"/>
      <c r="AN15" s="2198"/>
      <c r="AO15" s="2047"/>
      <c r="AP15" s="2047"/>
      <c r="AQ15" s="2047"/>
      <c r="AR15" s="2047"/>
      <c r="AS15" s="2047"/>
      <c r="AT15" s="2047"/>
      <c r="AU15" s="2047"/>
      <c r="AV15" s="2047"/>
      <c r="AW15" s="2047"/>
      <c r="AX15" s="2047"/>
      <c r="AY15" s="2047"/>
      <c r="AZ15" s="2047"/>
      <c r="BA15" s="2047"/>
      <c r="BB15" s="2047"/>
      <c r="BC15" s="2047"/>
      <c r="BD15" s="2047"/>
      <c r="BE15" s="2047"/>
      <c r="BF15" s="2047"/>
      <c r="BG15" s="2047"/>
      <c r="BH15" s="2047"/>
      <c r="BI15" s="2047"/>
      <c r="BJ15" s="2047"/>
      <c r="BK15" s="2047"/>
      <c r="BL15" s="2047"/>
      <c r="BM15" s="2047"/>
      <c r="BN15" s="2047"/>
      <c r="BO15" s="2047"/>
      <c r="BP15" s="2047"/>
      <c r="BQ15" s="2047"/>
      <c r="BR15" s="2047"/>
      <c r="BS15" s="2047"/>
      <c r="BT15" s="2047"/>
      <c r="BU15" s="2047"/>
      <c r="BV15" s="2047"/>
      <c r="BW15" s="2047"/>
      <c r="BX15" s="2047"/>
      <c r="BY15" s="2047"/>
      <c r="BZ15" s="2047"/>
      <c r="CA15" s="2047"/>
      <c r="CB15" s="2047"/>
      <c r="CC15" s="2047"/>
      <c r="CD15" s="2047"/>
      <c r="CE15" s="2047"/>
      <c r="CF15" s="2047"/>
      <c r="CG15" s="2047"/>
      <c r="CH15" s="2047"/>
      <c r="CI15" s="2047"/>
      <c r="CJ15" s="2047"/>
      <c r="CK15" s="2047"/>
      <c r="CL15" s="2047"/>
      <c r="CM15" s="2047"/>
      <c r="CN15" s="2047"/>
      <c r="CO15" s="2047"/>
      <c r="CP15" s="2047"/>
      <c r="CQ15" s="2047"/>
      <c r="CR15" s="2047"/>
      <c r="CS15" s="2047"/>
      <c r="CT15" s="2047"/>
      <c r="CU15" s="2047"/>
      <c r="CV15" s="2047"/>
      <c r="CW15" s="2047"/>
      <c r="CX15" s="2047"/>
      <c r="CY15" s="2047"/>
      <c r="CZ15" s="2047"/>
      <c r="DA15" s="2047"/>
      <c r="DB15" s="2047"/>
      <c r="DC15" s="2047"/>
      <c r="DD15" s="2047"/>
      <c r="DE15" s="2047"/>
      <c r="DF15" s="2047"/>
      <c r="DG15" s="2047"/>
      <c r="DH15" s="2047"/>
      <c r="DI15" s="2047"/>
      <c r="DJ15" s="2047"/>
      <c r="DK15" s="2047"/>
      <c r="DL15" s="2047"/>
      <c r="DM15" s="2047"/>
      <c r="DN15" s="2047"/>
      <c r="DO15" s="2047"/>
      <c r="DP15" s="2047"/>
      <c r="DQ15" s="2047"/>
      <c r="DR15" s="2047"/>
      <c r="DS15" s="2047"/>
      <c r="DT15" s="2047"/>
      <c r="DU15" s="2047"/>
      <c r="DV15" s="2047"/>
      <c r="DW15" s="2047"/>
      <c r="DX15" s="2047"/>
      <c r="DY15" s="2047"/>
      <c r="DZ15" s="2047"/>
      <c r="EA15" s="2047"/>
      <c r="EB15" s="2047"/>
      <c r="EC15" s="2047"/>
      <c r="ED15" s="2047"/>
      <c r="EE15" s="2047"/>
      <c r="EF15" s="2047"/>
      <c r="EG15" s="2047"/>
      <c r="EH15" s="2047"/>
      <c r="EI15" s="2047"/>
      <c r="EJ15" s="2047"/>
      <c r="EK15" s="2047"/>
      <c r="EL15" s="2047"/>
      <c r="EM15" s="2047"/>
      <c r="EN15" s="2047"/>
      <c r="EO15" s="2047"/>
      <c r="EP15" s="2047"/>
      <c r="EQ15" s="2047"/>
      <c r="ER15" s="2047"/>
      <c r="ES15" s="2047"/>
      <c r="ET15" s="2047"/>
      <c r="EU15" s="2047"/>
      <c r="EV15" s="2047"/>
      <c r="EW15" s="2047"/>
      <c r="EX15" s="2047"/>
      <c r="EY15" s="2047"/>
      <c r="EZ15" s="2047"/>
      <c r="FA15" s="2047"/>
      <c r="FB15" s="2047"/>
      <c r="FC15" s="2047"/>
      <c r="FD15" s="2047"/>
      <c r="FE15" s="2047"/>
      <c r="FF15" s="2047"/>
      <c r="FG15" s="2047"/>
      <c r="FH15" s="2047"/>
      <c r="FI15" s="2047"/>
      <c r="FJ15" s="2047"/>
      <c r="FK15" s="2047"/>
      <c r="FL15" s="2047"/>
      <c r="FM15" s="2047"/>
      <c r="FN15" s="2047"/>
      <c r="FO15" s="2047"/>
      <c r="FP15" s="2047"/>
      <c r="FQ15" s="2047"/>
      <c r="FR15" s="2047"/>
      <c r="FS15" s="2047"/>
      <c r="FT15" s="2047"/>
      <c r="FU15" s="2047"/>
      <c r="FV15" s="2047"/>
      <c r="FW15" s="2047"/>
      <c r="FX15" s="2047"/>
      <c r="FY15" s="2047"/>
      <c r="FZ15" s="2047"/>
      <c r="GA15" s="2047"/>
      <c r="GB15" s="2047"/>
      <c r="GC15" s="2047"/>
      <c r="GD15" s="2047"/>
      <c r="GE15" s="2047"/>
      <c r="GF15" s="2047"/>
      <c r="GG15" s="2047"/>
      <c r="GH15" s="2047"/>
      <c r="GI15" s="2047"/>
      <c r="GJ15" s="2047"/>
      <c r="GK15" s="2047"/>
      <c r="GL15" s="2047"/>
      <c r="GM15" s="2047"/>
      <c r="GN15" s="2047"/>
      <c r="GO15" s="2047"/>
      <c r="GP15" s="2047"/>
      <c r="GQ15" s="2047"/>
      <c r="GR15" s="2047"/>
      <c r="GS15" s="2047"/>
      <c r="GT15" s="2047"/>
      <c r="GU15" s="2047"/>
      <c r="GV15" s="2047"/>
      <c r="GW15" s="2047"/>
      <c r="GX15" s="2047"/>
      <c r="GY15" s="2047"/>
      <c r="GZ15" s="2047"/>
      <c r="HA15" s="2047"/>
      <c r="HB15" s="2047"/>
      <c r="HC15" s="2047"/>
      <c r="HD15" s="2047"/>
      <c r="HE15" s="2047"/>
      <c r="HF15" s="2047"/>
      <c r="HG15" s="2047"/>
      <c r="HH15" s="2047"/>
      <c r="HI15" s="2047"/>
      <c r="HJ15" s="2047"/>
      <c r="HK15" s="2047"/>
      <c r="HL15" s="2047"/>
      <c r="HM15" s="2047"/>
      <c r="HN15" s="2047"/>
      <c r="HO15" s="2047"/>
      <c r="HP15" s="2047"/>
      <c r="HQ15" s="2047"/>
      <c r="HR15" s="2047"/>
      <c r="HS15" s="2047"/>
      <c r="HT15" s="2047"/>
      <c r="HU15" s="2047"/>
      <c r="HV15" s="2047"/>
      <c r="HW15" s="2047"/>
      <c r="HX15" s="2047"/>
      <c r="HY15" s="2047"/>
      <c r="HZ15" s="2047"/>
      <c r="IA15" s="2047"/>
      <c r="IB15" s="2047"/>
      <c r="IC15" s="2047"/>
      <c r="ID15" s="2047"/>
      <c r="IE15" s="2047"/>
      <c r="IF15" s="2047"/>
      <c r="IG15" s="2047"/>
      <c r="IH15" s="2047"/>
      <c r="II15" s="2047"/>
      <c r="IJ15" s="2047"/>
      <c r="IK15" s="2047"/>
      <c r="IL15" s="2047"/>
      <c r="IM15" s="2047"/>
      <c r="IN15" s="2047"/>
      <c r="IO15" s="2047"/>
      <c r="IP15" s="2047"/>
      <c r="IQ15" s="2047"/>
      <c r="IR15" s="2047"/>
      <c r="IS15" s="2047"/>
      <c r="IT15" s="2047"/>
      <c r="IU15" s="2047"/>
    </row>
    <row r="16" spans="1:255" s="68" customFormat="1" ht="18" customHeight="1">
      <c r="A16" s="1156">
        <v>6</v>
      </c>
      <c r="B16" s="13" t="s">
        <v>1101</v>
      </c>
      <c r="C16" s="2197">
        <v>668440</v>
      </c>
      <c r="D16" s="2197">
        <v>-414</v>
      </c>
      <c r="E16" s="2201" t="s">
        <v>1105</v>
      </c>
      <c r="F16" s="2201" t="s">
        <v>1106</v>
      </c>
      <c r="G16" s="2198">
        <v>316</v>
      </c>
      <c r="H16" s="2198">
        <v>275</v>
      </c>
      <c r="I16" s="2198" t="s">
        <v>1107</v>
      </c>
      <c r="J16" s="2198">
        <v>4854</v>
      </c>
      <c r="K16" s="2198" t="s">
        <v>124</v>
      </c>
      <c r="L16" s="2198" t="s">
        <v>124</v>
      </c>
      <c r="M16" s="2198">
        <v>8180</v>
      </c>
      <c r="N16" s="2202">
        <v>100.2</v>
      </c>
      <c r="O16" s="2202">
        <v>104</v>
      </c>
      <c r="P16" s="1427">
        <v>98.5</v>
      </c>
      <c r="Q16" s="1427">
        <v>95.9</v>
      </c>
      <c r="R16" s="2198">
        <v>1337836</v>
      </c>
      <c r="S16" s="2198">
        <v>371793</v>
      </c>
      <c r="T16" s="1427">
        <v>112</v>
      </c>
      <c r="U16" s="1427">
        <v>99.8</v>
      </c>
      <c r="V16" s="1427">
        <v>50</v>
      </c>
      <c r="W16" s="2203">
        <v>11352</v>
      </c>
      <c r="X16" s="2203">
        <v>14502</v>
      </c>
      <c r="Y16" s="2203">
        <v>2564</v>
      </c>
      <c r="Z16" s="60">
        <v>45</v>
      </c>
      <c r="AI16" s="2202"/>
      <c r="AJ16" s="2202"/>
      <c r="AK16" s="1427"/>
      <c r="AL16" s="1427"/>
      <c r="AM16" s="2198"/>
      <c r="AN16" s="2198"/>
      <c r="AO16" s="2047"/>
      <c r="AP16" s="2047"/>
      <c r="AQ16" s="2047"/>
      <c r="AR16" s="2047"/>
      <c r="AS16" s="2047"/>
      <c r="AT16" s="2047"/>
      <c r="AU16" s="2047"/>
      <c r="AV16" s="2047"/>
      <c r="AW16" s="2047"/>
      <c r="AX16" s="2047"/>
      <c r="AY16" s="2047"/>
      <c r="AZ16" s="2047"/>
      <c r="BA16" s="2047"/>
      <c r="BB16" s="2047"/>
      <c r="BC16" s="2047"/>
      <c r="BD16" s="2047"/>
      <c r="BE16" s="2047"/>
      <c r="BF16" s="2047"/>
      <c r="BG16" s="2047"/>
      <c r="BH16" s="2047"/>
      <c r="BI16" s="2047"/>
      <c r="BJ16" s="2047"/>
      <c r="BK16" s="2047"/>
      <c r="BL16" s="2047"/>
      <c r="BM16" s="2047"/>
      <c r="BN16" s="2047"/>
      <c r="BO16" s="2047"/>
      <c r="BP16" s="2047"/>
      <c r="BQ16" s="2047"/>
      <c r="BR16" s="2047"/>
      <c r="BS16" s="2047"/>
      <c r="BT16" s="2047"/>
      <c r="BU16" s="2047"/>
      <c r="BV16" s="2047"/>
      <c r="BW16" s="2047"/>
      <c r="BX16" s="2047"/>
      <c r="BY16" s="2047"/>
      <c r="BZ16" s="2047"/>
      <c r="CA16" s="2047"/>
      <c r="CB16" s="2047"/>
      <c r="CC16" s="2047"/>
      <c r="CD16" s="2047"/>
      <c r="CE16" s="2047"/>
      <c r="CF16" s="2047"/>
      <c r="CG16" s="2047"/>
      <c r="CH16" s="2047"/>
      <c r="CI16" s="2047"/>
      <c r="CJ16" s="2047"/>
      <c r="CK16" s="2047"/>
      <c r="CL16" s="2047"/>
      <c r="CM16" s="2047"/>
      <c r="CN16" s="2047"/>
      <c r="CO16" s="2047"/>
      <c r="CP16" s="2047"/>
      <c r="CQ16" s="2047"/>
      <c r="CR16" s="2047"/>
      <c r="CS16" s="2047"/>
      <c r="CT16" s="2047"/>
      <c r="CU16" s="2047"/>
      <c r="CV16" s="2047"/>
      <c r="CW16" s="2047"/>
      <c r="CX16" s="2047"/>
      <c r="CY16" s="2047"/>
      <c r="CZ16" s="2047"/>
      <c r="DA16" s="2047"/>
      <c r="DB16" s="2047"/>
      <c r="DC16" s="2047"/>
      <c r="DD16" s="2047"/>
      <c r="DE16" s="2047"/>
      <c r="DF16" s="2047"/>
      <c r="DG16" s="2047"/>
      <c r="DH16" s="2047"/>
      <c r="DI16" s="2047"/>
      <c r="DJ16" s="2047"/>
      <c r="DK16" s="2047"/>
      <c r="DL16" s="2047"/>
      <c r="DM16" s="2047"/>
      <c r="DN16" s="2047"/>
      <c r="DO16" s="2047"/>
      <c r="DP16" s="2047"/>
      <c r="DQ16" s="2047"/>
      <c r="DR16" s="2047"/>
      <c r="DS16" s="2047"/>
      <c r="DT16" s="2047"/>
      <c r="DU16" s="2047"/>
      <c r="DV16" s="2047"/>
      <c r="DW16" s="2047"/>
      <c r="DX16" s="2047"/>
      <c r="DY16" s="2047"/>
      <c r="DZ16" s="2047"/>
      <c r="EA16" s="2047"/>
      <c r="EB16" s="2047"/>
      <c r="EC16" s="2047"/>
      <c r="ED16" s="2047"/>
      <c r="EE16" s="2047"/>
      <c r="EF16" s="2047"/>
      <c r="EG16" s="2047"/>
      <c r="EH16" s="2047"/>
      <c r="EI16" s="2047"/>
      <c r="EJ16" s="2047"/>
      <c r="EK16" s="2047"/>
      <c r="EL16" s="2047"/>
      <c r="EM16" s="2047"/>
      <c r="EN16" s="2047"/>
      <c r="EO16" s="2047"/>
      <c r="EP16" s="2047"/>
      <c r="EQ16" s="2047"/>
      <c r="ER16" s="2047"/>
      <c r="ES16" s="2047"/>
      <c r="ET16" s="2047"/>
      <c r="EU16" s="2047"/>
      <c r="EV16" s="2047"/>
      <c r="EW16" s="2047"/>
      <c r="EX16" s="2047"/>
      <c r="EY16" s="2047"/>
      <c r="EZ16" s="2047"/>
      <c r="FA16" s="2047"/>
      <c r="FB16" s="2047"/>
      <c r="FC16" s="2047"/>
      <c r="FD16" s="2047"/>
      <c r="FE16" s="2047"/>
      <c r="FF16" s="2047"/>
      <c r="FG16" s="2047"/>
      <c r="FH16" s="2047"/>
      <c r="FI16" s="2047"/>
      <c r="FJ16" s="2047"/>
      <c r="FK16" s="2047"/>
      <c r="FL16" s="2047"/>
      <c r="FM16" s="2047"/>
      <c r="FN16" s="2047"/>
      <c r="FO16" s="2047"/>
      <c r="FP16" s="2047"/>
      <c r="FQ16" s="2047"/>
      <c r="FR16" s="2047"/>
      <c r="FS16" s="2047"/>
      <c r="FT16" s="2047"/>
      <c r="FU16" s="2047"/>
      <c r="FV16" s="2047"/>
      <c r="FW16" s="2047"/>
      <c r="FX16" s="2047"/>
      <c r="FY16" s="2047"/>
      <c r="FZ16" s="2047"/>
      <c r="GA16" s="2047"/>
      <c r="GB16" s="2047"/>
      <c r="GC16" s="2047"/>
      <c r="GD16" s="2047"/>
      <c r="GE16" s="2047"/>
      <c r="GF16" s="2047"/>
      <c r="GG16" s="2047"/>
      <c r="GH16" s="2047"/>
      <c r="GI16" s="2047"/>
      <c r="GJ16" s="2047"/>
      <c r="GK16" s="2047"/>
      <c r="GL16" s="2047"/>
      <c r="GM16" s="2047"/>
      <c r="GN16" s="2047"/>
      <c r="GO16" s="2047"/>
      <c r="GP16" s="2047"/>
      <c r="GQ16" s="2047"/>
      <c r="GR16" s="2047"/>
      <c r="GS16" s="2047"/>
      <c r="GT16" s="2047"/>
      <c r="GU16" s="2047"/>
      <c r="GV16" s="2047"/>
      <c r="GW16" s="2047"/>
      <c r="GX16" s="2047"/>
      <c r="GY16" s="2047"/>
      <c r="GZ16" s="2047"/>
      <c r="HA16" s="2047"/>
      <c r="HB16" s="2047"/>
      <c r="HC16" s="2047"/>
      <c r="HD16" s="2047"/>
      <c r="HE16" s="2047"/>
      <c r="HF16" s="2047"/>
      <c r="HG16" s="2047"/>
      <c r="HH16" s="2047"/>
      <c r="HI16" s="2047"/>
      <c r="HJ16" s="2047"/>
      <c r="HK16" s="2047"/>
      <c r="HL16" s="2047"/>
      <c r="HM16" s="2047"/>
      <c r="HN16" s="2047"/>
      <c r="HO16" s="2047"/>
      <c r="HP16" s="2047"/>
      <c r="HQ16" s="2047"/>
      <c r="HR16" s="2047"/>
      <c r="HS16" s="2047"/>
      <c r="HT16" s="2047"/>
      <c r="HU16" s="2047"/>
      <c r="HV16" s="2047"/>
      <c r="HW16" s="2047"/>
      <c r="HX16" s="2047"/>
      <c r="HY16" s="2047"/>
      <c r="HZ16" s="2047"/>
      <c r="IA16" s="2047"/>
      <c r="IB16" s="2047"/>
      <c r="IC16" s="2047"/>
      <c r="ID16" s="2047"/>
      <c r="IE16" s="2047"/>
      <c r="IF16" s="2047"/>
      <c r="IG16" s="2047"/>
      <c r="IH16" s="2047"/>
      <c r="II16" s="2047"/>
      <c r="IJ16" s="2047"/>
      <c r="IK16" s="2047"/>
      <c r="IL16" s="2047"/>
      <c r="IM16" s="2047"/>
      <c r="IN16" s="2047"/>
      <c r="IO16" s="2047"/>
      <c r="IP16" s="2047"/>
      <c r="IQ16" s="2047"/>
      <c r="IR16" s="2047"/>
      <c r="IS16" s="2047"/>
      <c r="IT16" s="2047"/>
      <c r="IU16" s="2047"/>
    </row>
    <row r="17" spans="1:255" s="68" customFormat="1" ht="18" customHeight="1">
      <c r="A17" s="1156">
        <v>7</v>
      </c>
      <c r="B17" s="13" t="s">
        <v>1101</v>
      </c>
      <c r="C17" s="2197">
        <v>667971</v>
      </c>
      <c r="D17" s="2197">
        <v>-469</v>
      </c>
      <c r="E17" s="2201" t="s">
        <v>1108</v>
      </c>
      <c r="F17" s="2201" t="s">
        <v>1109</v>
      </c>
      <c r="G17" s="2198">
        <v>294</v>
      </c>
      <c r="H17" s="2198">
        <v>247</v>
      </c>
      <c r="I17" s="2198" t="s">
        <v>1110</v>
      </c>
      <c r="J17" s="2198">
        <v>4947</v>
      </c>
      <c r="K17" s="2198" t="s">
        <v>124</v>
      </c>
      <c r="L17" s="2198" t="s">
        <v>124</v>
      </c>
      <c r="M17" s="2198">
        <v>7365</v>
      </c>
      <c r="N17" s="2202">
        <v>100.7</v>
      </c>
      <c r="O17" s="2202">
        <v>104.6</v>
      </c>
      <c r="P17" s="1427">
        <v>98.5</v>
      </c>
      <c r="Q17" s="1427">
        <v>97.3</v>
      </c>
      <c r="R17" s="2198">
        <v>656002</v>
      </c>
      <c r="S17" s="2198">
        <v>311183</v>
      </c>
      <c r="T17" s="1427">
        <v>111.9</v>
      </c>
      <c r="U17" s="1427">
        <v>102.1</v>
      </c>
      <c r="V17" s="1427">
        <v>64</v>
      </c>
      <c r="W17" s="2203">
        <v>11220</v>
      </c>
      <c r="X17" s="2203">
        <v>15386</v>
      </c>
      <c r="Y17" s="2203">
        <v>2759</v>
      </c>
      <c r="Z17" s="60">
        <v>68</v>
      </c>
      <c r="AI17" s="2202"/>
      <c r="AJ17" s="2202"/>
      <c r="AK17" s="1427"/>
      <c r="AL17" s="1427"/>
      <c r="AM17" s="2198"/>
      <c r="AN17" s="2198"/>
      <c r="AO17" s="2047"/>
      <c r="AP17" s="2047"/>
      <c r="AQ17" s="2047"/>
      <c r="AR17" s="2047"/>
      <c r="AS17" s="2047"/>
      <c r="AT17" s="2047"/>
      <c r="AU17" s="2047"/>
      <c r="AV17" s="2047"/>
      <c r="AW17" s="2047"/>
      <c r="AX17" s="2047"/>
      <c r="AY17" s="2047"/>
      <c r="AZ17" s="2047"/>
      <c r="BA17" s="2047"/>
      <c r="BB17" s="2047"/>
      <c r="BC17" s="2047"/>
      <c r="BD17" s="2047"/>
      <c r="BE17" s="2047"/>
      <c r="BF17" s="2047"/>
      <c r="BG17" s="2047"/>
      <c r="BH17" s="2047"/>
      <c r="BI17" s="2047"/>
      <c r="BJ17" s="2047"/>
      <c r="BK17" s="2047"/>
      <c r="BL17" s="2047"/>
      <c r="BM17" s="2047"/>
      <c r="BN17" s="2047"/>
      <c r="BO17" s="2047"/>
      <c r="BP17" s="2047"/>
      <c r="BQ17" s="2047"/>
      <c r="BR17" s="2047"/>
      <c r="BS17" s="2047"/>
      <c r="BT17" s="2047"/>
      <c r="BU17" s="2047"/>
      <c r="BV17" s="2047"/>
      <c r="BW17" s="2047"/>
      <c r="BX17" s="2047"/>
      <c r="BY17" s="2047"/>
      <c r="BZ17" s="2047"/>
      <c r="CA17" s="2047"/>
      <c r="CB17" s="2047"/>
      <c r="CC17" s="2047"/>
      <c r="CD17" s="2047"/>
      <c r="CE17" s="2047"/>
      <c r="CF17" s="2047"/>
      <c r="CG17" s="2047"/>
      <c r="CH17" s="2047"/>
      <c r="CI17" s="2047"/>
      <c r="CJ17" s="2047"/>
      <c r="CK17" s="2047"/>
      <c r="CL17" s="2047"/>
      <c r="CM17" s="2047"/>
      <c r="CN17" s="2047"/>
      <c r="CO17" s="2047"/>
      <c r="CP17" s="2047"/>
      <c r="CQ17" s="2047"/>
      <c r="CR17" s="2047"/>
      <c r="CS17" s="2047"/>
      <c r="CT17" s="2047"/>
      <c r="CU17" s="2047"/>
      <c r="CV17" s="2047"/>
      <c r="CW17" s="2047"/>
      <c r="CX17" s="2047"/>
      <c r="CY17" s="2047"/>
      <c r="CZ17" s="2047"/>
      <c r="DA17" s="2047"/>
      <c r="DB17" s="2047"/>
      <c r="DC17" s="2047"/>
      <c r="DD17" s="2047"/>
      <c r="DE17" s="2047"/>
      <c r="DF17" s="2047"/>
      <c r="DG17" s="2047"/>
      <c r="DH17" s="2047"/>
      <c r="DI17" s="2047"/>
      <c r="DJ17" s="2047"/>
      <c r="DK17" s="2047"/>
      <c r="DL17" s="2047"/>
      <c r="DM17" s="2047"/>
      <c r="DN17" s="2047"/>
      <c r="DO17" s="2047"/>
      <c r="DP17" s="2047"/>
      <c r="DQ17" s="2047"/>
      <c r="DR17" s="2047"/>
      <c r="DS17" s="2047"/>
      <c r="DT17" s="2047"/>
      <c r="DU17" s="2047"/>
      <c r="DV17" s="2047"/>
      <c r="DW17" s="2047"/>
      <c r="DX17" s="2047"/>
      <c r="DY17" s="2047"/>
      <c r="DZ17" s="2047"/>
      <c r="EA17" s="2047"/>
      <c r="EB17" s="2047"/>
      <c r="EC17" s="2047"/>
      <c r="ED17" s="2047"/>
      <c r="EE17" s="2047"/>
      <c r="EF17" s="2047"/>
      <c r="EG17" s="2047"/>
      <c r="EH17" s="2047"/>
      <c r="EI17" s="2047"/>
      <c r="EJ17" s="2047"/>
      <c r="EK17" s="2047"/>
      <c r="EL17" s="2047"/>
      <c r="EM17" s="2047"/>
      <c r="EN17" s="2047"/>
      <c r="EO17" s="2047"/>
      <c r="EP17" s="2047"/>
      <c r="EQ17" s="2047"/>
      <c r="ER17" s="2047"/>
      <c r="ES17" s="2047"/>
      <c r="ET17" s="2047"/>
      <c r="EU17" s="2047"/>
      <c r="EV17" s="2047"/>
      <c r="EW17" s="2047"/>
      <c r="EX17" s="2047"/>
      <c r="EY17" s="2047"/>
      <c r="EZ17" s="2047"/>
      <c r="FA17" s="2047"/>
      <c r="FB17" s="2047"/>
      <c r="FC17" s="2047"/>
      <c r="FD17" s="2047"/>
      <c r="FE17" s="2047"/>
      <c r="FF17" s="2047"/>
      <c r="FG17" s="2047"/>
      <c r="FH17" s="2047"/>
      <c r="FI17" s="2047"/>
      <c r="FJ17" s="2047"/>
      <c r="FK17" s="2047"/>
      <c r="FL17" s="2047"/>
      <c r="FM17" s="2047"/>
      <c r="FN17" s="2047"/>
      <c r="FO17" s="2047"/>
      <c r="FP17" s="2047"/>
      <c r="FQ17" s="2047"/>
      <c r="FR17" s="2047"/>
      <c r="FS17" s="2047"/>
      <c r="FT17" s="2047"/>
      <c r="FU17" s="2047"/>
      <c r="FV17" s="2047"/>
      <c r="FW17" s="2047"/>
      <c r="FX17" s="2047"/>
      <c r="FY17" s="2047"/>
      <c r="FZ17" s="2047"/>
      <c r="GA17" s="2047"/>
      <c r="GB17" s="2047"/>
      <c r="GC17" s="2047"/>
      <c r="GD17" s="2047"/>
      <c r="GE17" s="2047"/>
      <c r="GF17" s="2047"/>
      <c r="GG17" s="2047"/>
      <c r="GH17" s="2047"/>
      <c r="GI17" s="2047"/>
      <c r="GJ17" s="2047"/>
      <c r="GK17" s="2047"/>
      <c r="GL17" s="2047"/>
      <c r="GM17" s="2047"/>
      <c r="GN17" s="2047"/>
      <c r="GO17" s="2047"/>
      <c r="GP17" s="2047"/>
      <c r="GQ17" s="2047"/>
      <c r="GR17" s="2047"/>
      <c r="GS17" s="2047"/>
      <c r="GT17" s="2047"/>
      <c r="GU17" s="2047"/>
      <c r="GV17" s="2047"/>
      <c r="GW17" s="2047"/>
      <c r="GX17" s="2047"/>
      <c r="GY17" s="2047"/>
      <c r="GZ17" s="2047"/>
      <c r="HA17" s="2047"/>
      <c r="HB17" s="2047"/>
      <c r="HC17" s="2047"/>
      <c r="HD17" s="2047"/>
      <c r="HE17" s="2047"/>
      <c r="HF17" s="2047"/>
      <c r="HG17" s="2047"/>
      <c r="HH17" s="2047"/>
      <c r="HI17" s="2047"/>
      <c r="HJ17" s="2047"/>
      <c r="HK17" s="2047"/>
      <c r="HL17" s="2047"/>
      <c r="HM17" s="2047"/>
      <c r="HN17" s="2047"/>
      <c r="HO17" s="2047"/>
      <c r="HP17" s="2047"/>
      <c r="HQ17" s="2047"/>
      <c r="HR17" s="2047"/>
      <c r="HS17" s="2047"/>
      <c r="HT17" s="2047"/>
      <c r="HU17" s="2047"/>
      <c r="HV17" s="2047"/>
      <c r="HW17" s="2047"/>
      <c r="HX17" s="2047"/>
      <c r="HY17" s="2047"/>
      <c r="HZ17" s="2047"/>
      <c r="IA17" s="2047"/>
      <c r="IB17" s="2047"/>
      <c r="IC17" s="2047"/>
      <c r="ID17" s="2047"/>
      <c r="IE17" s="2047"/>
      <c r="IF17" s="2047"/>
      <c r="IG17" s="2047"/>
      <c r="IH17" s="2047"/>
      <c r="II17" s="2047"/>
      <c r="IJ17" s="2047"/>
      <c r="IK17" s="2047"/>
      <c r="IL17" s="2047"/>
      <c r="IM17" s="2047"/>
      <c r="IN17" s="2047"/>
      <c r="IO17" s="2047"/>
      <c r="IP17" s="2047"/>
      <c r="IQ17" s="2047"/>
      <c r="IR17" s="2047"/>
      <c r="IS17" s="2047"/>
      <c r="IT17" s="2047"/>
      <c r="IU17" s="2047"/>
    </row>
    <row r="18" spans="1:255" s="68" customFormat="1" ht="18" customHeight="1">
      <c r="A18" s="1156">
        <v>8</v>
      </c>
      <c r="B18" s="2196" t="s">
        <v>1101</v>
      </c>
      <c r="C18" s="2197">
        <v>667726</v>
      </c>
      <c r="D18" s="2197">
        <v>-245</v>
      </c>
      <c r="E18" s="2201" t="s">
        <v>1111</v>
      </c>
      <c r="F18" s="2201" t="s">
        <v>1112</v>
      </c>
      <c r="G18" s="2198">
        <v>315</v>
      </c>
      <c r="H18" s="2198">
        <v>274</v>
      </c>
      <c r="I18" s="2198" t="s">
        <v>1113</v>
      </c>
      <c r="J18" s="2198">
        <v>5056</v>
      </c>
      <c r="K18" s="2198" t="s">
        <v>124</v>
      </c>
      <c r="L18" s="2198" t="s">
        <v>124</v>
      </c>
      <c r="M18" s="2198">
        <v>5943</v>
      </c>
      <c r="N18" s="2202">
        <v>101.1</v>
      </c>
      <c r="O18" s="2202">
        <v>106.7</v>
      </c>
      <c r="P18" s="1427">
        <v>98.5</v>
      </c>
      <c r="Q18" s="1427">
        <v>98.1</v>
      </c>
      <c r="R18" s="2198">
        <v>559494</v>
      </c>
      <c r="S18" s="2198">
        <v>334792</v>
      </c>
      <c r="T18" s="1427">
        <v>111.3</v>
      </c>
      <c r="U18" s="1427">
        <v>99.6</v>
      </c>
      <c r="V18" s="1427">
        <v>64.5</v>
      </c>
      <c r="W18" s="2203">
        <v>11170</v>
      </c>
      <c r="X18" s="2203">
        <v>14973</v>
      </c>
      <c r="Y18" s="2203">
        <v>2813</v>
      </c>
      <c r="Z18" s="60">
        <v>48</v>
      </c>
      <c r="AI18" s="2202"/>
      <c r="AJ18" s="2202"/>
      <c r="AK18" s="1427"/>
      <c r="AL18" s="1427"/>
      <c r="AM18" s="2198"/>
      <c r="AN18" s="2198"/>
      <c r="AO18" s="2047"/>
      <c r="AP18" s="2047"/>
      <c r="AQ18" s="2047"/>
      <c r="AR18" s="2047"/>
      <c r="AS18" s="2047"/>
      <c r="AT18" s="2047"/>
      <c r="AU18" s="2047"/>
      <c r="AV18" s="2047"/>
      <c r="AW18" s="2047"/>
      <c r="AX18" s="2047"/>
      <c r="AY18" s="2047"/>
      <c r="AZ18" s="2047"/>
      <c r="BA18" s="2047"/>
      <c r="BB18" s="2047"/>
      <c r="BC18" s="2047"/>
      <c r="BD18" s="2047"/>
      <c r="BE18" s="2047"/>
      <c r="BF18" s="2047"/>
      <c r="BG18" s="2047"/>
      <c r="BH18" s="2047"/>
      <c r="BI18" s="2047"/>
      <c r="BJ18" s="2047"/>
      <c r="BK18" s="2047"/>
      <c r="BL18" s="2047"/>
      <c r="BM18" s="2047"/>
      <c r="BN18" s="2047"/>
      <c r="BO18" s="2047"/>
      <c r="BP18" s="2047"/>
      <c r="BQ18" s="2047"/>
      <c r="BR18" s="2047"/>
      <c r="BS18" s="2047"/>
      <c r="BT18" s="2047"/>
      <c r="BU18" s="2047"/>
      <c r="BV18" s="2047"/>
      <c r="BW18" s="2047"/>
      <c r="BX18" s="2047"/>
      <c r="BY18" s="2047"/>
      <c r="BZ18" s="2047"/>
      <c r="CA18" s="2047"/>
      <c r="CB18" s="2047"/>
      <c r="CC18" s="2047"/>
      <c r="CD18" s="2047"/>
      <c r="CE18" s="2047"/>
      <c r="CF18" s="2047"/>
      <c r="CG18" s="2047"/>
      <c r="CH18" s="2047"/>
      <c r="CI18" s="2047"/>
      <c r="CJ18" s="2047"/>
      <c r="CK18" s="2047"/>
      <c r="CL18" s="2047"/>
      <c r="CM18" s="2047"/>
      <c r="CN18" s="2047"/>
      <c r="CO18" s="2047"/>
      <c r="CP18" s="2047"/>
      <c r="CQ18" s="2047"/>
      <c r="CR18" s="2047"/>
      <c r="CS18" s="2047"/>
      <c r="CT18" s="2047"/>
      <c r="CU18" s="2047"/>
      <c r="CV18" s="2047"/>
      <c r="CW18" s="2047"/>
      <c r="CX18" s="2047"/>
      <c r="CY18" s="2047"/>
      <c r="CZ18" s="2047"/>
      <c r="DA18" s="2047"/>
      <c r="DB18" s="2047"/>
      <c r="DC18" s="2047"/>
      <c r="DD18" s="2047"/>
      <c r="DE18" s="2047"/>
      <c r="DF18" s="2047"/>
      <c r="DG18" s="2047"/>
      <c r="DH18" s="2047"/>
      <c r="DI18" s="2047"/>
      <c r="DJ18" s="2047"/>
      <c r="DK18" s="2047"/>
      <c r="DL18" s="2047"/>
      <c r="DM18" s="2047"/>
      <c r="DN18" s="2047"/>
      <c r="DO18" s="2047"/>
      <c r="DP18" s="2047"/>
      <c r="DQ18" s="2047"/>
      <c r="DR18" s="2047"/>
      <c r="DS18" s="2047"/>
      <c r="DT18" s="2047"/>
      <c r="DU18" s="2047"/>
      <c r="DV18" s="2047"/>
      <c r="DW18" s="2047"/>
      <c r="DX18" s="2047"/>
      <c r="DY18" s="2047"/>
      <c r="DZ18" s="2047"/>
      <c r="EA18" s="2047"/>
      <c r="EB18" s="2047"/>
      <c r="EC18" s="2047"/>
      <c r="ED18" s="2047"/>
      <c r="EE18" s="2047"/>
      <c r="EF18" s="2047"/>
      <c r="EG18" s="2047"/>
      <c r="EH18" s="2047"/>
      <c r="EI18" s="2047"/>
      <c r="EJ18" s="2047"/>
      <c r="EK18" s="2047"/>
      <c r="EL18" s="2047"/>
      <c r="EM18" s="2047"/>
      <c r="EN18" s="2047"/>
      <c r="EO18" s="2047"/>
      <c r="EP18" s="2047"/>
      <c r="EQ18" s="2047"/>
      <c r="ER18" s="2047"/>
      <c r="ES18" s="2047"/>
      <c r="ET18" s="2047"/>
      <c r="EU18" s="2047"/>
      <c r="EV18" s="2047"/>
      <c r="EW18" s="2047"/>
      <c r="EX18" s="2047"/>
      <c r="EY18" s="2047"/>
      <c r="EZ18" s="2047"/>
      <c r="FA18" s="2047"/>
      <c r="FB18" s="2047"/>
      <c r="FC18" s="2047"/>
      <c r="FD18" s="2047"/>
      <c r="FE18" s="2047"/>
      <c r="FF18" s="2047"/>
      <c r="FG18" s="2047"/>
      <c r="FH18" s="2047"/>
      <c r="FI18" s="2047"/>
      <c r="FJ18" s="2047"/>
      <c r="FK18" s="2047"/>
      <c r="FL18" s="2047"/>
      <c r="FM18" s="2047"/>
      <c r="FN18" s="2047"/>
      <c r="FO18" s="2047"/>
      <c r="FP18" s="2047"/>
      <c r="FQ18" s="2047"/>
      <c r="FR18" s="2047"/>
      <c r="FS18" s="2047"/>
      <c r="FT18" s="2047"/>
      <c r="FU18" s="2047"/>
      <c r="FV18" s="2047"/>
      <c r="FW18" s="2047"/>
      <c r="FX18" s="2047"/>
      <c r="FY18" s="2047"/>
      <c r="FZ18" s="2047"/>
      <c r="GA18" s="2047"/>
      <c r="GB18" s="2047"/>
      <c r="GC18" s="2047"/>
      <c r="GD18" s="2047"/>
      <c r="GE18" s="2047"/>
      <c r="GF18" s="2047"/>
      <c r="GG18" s="2047"/>
      <c r="GH18" s="2047"/>
      <c r="GI18" s="2047"/>
      <c r="GJ18" s="2047"/>
      <c r="GK18" s="2047"/>
      <c r="GL18" s="2047"/>
      <c r="GM18" s="2047"/>
      <c r="GN18" s="2047"/>
      <c r="GO18" s="2047"/>
      <c r="GP18" s="2047"/>
      <c r="GQ18" s="2047"/>
      <c r="GR18" s="2047"/>
      <c r="GS18" s="2047"/>
      <c r="GT18" s="2047"/>
      <c r="GU18" s="2047"/>
      <c r="GV18" s="2047"/>
      <c r="GW18" s="2047"/>
      <c r="GX18" s="2047"/>
      <c r="GY18" s="2047"/>
      <c r="GZ18" s="2047"/>
      <c r="HA18" s="2047"/>
      <c r="HB18" s="2047"/>
      <c r="HC18" s="2047"/>
      <c r="HD18" s="2047"/>
      <c r="HE18" s="2047"/>
      <c r="HF18" s="2047"/>
      <c r="HG18" s="2047"/>
      <c r="HH18" s="2047"/>
      <c r="HI18" s="2047"/>
      <c r="HJ18" s="2047"/>
      <c r="HK18" s="2047"/>
      <c r="HL18" s="2047"/>
      <c r="HM18" s="2047"/>
      <c r="HN18" s="2047"/>
      <c r="HO18" s="2047"/>
      <c r="HP18" s="2047"/>
      <c r="HQ18" s="2047"/>
      <c r="HR18" s="2047"/>
      <c r="HS18" s="2047"/>
      <c r="HT18" s="2047"/>
      <c r="HU18" s="2047"/>
      <c r="HV18" s="2047"/>
      <c r="HW18" s="2047"/>
      <c r="HX18" s="2047"/>
      <c r="HY18" s="2047"/>
      <c r="HZ18" s="2047"/>
      <c r="IA18" s="2047"/>
      <c r="IB18" s="2047"/>
      <c r="IC18" s="2047"/>
      <c r="ID18" s="2047"/>
      <c r="IE18" s="2047"/>
      <c r="IF18" s="2047"/>
      <c r="IG18" s="2047"/>
      <c r="IH18" s="2047"/>
      <c r="II18" s="2047"/>
      <c r="IJ18" s="2047"/>
      <c r="IK18" s="2047"/>
      <c r="IL18" s="2047"/>
      <c r="IM18" s="2047"/>
      <c r="IN18" s="2047"/>
      <c r="IO18" s="2047"/>
      <c r="IP18" s="2047"/>
      <c r="IQ18" s="2047"/>
      <c r="IR18" s="2047"/>
      <c r="IS18" s="2047"/>
      <c r="IT18" s="2047"/>
      <c r="IU18" s="2047"/>
    </row>
    <row r="19" spans="1:255" s="68" customFormat="1" ht="18" customHeight="1">
      <c r="A19" s="1156">
        <v>9</v>
      </c>
      <c r="B19" s="13" t="s">
        <v>1101</v>
      </c>
      <c r="C19" s="2197">
        <v>667429</v>
      </c>
      <c r="D19" s="2197">
        <v>-297</v>
      </c>
      <c r="E19" s="2201" t="s">
        <v>1114</v>
      </c>
      <c r="F19" s="2201" t="s">
        <v>1115</v>
      </c>
      <c r="G19" s="2198">
        <v>201</v>
      </c>
      <c r="H19" s="2198">
        <v>211</v>
      </c>
      <c r="I19" s="2198" t="s">
        <v>1116</v>
      </c>
      <c r="J19" s="2198">
        <v>4575</v>
      </c>
      <c r="K19" s="2198" t="s">
        <v>124</v>
      </c>
      <c r="L19" s="2198" t="s">
        <v>124</v>
      </c>
      <c r="M19" s="2198">
        <v>5684</v>
      </c>
      <c r="N19" s="2202">
        <v>101</v>
      </c>
      <c r="O19" s="2202">
        <v>106.9</v>
      </c>
      <c r="P19" s="1427">
        <v>98.3</v>
      </c>
      <c r="Q19" s="1427">
        <v>97.9</v>
      </c>
      <c r="R19" s="2198">
        <v>490813</v>
      </c>
      <c r="S19" s="2198">
        <v>266054</v>
      </c>
      <c r="T19" s="1427">
        <v>111</v>
      </c>
      <c r="U19" s="1427">
        <v>102.1</v>
      </c>
      <c r="V19" s="1427">
        <v>73.3</v>
      </c>
      <c r="W19" s="2203">
        <v>11356</v>
      </c>
      <c r="X19" s="2203">
        <v>15079</v>
      </c>
      <c r="Y19" s="2203">
        <v>2848</v>
      </c>
      <c r="Z19" s="60">
        <v>68</v>
      </c>
      <c r="AI19" s="2202"/>
      <c r="AJ19" s="2202"/>
      <c r="AK19" s="1427"/>
      <c r="AL19" s="1427"/>
      <c r="AM19" s="2198"/>
      <c r="AN19" s="2198"/>
      <c r="AO19" s="2047"/>
      <c r="AP19" s="2047"/>
      <c r="AQ19" s="2047"/>
      <c r="AR19" s="2047"/>
      <c r="AS19" s="2047"/>
      <c r="AT19" s="2047"/>
      <c r="AU19" s="2047"/>
      <c r="AV19" s="2047"/>
      <c r="AW19" s="2047"/>
      <c r="AX19" s="2047"/>
      <c r="AY19" s="2047"/>
      <c r="AZ19" s="2047"/>
      <c r="BA19" s="2047"/>
      <c r="BB19" s="2047"/>
      <c r="BC19" s="2047"/>
      <c r="BD19" s="2047"/>
      <c r="BE19" s="2047"/>
      <c r="BF19" s="2047"/>
      <c r="BG19" s="2047"/>
      <c r="BH19" s="2047"/>
      <c r="BI19" s="2047"/>
      <c r="BJ19" s="2047"/>
      <c r="BK19" s="2047"/>
      <c r="BL19" s="2047"/>
      <c r="BM19" s="2047"/>
      <c r="BN19" s="2047"/>
      <c r="BO19" s="2047"/>
      <c r="BP19" s="2047"/>
      <c r="BQ19" s="2047"/>
      <c r="BR19" s="2047"/>
      <c r="BS19" s="2047"/>
      <c r="BT19" s="2047"/>
      <c r="BU19" s="2047"/>
      <c r="BV19" s="2047"/>
      <c r="BW19" s="2047"/>
      <c r="BX19" s="2047"/>
      <c r="BY19" s="2047"/>
      <c r="BZ19" s="2047"/>
      <c r="CA19" s="2047"/>
      <c r="CB19" s="2047"/>
      <c r="CC19" s="2047"/>
      <c r="CD19" s="2047"/>
      <c r="CE19" s="2047"/>
      <c r="CF19" s="2047"/>
      <c r="CG19" s="2047"/>
      <c r="CH19" s="2047"/>
      <c r="CI19" s="2047"/>
      <c r="CJ19" s="2047"/>
      <c r="CK19" s="2047"/>
      <c r="CL19" s="2047"/>
      <c r="CM19" s="2047"/>
      <c r="CN19" s="2047"/>
      <c r="CO19" s="2047"/>
      <c r="CP19" s="2047"/>
      <c r="CQ19" s="2047"/>
      <c r="CR19" s="2047"/>
      <c r="CS19" s="2047"/>
      <c r="CT19" s="2047"/>
      <c r="CU19" s="2047"/>
      <c r="CV19" s="2047"/>
      <c r="CW19" s="2047"/>
      <c r="CX19" s="2047"/>
      <c r="CY19" s="2047"/>
      <c r="CZ19" s="2047"/>
      <c r="DA19" s="2047"/>
      <c r="DB19" s="2047"/>
      <c r="DC19" s="2047"/>
      <c r="DD19" s="2047"/>
      <c r="DE19" s="2047"/>
      <c r="DF19" s="2047"/>
      <c r="DG19" s="2047"/>
      <c r="DH19" s="2047"/>
      <c r="DI19" s="2047"/>
      <c r="DJ19" s="2047"/>
      <c r="DK19" s="2047"/>
      <c r="DL19" s="2047"/>
      <c r="DM19" s="2047"/>
      <c r="DN19" s="2047"/>
      <c r="DO19" s="2047"/>
      <c r="DP19" s="2047"/>
      <c r="DQ19" s="2047"/>
      <c r="DR19" s="2047"/>
      <c r="DS19" s="2047"/>
      <c r="DT19" s="2047"/>
      <c r="DU19" s="2047"/>
      <c r="DV19" s="2047"/>
      <c r="DW19" s="2047"/>
      <c r="DX19" s="2047"/>
      <c r="DY19" s="2047"/>
      <c r="DZ19" s="2047"/>
      <c r="EA19" s="2047"/>
      <c r="EB19" s="2047"/>
      <c r="EC19" s="2047"/>
      <c r="ED19" s="2047"/>
      <c r="EE19" s="2047"/>
      <c r="EF19" s="2047"/>
      <c r="EG19" s="2047"/>
      <c r="EH19" s="2047"/>
      <c r="EI19" s="2047"/>
      <c r="EJ19" s="2047"/>
      <c r="EK19" s="2047"/>
      <c r="EL19" s="2047"/>
      <c r="EM19" s="2047"/>
      <c r="EN19" s="2047"/>
      <c r="EO19" s="2047"/>
      <c r="EP19" s="2047"/>
      <c r="EQ19" s="2047"/>
      <c r="ER19" s="2047"/>
      <c r="ES19" s="2047"/>
      <c r="ET19" s="2047"/>
      <c r="EU19" s="2047"/>
      <c r="EV19" s="2047"/>
      <c r="EW19" s="2047"/>
      <c r="EX19" s="2047"/>
      <c r="EY19" s="2047"/>
      <c r="EZ19" s="2047"/>
      <c r="FA19" s="2047"/>
      <c r="FB19" s="2047"/>
      <c r="FC19" s="2047"/>
      <c r="FD19" s="2047"/>
      <c r="FE19" s="2047"/>
      <c r="FF19" s="2047"/>
      <c r="FG19" s="2047"/>
      <c r="FH19" s="2047"/>
      <c r="FI19" s="2047"/>
      <c r="FJ19" s="2047"/>
      <c r="FK19" s="2047"/>
      <c r="FL19" s="2047"/>
      <c r="FM19" s="2047"/>
      <c r="FN19" s="2047"/>
      <c r="FO19" s="2047"/>
      <c r="FP19" s="2047"/>
      <c r="FQ19" s="2047"/>
      <c r="FR19" s="2047"/>
      <c r="FS19" s="2047"/>
      <c r="FT19" s="2047"/>
      <c r="FU19" s="2047"/>
      <c r="FV19" s="2047"/>
      <c r="FW19" s="2047"/>
      <c r="FX19" s="2047"/>
      <c r="FY19" s="2047"/>
      <c r="FZ19" s="2047"/>
      <c r="GA19" s="2047"/>
      <c r="GB19" s="2047"/>
      <c r="GC19" s="2047"/>
      <c r="GD19" s="2047"/>
      <c r="GE19" s="2047"/>
      <c r="GF19" s="2047"/>
      <c r="GG19" s="2047"/>
      <c r="GH19" s="2047"/>
      <c r="GI19" s="2047"/>
      <c r="GJ19" s="2047"/>
      <c r="GK19" s="2047"/>
      <c r="GL19" s="2047"/>
      <c r="GM19" s="2047"/>
      <c r="GN19" s="2047"/>
      <c r="GO19" s="2047"/>
      <c r="GP19" s="2047"/>
      <c r="GQ19" s="2047"/>
      <c r="GR19" s="2047"/>
      <c r="GS19" s="2047"/>
      <c r="GT19" s="2047"/>
      <c r="GU19" s="2047"/>
      <c r="GV19" s="2047"/>
      <c r="GW19" s="2047"/>
      <c r="GX19" s="2047"/>
      <c r="GY19" s="2047"/>
      <c r="GZ19" s="2047"/>
      <c r="HA19" s="2047"/>
      <c r="HB19" s="2047"/>
      <c r="HC19" s="2047"/>
      <c r="HD19" s="2047"/>
      <c r="HE19" s="2047"/>
      <c r="HF19" s="2047"/>
      <c r="HG19" s="2047"/>
      <c r="HH19" s="2047"/>
      <c r="HI19" s="2047"/>
      <c r="HJ19" s="2047"/>
      <c r="HK19" s="2047"/>
      <c r="HL19" s="2047"/>
      <c r="HM19" s="2047"/>
      <c r="HN19" s="2047"/>
      <c r="HO19" s="2047"/>
      <c r="HP19" s="2047"/>
      <c r="HQ19" s="2047"/>
      <c r="HR19" s="2047"/>
      <c r="HS19" s="2047"/>
      <c r="HT19" s="2047"/>
      <c r="HU19" s="2047"/>
      <c r="HV19" s="2047"/>
      <c r="HW19" s="2047"/>
      <c r="HX19" s="2047"/>
      <c r="HY19" s="2047"/>
      <c r="HZ19" s="2047"/>
      <c r="IA19" s="2047"/>
      <c r="IB19" s="2047"/>
      <c r="IC19" s="2047"/>
      <c r="ID19" s="2047"/>
      <c r="IE19" s="2047"/>
      <c r="IF19" s="2047"/>
      <c r="IG19" s="2047"/>
      <c r="IH19" s="2047"/>
      <c r="II19" s="2047"/>
      <c r="IJ19" s="2047"/>
      <c r="IK19" s="2047"/>
      <c r="IL19" s="2047"/>
      <c r="IM19" s="2047"/>
      <c r="IN19" s="2047"/>
      <c r="IO19" s="2047"/>
      <c r="IP19" s="2047"/>
      <c r="IQ19" s="2047"/>
      <c r="IR19" s="2047"/>
      <c r="IS19" s="2047"/>
      <c r="IT19" s="2047"/>
      <c r="IU19" s="2047"/>
    </row>
    <row r="20" spans="1:255" s="68" customFormat="1" ht="18" customHeight="1">
      <c r="A20" s="1156">
        <v>10</v>
      </c>
      <c r="B20" s="13" t="s">
        <v>1101</v>
      </c>
      <c r="C20" s="2197">
        <v>671602</v>
      </c>
      <c r="D20" s="2197">
        <v>-488</v>
      </c>
      <c r="E20" s="2201" t="s">
        <v>1117</v>
      </c>
      <c r="F20" s="2201" t="s">
        <v>1118</v>
      </c>
      <c r="G20" s="2198">
        <v>271</v>
      </c>
      <c r="H20" s="2198">
        <v>256</v>
      </c>
      <c r="I20" s="2198" t="s">
        <v>1119</v>
      </c>
      <c r="J20" s="2198">
        <v>4808</v>
      </c>
      <c r="K20" s="2198" t="s">
        <v>124</v>
      </c>
      <c r="L20" s="2198" t="s">
        <v>124</v>
      </c>
      <c r="M20" s="2198">
        <v>4523</v>
      </c>
      <c r="N20" s="2202">
        <v>100.6</v>
      </c>
      <c r="O20" s="2202">
        <v>105.4</v>
      </c>
      <c r="P20" s="1427">
        <v>98.3</v>
      </c>
      <c r="Q20" s="1427">
        <v>97.5</v>
      </c>
      <c r="R20" s="2198">
        <v>575175</v>
      </c>
      <c r="S20" s="2198">
        <v>288367</v>
      </c>
      <c r="T20" s="1427">
        <v>110.1</v>
      </c>
      <c r="U20" s="1427">
        <v>102.5</v>
      </c>
      <c r="V20" s="1427">
        <v>82.6</v>
      </c>
      <c r="W20" s="2203">
        <v>11521</v>
      </c>
      <c r="X20" s="2203">
        <v>16066</v>
      </c>
      <c r="Y20" s="2203">
        <v>2714</v>
      </c>
      <c r="Z20" s="60">
        <v>70</v>
      </c>
      <c r="AI20" s="2202"/>
      <c r="AJ20" s="2202"/>
      <c r="AK20" s="1427"/>
      <c r="AL20" s="1427"/>
      <c r="AM20" s="2198"/>
      <c r="AN20" s="2198"/>
      <c r="AO20" s="2047"/>
      <c r="AP20" s="2047"/>
      <c r="AQ20" s="2047"/>
      <c r="AR20" s="2047"/>
      <c r="AS20" s="2047"/>
      <c r="AT20" s="2047"/>
      <c r="AU20" s="2047"/>
      <c r="AV20" s="2047"/>
      <c r="AW20" s="2047"/>
      <c r="AX20" s="2047"/>
      <c r="AY20" s="2047"/>
      <c r="AZ20" s="2047"/>
      <c r="BA20" s="2047"/>
      <c r="BB20" s="2047"/>
      <c r="BC20" s="2047"/>
      <c r="BD20" s="2047"/>
      <c r="BE20" s="2047"/>
      <c r="BF20" s="2047"/>
      <c r="BG20" s="2047"/>
      <c r="BH20" s="2047"/>
      <c r="BI20" s="2047"/>
      <c r="BJ20" s="2047"/>
      <c r="BK20" s="2047"/>
      <c r="BL20" s="2047"/>
      <c r="BM20" s="2047"/>
      <c r="BN20" s="2047"/>
      <c r="BO20" s="2047"/>
      <c r="BP20" s="2047"/>
      <c r="BQ20" s="2047"/>
      <c r="BR20" s="2047"/>
      <c r="BS20" s="2047"/>
      <c r="BT20" s="2047"/>
      <c r="BU20" s="2047"/>
      <c r="BV20" s="2047"/>
      <c r="BW20" s="2047"/>
      <c r="BX20" s="2047"/>
      <c r="BY20" s="2047"/>
      <c r="BZ20" s="2047"/>
      <c r="CA20" s="2047"/>
      <c r="CB20" s="2047"/>
      <c r="CC20" s="2047"/>
      <c r="CD20" s="2047"/>
      <c r="CE20" s="2047"/>
      <c r="CF20" s="2047"/>
      <c r="CG20" s="2047"/>
      <c r="CH20" s="2047"/>
      <c r="CI20" s="2047"/>
      <c r="CJ20" s="2047"/>
      <c r="CK20" s="2047"/>
      <c r="CL20" s="2047"/>
      <c r="CM20" s="2047"/>
      <c r="CN20" s="2047"/>
      <c r="CO20" s="2047"/>
      <c r="CP20" s="2047"/>
      <c r="CQ20" s="2047"/>
      <c r="CR20" s="2047"/>
      <c r="CS20" s="2047"/>
      <c r="CT20" s="2047"/>
      <c r="CU20" s="2047"/>
      <c r="CV20" s="2047"/>
      <c r="CW20" s="2047"/>
      <c r="CX20" s="2047"/>
      <c r="CY20" s="2047"/>
      <c r="CZ20" s="2047"/>
      <c r="DA20" s="2047"/>
      <c r="DB20" s="2047"/>
      <c r="DC20" s="2047"/>
      <c r="DD20" s="2047"/>
      <c r="DE20" s="2047"/>
      <c r="DF20" s="2047"/>
      <c r="DG20" s="2047"/>
      <c r="DH20" s="2047"/>
      <c r="DI20" s="2047"/>
      <c r="DJ20" s="2047"/>
      <c r="DK20" s="2047"/>
      <c r="DL20" s="2047"/>
      <c r="DM20" s="2047"/>
      <c r="DN20" s="2047"/>
      <c r="DO20" s="2047"/>
      <c r="DP20" s="2047"/>
      <c r="DQ20" s="2047"/>
      <c r="DR20" s="2047"/>
      <c r="DS20" s="2047"/>
      <c r="DT20" s="2047"/>
      <c r="DU20" s="2047"/>
      <c r="DV20" s="2047"/>
      <c r="DW20" s="2047"/>
      <c r="DX20" s="2047"/>
      <c r="DY20" s="2047"/>
      <c r="DZ20" s="2047"/>
      <c r="EA20" s="2047"/>
      <c r="EB20" s="2047"/>
      <c r="EC20" s="2047"/>
      <c r="ED20" s="2047"/>
      <c r="EE20" s="2047"/>
      <c r="EF20" s="2047"/>
      <c r="EG20" s="2047"/>
      <c r="EH20" s="2047"/>
      <c r="EI20" s="2047"/>
      <c r="EJ20" s="2047"/>
      <c r="EK20" s="2047"/>
      <c r="EL20" s="2047"/>
      <c r="EM20" s="2047"/>
      <c r="EN20" s="2047"/>
      <c r="EO20" s="2047"/>
      <c r="EP20" s="2047"/>
      <c r="EQ20" s="2047"/>
      <c r="ER20" s="2047"/>
      <c r="ES20" s="2047"/>
      <c r="ET20" s="2047"/>
      <c r="EU20" s="2047"/>
      <c r="EV20" s="2047"/>
      <c r="EW20" s="2047"/>
      <c r="EX20" s="2047"/>
      <c r="EY20" s="2047"/>
      <c r="EZ20" s="2047"/>
      <c r="FA20" s="2047"/>
      <c r="FB20" s="2047"/>
      <c r="FC20" s="2047"/>
      <c r="FD20" s="2047"/>
      <c r="FE20" s="2047"/>
      <c r="FF20" s="2047"/>
      <c r="FG20" s="2047"/>
      <c r="FH20" s="2047"/>
      <c r="FI20" s="2047"/>
      <c r="FJ20" s="2047"/>
      <c r="FK20" s="2047"/>
      <c r="FL20" s="2047"/>
      <c r="FM20" s="2047"/>
      <c r="FN20" s="2047"/>
      <c r="FO20" s="2047"/>
      <c r="FP20" s="2047"/>
      <c r="FQ20" s="2047"/>
      <c r="FR20" s="2047"/>
      <c r="FS20" s="2047"/>
      <c r="FT20" s="2047"/>
      <c r="FU20" s="2047"/>
      <c r="FV20" s="2047"/>
      <c r="FW20" s="2047"/>
      <c r="FX20" s="2047"/>
      <c r="FY20" s="2047"/>
      <c r="FZ20" s="2047"/>
      <c r="GA20" s="2047"/>
      <c r="GB20" s="2047"/>
      <c r="GC20" s="2047"/>
      <c r="GD20" s="2047"/>
      <c r="GE20" s="2047"/>
      <c r="GF20" s="2047"/>
      <c r="GG20" s="2047"/>
      <c r="GH20" s="2047"/>
      <c r="GI20" s="2047"/>
      <c r="GJ20" s="2047"/>
      <c r="GK20" s="2047"/>
      <c r="GL20" s="2047"/>
      <c r="GM20" s="2047"/>
      <c r="GN20" s="2047"/>
      <c r="GO20" s="2047"/>
      <c r="GP20" s="2047"/>
      <c r="GQ20" s="2047"/>
      <c r="GR20" s="2047"/>
      <c r="GS20" s="2047"/>
      <c r="GT20" s="2047"/>
      <c r="GU20" s="2047"/>
      <c r="GV20" s="2047"/>
      <c r="GW20" s="2047"/>
      <c r="GX20" s="2047"/>
      <c r="GY20" s="2047"/>
      <c r="GZ20" s="2047"/>
      <c r="HA20" s="2047"/>
      <c r="HB20" s="2047"/>
      <c r="HC20" s="2047"/>
      <c r="HD20" s="2047"/>
      <c r="HE20" s="2047"/>
      <c r="HF20" s="2047"/>
      <c r="HG20" s="2047"/>
      <c r="HH20" s="2047"/>
      <c r="HI20" s="2047"/>
      <c r="HJ20" s="2047"/>
      <c r="HK20" s="2047"/>
      <c r="HL20" s="2047"/>
      <c r="HM20" s="2047"/>
      <c r="HN20" s="2047"/>
      <c r="HO20" s="2047"/>
      <c r="HP20" s="2047"/>
      <c r="HQ20" s="2047"/>
      <c r="HR20" s="2047"/>
      <c r="HS20" s="2047"/>
      <c r="HT20" s="2047"/>
      <c r="HU20" s="2047"/>
      <c r="HV20" s="2047"/>
      <c r="HW20" s="2047"/>
      <c r="HX20" s="2047"/>
      <c r="HY20" s="2047"/>
      <c r="HZ20" s="2047"/>
      <c r="IA20" s="2047"/>
      <c r="IB20" s="2047"/>
      <c r="IC20" s="2047"/>
      <c r="ID20" s="2047"/>
      <c r="IE20" s="2047"/>
      <c r="IF20" s="2047"/>
      <c r="IG20" s="2047"/>
      <c r="IH20" s="2047"/>
      <c r="II20" s="2047"/>
      <c r="IJ20" s="2047"/>
      <c r="IK20" s="2047"/>
      <c r="IL20" s="2047"/>
      <c r="IM20" s="2047"/>
      <c r="IN20" s="2047"/>
      <c r="IO20" s="2047"/>
      <c r="IP20" s="2047"/>
      <c r="IQ20" s="2047"/>
      <c r="IR20" s="2047"/>
      <c r="IS20" s="2047"/>
      <c r="IT20" s="2047"/>
      <c r="IU20" s="2047"/>
    </row>
    <row r="21" spans="1:255" s="68" customFormat="1" ht="18" customHeight="1">
      <c r="A21" s="1156">
        <v>11</v>
      </c>
      <c r="B21" s="13" t="s">
        <v>1101</v>
      </c>
      <c r="C21" s="2197">
        <v>671259</v>
      </c>
      <c r="D21" s="2197">
        <v>-343</v>
      </c>
      <c r="E21" s="2201" t="s">
        <v>1120</v>
      </c>
      <c r="F21" s="2201" t="s">
        <v>1121</v>
      </c>
      <c r="G21" s="2198">
        <v>323</v>
      </c>
      <c r="H21" s="2198">
        <v>313</v>
      </c>
      <c r="I21" s="2198">
        <v>381441.52899999998</v>
      </c>
      <c r="J21" s="2198">
        <v>4841</v>
      </c>
      <c r="K21" s="2198" t="s">
        <v>124</v>
      </c>
      <c r="L21" s="2198" t="s">
        <v>124</v>
      </c>
      <c r="M21" s="2198">
        <v>6984</v>
      </c>
      <c r="N21" s="2202">
        <v>100</v>
      </c>
      <c r="O21" s="2202">
        <v>103.8</v>
      </c>
      <c r="P21" s="1427">
        <v>98.3</v>
      </c>
      <c r="Q21" s="1427">
        <v>97.3</v>
      </c>
      <c r="R21" s="2198">
        <v>497172</v>
      </c>
      <c r="S21" s="2198">
        <v>287459</v>
      </c>
      <c r="T21" s="1427">
        <v>109.9</v>
      </c>
      <c r="U21" s="1427">
        <v>104</v>
      </c>
      <c r="V21" s="1427">
        <v>84.3</v>
      </c>
      <c r="W21" s="2203">
        <v>11299</v>
      </c>
      <c r="X21" s="2203">
        <v>16237</v>
      </c>
      <c r="Y21" s="2203">
        <v>2582</v>
      </c>
      <c r="Z21" s="60">
        <v>66</v>
      </c>
      <c r="AI21" s="2202"/>
      <c r="AJ21" s="2202"/>
      <c r="AK21" s="1427"/>
      <c r="AL21" s="1427"/>
      <c r="AM21" s="2198"/>
      <c r="AN21" s="2198"/>
      <c r="AO21" s="2047"/>
      <c r="AP21" s="2047"/>
      <c r="AQ21" s="2047"/>
      <c r="AR21" s="2047"/>
      <c r="AS21" s="2047"/>
      <c r="AT21" s="2047"/>
      <c r="AU21" s="2047"/>
      <c r="AV21" s="2047"/>
      <c r="AW21" s="2047"/>
      <c r="AX21" s="2047"/>
      <c r="AY21" s="2047"/>
      <c r="AZ21" s="2047"/>
      <c r="BA21" s="2047"/>
      <c r="BB21" s="2047"/>
      <c r="BC21" s="2047"/>
      <c r="BD21" s="2047"/>
      <c r="BE21" s="2047"/>
      <c r="BF21" s="2047"/>
      <c r="BG21" s="2047"/>
      <c r="BH21" s="2047"/>
      <c r="BI21" s="2047"/>
      <c r="BJ21" s="2047"/>
      <c r="BK21" s="2047"/>
      <c r="BL21" s="2047"/>
      <c r="BM21" s="2047"/>
      <c r="BN21" s="2047"/>
      <c r="BO21" s="2047"/>
      <c r="BP21" s="2047"/>
      <c r="BQ21" s="2047"/>
      <c r="BR21" s="2047"/>
      <c r="BS21" s="2047"/>
      <c r="BT21" s="2047"/>
      <c r="BU21" s="2047"/>
      <c r="BV21" s="2047"/>
      <c r="BW21" s="2047"/>
      <c r="BX21" s="2047"/>
      <c r="BY21" s="2047"/>
      <c r="BZ21" s="2047"/>
      <c r="CA21" s="2047"/>
      <c r="CB21" s="2047"/>
      <c r="CC21" s="2047"/>
      <c r="CD21" s="2047"/>
      <c r="CE21" s="2047"/>
      <c r="CF21" s="2047"/>
      <c r="CG21" s="2047"/>
      <c r="CH21" s="2047"/>
      <c r="CI21" s="2047"/>
      <c r="CJ21" s="2047"/>
      <c r="CK21" s="2047"/>
      <c r="CL21" s="2047"/>
      <c r="CM21" s="2047"/>
      <c r="CN21" s="2047"/>
      <c r="CO21" s="2047"/>
      <c r="CP21" s="2047"/>
      <c r="CQ21" s="2047"/>
      <c r="CR21" s="2047"/>
      <c r="CS21" s="2047"/>
      <c r="CT21" s="2047"/>
      <c r="CU21" s="2047"/>
      <c r="CV21" s="2047"/>
      <c r="CW21" s="2047"/>
      <c r="CX21" s="2047"/>
      <c r="CY21" s="2047"/>
      <c r="CZ21" s="2047"/>
      <c r="DA21" s="2047"/>
      <c r="DB21" s="2047"/>
      <c r="DC21" s="2047"/>
      <c r="DD21" s="2047"/>
      <c r="DE21" s="2047"/>
      <c r="DF21" s="2047"/>
      <c r="DG21" s="2047"/>
      <c r="DH21" s="2047"/>
      <c r="DI21" s="2047"/>
      <c r="DJ21" s="2047"/>
      <c r="DK21" s="2047"/>
      <c r="DL21" s="2047"/>
      <c r="DM21" s="2047"/>
      <c r="DN21" s="2047"/>
      <c r="DO21" s="2047"/>
      <c r="DP21" s="2047"/>
      <c r="DQ21" s="2047"/>
      <c r="DR21" s="2047"/>
      <c r="DS21" s="2047"/>
      <c r="DT21" s="2047"/>
      <c r="DU21" s="2047"/>
      <c r="DV21" s="2047"/>
      <c r="DW21" s="2047"/>
      <c r="DX21" s="2047"/>
      <c r="DY21" s="2047"/>
      <c r="DZ21" s="2047"/>
      <c r="EA21" s="2047"/>
      <c r="EB21" s="2047"/>
      <c r="EC21" s="2047"/>
      <c r="ED21" s="2047"/>
      <c r="EE21" s="2047"/>
      <c r="EF21" s="2047"/>
      <c r="EG21" s="2047"/>
      <c r="EH21" s="2047"/>
      <c r="EI21" s="2047"/>
      <c r="EJ21" s="2047"/>
      <c r="EK21" s="2047"/>
      <c r="EL21" s="2047"/>
      <c r="EM21" s="2047"/>
      <c r="EN21" s="2047"/>
      <c r="EO21" s="2047"/>
      <c r="EP21" s="2047"/>
      <c r="EQ21" s="2047"/>
      <c r="ER21" s="2047"/>
      <c r="ES21" s="2047"/>
      <c r="ET21" s="2047"/>
      <c r="EU21" s="2047"/>
      <c r="EV21" s="2047"/>
      <c r="EW21" s="2047"/>
      <c r="EX21" s="2047"/>
      <c r="EY21" s="2047"/>
      <c r="EZ21" s="2047"/>
      <c r="FA21" s="2047"/>
      <c r="FB21" s="2047"/>
      <c r="FC21" s="2047"/>
      <c r="FD21" s="2047"/>
      <c r="FE21" s="2047"/>
      <c r="FF21" s="2047"/>
      <c r="FG21" s="2047"/>
      <c r="FH21" s="2047"/>
      <c r="FI21" s="2047"/>
      <c r="FJ21" s="2047"/>
      <c r="FK21" s="2047"/>
      <c r="FL21" s="2047"/>
      <c r="FM21" s="2047"/>
      <c r="FN21" s="2047"/>
      <c r="FO21" s="2047"/>
      <c r="FP21" s="2047"/>
      <c r="FQ21" s="2047"/>
      <c r="FR21" s="2047"/>
      <c r="FS21" s="2047"/>
      <c r="FT21" s="2047"/>
      <c r="FU21" s="2047"/>
      <c r="FV21" s="2047"/>
      <c r="FW21" s="2047"/>
      <c r="FX21" s="2047"/>
      <c r="FY21" s="2047"/>
      <c r="FZ21" s="2047"/>
      <c r="GA21" s="2047"/>
      <c r="GB21" s="2047"/>
      <c r="GC21" s="2047"/>
      <c r="GD21" s="2047"/>
      <c r="GE21" s="2047"/>
      <c r="GF21" s="2047"/>
      <c r="GG21" s="2047"/>
      <c r="GH21" s="2047"/>
      <c r="GI21" s="2047"/>
      <c r="GJ21" s="2047"/>
      <c r="GK21" s="2047"/>
      <c r="GL21" s="2047"/>
      <c r="GM21" s="2047"/>
      <c r="GN21" s="2047"/>
      <c r="GO21" s="2047"/>
      <c r="GP21" s="2047"/>
      <c r="GQ21" s="2047"/>
      <c r="GR21" s="2047"/>
      <c r="GS21" s="2047"/>
      <c r="GT21" s="2047"/>
      <c r="GU21" s="2047"/>
      <c r="GV21" s="2047"/>
      <c r="GW21" s="2047"/>
      <c r="GX21" s="2047"/>
      <c r="GY21" s="2047"/>
      <c r="GZ21" s="2047"/>
      <c r="HA21" s="2047"/>
      <c r="HB21" s="2047"/>
      <c r="HC21" s="2047"/>
      <c r="HD21" s="2047"/>
      <c r="HE21" s="2047"/>
      <c r="HF21" s="2047"/>
      <c r="HG21" s="2047"/>
      <c r="HH21" s="2047"/>
      <c r="HI21" s="2047"/>
      <c r="HJ21" s="2047"/>
      <c r="HK21" s="2047"/>
      <c r="HL21" s="2047"/>
      <c r="HM21" s="2047"/>
      <c r="HN21" s="2047"/>
      <c r="HO21" s="2047"/>
      <c r="HP21" s="2047"/>
      <c r="HQ21" s="2047"/>
      <c r="HR21" s="2047"/>
      <c r="HS21" s="2047"/>
      <c r="HT21" s="2047"/>
      <c r="HU21" s="2047"/>
      <c r="HV21" s="2047"/>
      <c r="HW21" s="2047"/>
      <c r="HX21" s="2047"/>
      <c r="HY21" s="2047"/>
      <c r="HZ21" s="2047"/>
      <c r="IA21" s="2047"/>
      <c r="IB21" s="2047"/>
      <c r="IC21" s="2047"/>
      <c r="ID21" s="2047"/>
      <c r="IE21" s="2047"/>
      <c r="IF21" s="2047"/>
      <c r="IG21" s="2047"/>
      <c r="IH21" s="2047"/>
      <c r="II21" s="2047"/>
      <c r="IJ21" s="2047"/>
      <c r="IK21" s="2047"/>
      <c r="IL21" s="2047"/>
      <c r="IM21" s="2047"/>
      <c r="IN21" s="2047"/>
      <c r="IO21" s="2047"/>
      <c r="IP21" s="2047"/>
      <c r="IQ21" s="2047"/>
      <c r="IR21" s="2047"/>
      <c r="IS21" s="2047"/>
      <c r="IT21" s="2047"/>
      <c r="IU21" s="2047"/>
    </row>
    <row r="22" spans="1:255" s="68" customFormat="1" ht="18" customHeight="1">
      <c r="A22" s="1156">
        <v>12</v>
      </c>
      <c r="B22" s="13" t="s">
        <v>1101</v>
      </c>
      <c r="C22" s="2197">
        <v>670872</v>
      </c>
      <c r="D22" s="2197">
        <v>-387</v>
      </c>
      <c r="E22" s="2201" t="s">
        <v>1122</v>
      </c>
      <c r="F22" s="2201" t="s">
        <v>1123</v>
      </c>
      <c r="G22" s="2198">
        <v>312</v>
      </c>
      <c r="H22" s="2198">
        <v>258</v>
      </c>
      <c r="I22" s="2198" t="s">
        <v>1124</v>
      </c>
      <c r="J22" s="2198">
        <v>6168</v>
      </c>
      <c r="K22" s="2198" t="s">
        <v>124</v>
      </c>
      <c r="L22" s="2198" t="s">
        <v>124</v>
      </c>
      <c r="M22" s="2198">
        <v>4918</v>
      </c>
      <c r="N22" s="2202">
        <v>100</v>
      </c>
      <c r="O22" s="2202">
        <v>103.2</v>
      </c>
      <c r="P22" s="1427">
        <v>98.3</v>
      </c>
      <c r="Q22" s="1427">
        <v>97.6</v>
      </c>
      <c r="R22" s="2198">
        <v>1235082</v>
      </c>
      <c r="S22" s="2198">
        <v>332625</v>
      </c>
      <c r="T22" s="1427">
        <v>109.5</v>
      </c>
      <c r="U22" s="1427">
        <v>103.2</v>
      </c>
      <c r="V22" s="1427">
        <v>84.3</v>
      </c>
      <c r="W22" s="2203">
        <v>10823</v>
      </c>
      <c r="X22" s="2203">
        <v>16355</v>
      </c>
      <c r="Y22" s="2203">
        <v>2495</v>
      </c>
      <c r="Z22" s="60">
        <v>78</v>
      </c>
      <c r="AI22" s="2202"/>
      <c r="AJ22" s="2202"/>
      <c r="AK22" s="1427"/>
      <c r="AL22" s="1427"/>
      <c r="AM22" s="2198"/>
      <c r="AN22" s="2198"/>
      <c r="AO22" s="2047"/>
      <c r="AP22" s="2047"/>
      <c r="AQ22" s="2047"/>
      <c r="AR22" s="2047"/>
      <c r="AS22" s="2047"/>
      <c r="AT22" s="2047"/>
      <c r="AU22" s="2047"/>
      <c r="AV22" s="2047"/>
      <c r="AW22" s="2047"/>
      <c r="AX22" s="2047"/>
      <c r="AY22" s="2047"/>
      <c r="AZ22" s="2047"/>
      <c r="BA22" s="2047"/>
      <c r="BB22" s="2047"/>
      <c r="BC22" s="2047"/>
      <c r="BD22" s="2047"/>
      <c r="BE22" s="2047"/>
      <c r="BF22" s="2047"/>
      <c r="BG22" s="2047"/>
      <c r="BH22" s="2047"/>
      <c r="BI22" s="2047"/>
      <c r="BJ22" s="2047"/>
      <c r="BK22" s="2047"/>
      <c r="BL22" s="2047"/>
      <c r="BM22" s="2047"/>
      <c r="BN22" s="2047"/>
      <c r="BO22" s="2047"/>
      <c r="BP22" s="2047"/>
      <c r="BQ22" s="2047"/>
      <c r="BR22" s="2047"/>
      <c r="BS22" s="2047"/>
      <c r="BT22" s="2047"/>
      <c r="BU22" s="2047"/>
      <c r="BV22" s="2047"/>
      <c r="BW22" s="2047"/>
      <c r="BX22" s="2047"/>
      <c r="BY22" s="2047"/>
      <c r="BZ22" s="2047"/>
      <c r="CA22" s="2047"/>
      <c r="CB22" s="2047"/>
      <c r="CC22" s="2047"/>
      <c r="CD22" s="2047"/>
      <c r="CE22" s="2047"/>
      <c r="CF22" s="2047"/>
      <c r="CG22" s="2047"/>
      <c r="CH22" s="2047"/>
      <c r="CI22" s="2047"/>
      <c r="CJ22" s="2047"/>
      <c r="CK22" s="2047"/>
      <c r="CL22" s="2047"/>
      <c r="CM22" s="2047"/>
      <c r="CN22" s="2047"/>
      <c r="CO22" s="2047"/>
      <c r="CP22" s="2047"/>
      <c r="CQ22" s="2047"/>
      <c r="CR22" s="2047"/>
      <c r="CS22" s="2047"/>
      <c r="CT22" s="2047"/>
      <c r="CU22" s="2047"/>
      <c r="CV22" s="2047"/>
      <c r="CW22" s="2047"/>
      <c r="CX22" s="2047"/>
      <c r="CY22" s="2047"/>
      <c r="CZ22" s="2047"/>
      <c r="DA22" s="2047"/>
      <c r="DB22" s="2047"/>
      <c r="DC22" s="2047"/>
      <c r="DD22" s="2047"/>
      <c r="DE22" s="2047"/>
      <c r="DF22" s="2047"/>
      <c r="DG22" s="2047"/>
      <c r="DH22" s="2047"/>
      <c r="DI22" s="2047"/>
      <c r="DJ22" s="2047"/>
      <c r="DK22" s="2047"/>
      <c r="DL22" s="2047"/>
      <c r="DM22" s="2047"/>
      <c r="DN22" s="2047"/>
      <c r="DO22" s="2047"/>
      <c r="DP22" s="2047"/>
      <c r="DQ22" s="2047"/>
      <c r="DR22" s="2047"/>
      <c r="DS22" s="2047"/>
      <c r="DT22" s="2047"/>
      <c r="DU22" s="2047"/>
      <c r="DV22" s="2047"/>
      <c r="DW22" s="2047"/>
      <c r="DX22" s="2047"/>
      <c r="DY22" s="2047"/>
      <c r="DZ22" s="2047"/>
      <c r="EA22" s="2047"/>
      <c r="EB22" s="2047"/>
      <c r="EC22" s="2047"/>
      <c r="ED22" s="2047"/>
      <c r="EE22" s="2047"/>
      <c r="EF22" s="2047"/>
      <c r="EG22" s="2047"/>
      <c r="EH22" s="2047"/>
      <c r="EI22" s="2047"/>
      <c r="EJ22" s="2047"/>
      <c r="EK22" s="2047"/>
      <c r="EL22" s="2047"/>
      <c r="EM22" s="2047"/>
      <c r="EN22" s="2047"/>
      <c r="EO22" s="2047"/>
      <c r="EP22" s="2047"/>
      <c r="EQ22" s="2047"/>
      <c r="ER22" s="2047"/>
      <c r="ES22" s="2047"/>
      <c r="ET22" s="2047"/>
      <c r="EU22" s="2047"/>
      <c r="EV22" s="2047"/>
      <c r="EW22" s="2047"/>
      <c r="EX22" s="2047"/>
      <c r="EY22" s="2047"/>
      <c r="EZ22" s="2047"/>
      <c r="FA22" s="2047"/>
      <c r="FB22" s="2047"/>
      <c r="FC22" s="2047"/>
      <c r="FD22" s="2047"/>
      <c r="FE22" s="2047"/>
      <c r="FF22" s="2047"/>
      <c r="FG22" s="2047"/>
      <c r="FH22" s="2047"/>
      <c r="FI22" s="2047"/>
      <c r="FJ22" s="2047"/>
      <c r="FK22" s="2047"/>
      <c r="FL22" s="2047"/>
      <c r="FM22" s="2047"/>
      <c r="FN22" s="2047"/>
      <c r="FO22" s="2047"/>
      <c r="FP22" s="2047"/>
      <c r="FQ22" s="2047"/>
      <c r="FR22" s="2047"/>
      <c r="FS22" s="2047"/>
      <c r="FT22" s="2047"/>
      <c r="FU22" s="2047"/>
      <c r="FV22" s="2047"/>
      <c r="FW22" s="2047"/>
      <c r="FX22" s="2047"/>
      <c r="FY22" s="2047"/>
      <c r="FZ22" s="2047"/>
      <c r="GA22" s="2047"/>
      <c r="GB22" s="2047"/>
      <c r="GC22" s="2047"/>
      <c r="GD22" s="2047"/>
      <c r="GE22" s="2047"/>
      <c r="GF22" s="2047"/>
      <c r="GG22" s="2047"/>
      <c r="GH22" s="2047"/>
      <c r="GI22" s="2047"/>
      <c r="GJ22" s="2047"/>
      <c r="GK22" s="2047"/>
      <c r="GL22" s="2047"/>
      <c r="GM22" s="2047"/>
      <c r="GN22" s="2047"/>
      <c r="GO22" s="2047"/>
      <c r="GP22" s="2047"/>
      <c r="GQ22" s="2047"/>
      <c r="GR22" s="2047"/>
      <c r="GS22" s="2047"/>
      <c r="GT22" s="2047"/>
      <c r="GU22" s="2047"/>
      <c r="GV22" s="2047"/>
      <c r="GW22" s="2047"/>
      <c r="GX22" s="2047"/>
      <c r="GY22" s="2047"/>
      <c r="GZ22" s="2047"/>
      <c r="HA22" s="2047"/>
      <c r="HB22" s="2047"/>
      <c r="HC22" s="2047"/>
      <c r="HD22" s="2047"/>
      <c r="HE22" s="2047"/>
      <c r="HF22" s="2047"/>
      <c r="HG22" s="2047"/>
      <c r="HH22" s="2047"/>
      <c r="HI22" s="2047"/>
      <c r="HJ22" s="2047"/>
      <c r="HK22" s="2047"/>
      <c r="HL22" s="2047"/>
      <c r="HM22" s="2047"/>
      <c r="HN22" s="2047"/>
      <c r="HO22" s="2047"/>
      <c r="HP22" s="2047"/>
      <c r="HQ22" s="2047"/>
      <c r="HR22" s="2047"/>
      <c r="HS22" s="2047"/>
      <c r="HT22" s="2047"/>
      <c r="HU22" s="2047"/>
      <c r="HV22" s="2047"/>
      <c r="HW22" s="2047"/>
      <c r="HX22" s="2047"/>
      <c r="HY22" s="2047"/>
      <c r="HZ22" s="2047"/>
      <c r="IA22" s="2047"/>
      <c r="IB22" s="2047"/>
      <c r="IC22" s="2047"/>
      <c r="ID22" s="2047"/>
      <c r="IE22" s="2047"/>
      <c r="IF22" s="2047"/>
      <c r="IG22" s="2047"/>
      <c r="IH22" s="2047"/>
      <c r="II22" s="2047"/>
      <c r="IJ22" s="2047"/>
      <c r="IK22" s="2047"/>
      <c r="IL22" s="2047"/>
      <c r="IM22" s="2047"/>
      <c r="IN22" s="2047"/>
      <c r="IO22" s="2047"/>
      <c r="IP22" s="2047"/>
      <c r="IQ22" s="2047"/>
      <c r="IR22" s="2047"/>
      <c r="IS22" s="2047"/>
      <c r="IT22" s="2047"/>
      <c r="IU22" s="2047"/>
    </row>
    <row r="23" spans="1:255" s="68" customFormat="1" ht="18" customHeight="1">
      <c r="A23" s="1156" t="s">
        <v>22</v>
      </c>
      <c r="B23" s="13" t="s">
        <v>1101</v>
      </c>
      <c r="C23" s="2197">
        <v>670363</v>
      </c>
      <c r="D23" s="2197">
        <v>-509</v>
      </c>
      <c r="E23" s="2201" t="s">
        <v>1125</v>
      </c>
      <c r="F23" s="2201" t="s">
        <v>1126</v>
      </c>
      <c r="G23" s="2198">
        <v>111</v>
      </c>
      <c r="H23" s="2198">
        <v>147</v>
      </c>
      <c r="I23" s="2198" t="s">
        <v>1127</v>
      </c>
      <c r="J23" s="2198">
        <v>4670</v>
      </c>
      <c r="K23" s="2198">
        <v>2693299</v>
      </c>
      <c r="L23" s="2198">
        <v>1308312</v>
      </c>
      <c r="M23" s="2198">
        <v>4828</v>
      </c>
      <c r="N23" s="2202">
        <v>100.7</v>
      </c>
      <c r="O23" s="2202">
        <v>104.7</v>
      </c>
      <c r="P23" s="1427">
        <v>98.7</v>
      </c>
      <c r="Q23" s="1427">
        <v>97.8</v>
      </c>
      <c r="R23" s="2198">
        <v>545533</v>
      </c>
      <c r="S23" s="2198">
        <v>268356</v>
      </c>
      <c r="T23" s="1427">
        <v>109.6</v>
      </c>
      <c r="U23" s="1427">
        <v>105.4</v>
      </c>
      <c r="V23" s="1427">
        <v>94.8</v>
      </c>
      <c r="W23" s="2203">
        <v>11032</v>
      </c>
      <c r="X23" s="2203">
        <v>16560</v>
      </c>
      <c r="Y23" s="2203">
        <v>2458</v>
      </c>
      <c r="Z23" s="60">
        <v>58</v>
      </c>
      <c r="AI23" s="2202"/>
      <c r="AJ23" s="2202"/>
      <c r="AK23" s="1427"/>
      <c r="AL23" s="1427"/>
      <c r="AM23" s="2198"/>
      <c r="AN23" s="2198"/>
      <c r="AO23" s="2047"/>
      <c r="AP23" s="2047"/>
      <c r="AQ23" s="2047"/>
      <c r="AR23" s="2047"/>
      <c r="AS23" s="2047"/>
      <c r="AT23" s="2047"/>
      <c r="AU23" s="2047"/>
      <c r="AV23" s="2047"/>
      <c r="AW23" s="2047"/>
      <c r="AX23" s="2047"/>
      <c r="AY23" s="2047"/>
      <c r="AZ23" s="2047"/>
      <c r="BA23" s="2047"/>
      <c r="BB23" s="2047"/>
      <c r="BC23" s="2047"/>
      <c r="BD23" s="2047"/>
      <c r="BE23" s="2047"/>
      <c r="BF23" s="2047"/>
      <c r="BG23" s="2047"/>
      <c r="BH23" s="2047"/>
      <c r="BI23" s="2047"/>
      <c r="BJ23" s="2047"/>
      <c r="BK23" s="2047"/>
      <c r="BL23" s="2047"/>
      <c r="BM23" s="2047"/>
      <c r="BN23" s="2047"/>
      <c r="BO23" s="2047"/>
      <c r="BP23" s="2047"/>
      <c r="BQ23" s="2047"/>
      <c r="BR23" s="2047"/>
      <c r="BS23" s="2047"/>
      <c r="BT23" s="2047"/>
      <c r="BU23" s="2047"/>
      <c r="BV23" s="2047"/>
      <c r="BW23" s="2047"/>
      <c r="BX23" s="2047"/>
      <c r="BY23" s="2047"/>
      <c r="BZ23" s="2047"/>
      <c r="CA23" s="2047"/>
      <c r="CB23" s="2047"/>
      <c r="CC23" s="2047"/>
      <c r="CD23" s="2047"/>
      <c r="CE23" s="2047"/>
      <c r="CF23" s="2047"/>
      <c r="CG23" s="2047"/>
      <c r="CH23" s="2047"/>
      <c r="CI23" s="2047"/>
      <c r="CJ23" s="2047"/>
      <c r="CK23" s="2047"/>
      <c r="CL23" s="2047"/>
      <c r="CM23" s="2047"/>
      <c r="CN23" s="2047"/>
      <c r="CO23" s="2047"/>
      <c r="CP23" s="2047"/>
      <c r="CQ23" s="2047"/>
      <c r="CR23" s="2047"/>
      <c r="CS23" s="2047"/>
      <c r="CT23" s="2047"/>
      <c r="CU23" s="2047"/>
      <c r="CV23" s="2047"/>
      <c r="CW23" s="2047"/>
      <c r="CX23" s="2047"/>
      <c r="CY23" s="2047"/>
      <c r="CZ23" s="2047"/>
      <c r="DA23" s="2047"/>
      <c r="DB23" s="2047"/>
      <c r="DC23" s="2047"/>
      <c r="DD23" s="2047"/>
      <c r="DE23" s="2047"/>
      <c r="DF23" s="2047"/>
      <c r="DG23" s="2047"/>
      <c r="DH23" s="2047"/>
      <c r="DI23" s="2047"/>
      <c r="DJ23" s="2047"/>
      <c r="DK23" s="2047"/>
      <c r="DL23" s="2047"/>
      <c r="DM23" s="2047"/>
      <c r="DN23" s="2047"/>
      <c r="DO23" s="2047"/>
      <c r="DP23" s="2047"/>
      <c r="DQ23" s="2047"/>
      <c r="DR23" s="2047"/>
      <c r="DS23" s="2047"/>
      <c r="DT23" s="2047"/>
      <c r="DU23" s="2047"/>
      <c r="DV23" s="2047"/>
      <c r="DW23" s="2047"/>
      <c r="DX23" s="2047"/>
      <c r="DY23" s="2047"/>
      <c r="DZ23" s="2047"/>
      <c r="EA23" s="2047"/>
      <c r="EB23" s="2047"/>
      <c r="EC23" s="2047"/>
      <c r="ED23" s="2047"/>
      <c r="EE23" s="2047"/>
      <c r="EF23" s="2047"/>
      <c r="EG23" s="2047"/>
      <c r="EH23" s="2047"/>
      <c r="EI23" s="2047"/>
      <c r="EJ23" s="2047"/>
      <c r="EK23" s="2047"/>
      <c r="EL23" s="2047"/>
      <c r="EM23" s="2047"/>
      <c r="EN23" s="2047"/>
      <c r="EO23" s="2047"/>
      <c r="EP23" s="2047"/>
      <c r="EQ23" s="2047"/>
      <c r="ER23" s="2047"/>
      <c r="ES23" s="2047"/>
      <c r="ET23" s="2047"/>
      <c r="EU23" s="2047"/>
      <c r="EV23" s="2047"/>
      <c r="EW23" s="2047"/>
      <c r="EX23" s="2047"/>
      <c r="EY23" s="2047"/>
      <c r="EZ23" s="2047"/>
      <c r="FA23" s="2047"/>
      <c r="FB23" s="2047"/>
      <c r="FC23" s="2047"/>
      <c r="FD23" s="2047"/>
      <c r="FE23" s="2047"/>
      <c r="FF23" s="2047"/>
      <c r="FG23" s="2047"/>
      <c r="FH23" s="2047"/>
      <c r="FI23" s="2047"/>
      <c r="FJ23" s="2047"/>
      <c r="FK23" s="2047"/>
      <c r="FL23" s="2047"/>
      <c r="FM23" s="2047"/>
      <c r="FN23" s="2047"/>
      <c r="FO23" s="2047"/>
      <c r="FP23" s="2047"/>
      <c r="FQ23" s="2047"/>
      <c r="FR23" s="2047"/>
      <c r="FS23" s="2047"/>
      <c r="FT23" s="2047"/>
      <c r="FU23" s="2047"/>
      <c r="FV23" s="2047"/>
      <c r="FW23" s="2047"/>
      <c r="FX23" s="2047"/>
      <c r="FY23" s="2047"/>
      <c r="FZ23" s="2047"/>
      <c r="GA23" s="2047"/>
      <c r="GB23" s="2047"/>
      <c r="GC23" s="2047"/>
      <c r="GD23" s="2047"/>
      <c r="GE23" s="2047"/>
      <c r="GF23" s="2047"/>
      <c r="GG23" s="2047"/>
      <c r="GH23" s="2047"/>
      <c r="GI23" s="2047"/>
      <c r="GJ23" s="2047"/>
      <c r="GK23" s="2047"/>
      <c r="GL23" s="2047"/>
      <c r="GM23" s="2047"/>
      <c r="GN23" s="2047"/>
      <c r="GO23" s="2047"/>
      <c r="GP23" s="2047"/>
      <c r="GQ23" s="2047"/>
      <c r="GR23" s="2047"/>
      <c r="GS23" s="2047"/>
      <c r="GT23" s="2047"/>
      <c r="GU23" s="2047"/>
      <c r="GV23" s="2047"/>
      <c r="GW23" s="2047"/>
      <c r="GX23" s="2047"/>
      <c r="GY23" s="2047"/>
      <c r="GZ23" s="2047"/>
      <c r="HA23" s="2047"/>
      <c r="HB23" s="2047"/>
      <c r="HC23" s="2047"/>
      <c r="HD23" s="2047"/>
      <c r="HE23" s="2047"/>
      <c r="HF23" s="2047"/>
      <c r="HG23" s="2047"/>
      <c r="HH23" s="2047"/>
      <c r="HI23" s="2047"/>
      <c r="HJ23" s="2047"/>
      <c r="HK23" s="2047"/>
      <c r="HL23" s="2047"/>
      <c r="HM23" s="2047"/>
      <c r="HN23" s="2047"/>
      <c r="HO23" s="2047"/>
      <c r="HP23" s="2047"/>
      <c r="HQ23" s="2047"/>
      <c r="HR23" s="2047"/>
      <c r="HS23" s="2047"/>
      <c r="HT23" s="2047"/>
      <c r="HU23" s="2047"/>
      <c r="HV23" s="2047"/>
      <c r="HW23" s="2047"/>
      <c r="HX23" s="2047"/>
      <c r="HY23" s="2047"/>
      <c r="HZ23" s="2047"/>
      <c r="IA23" s="2047"/>
      <c r="IB23" s="2047"/>
      <c r="IC23" s="2047"/>
      <c r="ID23" s="2047"/>
      <c r="IE23" s="2047"/>
      <c r="IF23" s="2047"/>
      <c r="IG23" s="2047"/>
      <c r="IH23" s="2047"/>
      <c r="II23" s="2047"/>
      <c r="IJ23" s="2047"/>
      <c r="IK23" s="2047"/>
      <c r="IL23" s="2047"/>
      <c r="IM23" s="2047"/>
      <c r="IN23" s="2047"/>
      <c r="IO23" s="2047"/>
      <c r="IP23" s="2047"/>
      <c r="IQ23" s="2047"/>
      <c r="IR23" s="2047"/>
      <c r="IS23" s="2047"/>
      <c r="IT23" s="2047"/>
      <c r="IU23" s="2047"/>
    </row>
    <row r="24" spans="1:255" s="68" customFormat="1" ht="18" customHeight="1">
      <c r="A24" s="1156">
        <v>2</v>
      </c>
      <c r="B24" s="13" t="s">
        <v>1101</v>
      </c>
      <c r="C24" s="2197">
        <v>669866</v>
      </c>
      <c r="D24" s="2197">
        <v>-497</v>
      </c>
      <c r="E24" s="2201" t="s">
        <v>1128</v>
      </c>
      <c r="F24" s="2201" t="s">
        <v>1129</v>
      </c>
      <c r="G24" s="2198">
        <v>279</v>
      </c>
      <c r="H24" s="2198">
        <v>212</v>
      </c>
      <c r="I24" s="2198">
        <v>464350</v>
      </c>
      <c r="J24" s="2198">
        <v>4238</v>
      </c>
      <c r="K24" s="2198">
        <v>2690106</v>
      </c>
      <c r="L24" s="2198">
        <v>1310791</v>
      </c>
      <c r="M24" s="1249">
        <v>5559</v>
      </c>
      <c r="N24" s="2202">
        <v>100.6</v>
      </c>
      <c r="O24" s="2202">
        <v>104.4</v>
      </c>
      <c r="P24" s="1427">
        <v>98.7</v>
      </c>
      <c r="Q24" s="1427">
        <v>97.9</v>
      </c>
      <c r="R24" s="2198">
        <v>581030</v>
      </c>
      <c r="S24" s="2198">
        <v>251179</v>
      </c>
      <c r="T24" s="1427">
        <v>109.7</v>
      </c>
      <c r="U24" s="1427">
        <v>106.7</v>
      </c>
      <c r="V24" s="1427">
        <v>100</v>
      </c>
      <c r="W24" s="2203">
        <v>11527</v>
      </c>
      <c r="X24" s="2203">
        <v>16971</v>
      </c>
      <c r="Y24" s="2198">
        <v>2374</v>
      </c>
      <c r="Z24" s="60">
        <v>67</v>
      </c>
      <c r="AI24" s="2202"/>
      <c r="AJ24" s="2202"/>
      <c r="AK24" s="1427"/>
      <c r="AL24" s="1427"/>
      <c r="AM24" s="2198"/>
      <c r="AN24" s="2198"/>
      <c r="AO24" s="2047"/>
      <c r="AP24" s="2047"/>
      <c r="AQ24" s="2047"/>
      <c r="AR24" s="2047"/>
      <c r="AS24" s="2047"/>
      <c r="AT24" s="2047"/>
      <c r="AU24" s="2047"/>
      <c r="AV24" s="2047"/>
      <c r="AW24" s="2047"/>
      <c r="AX24" s="2047"/>
      <c r="AY24" s="2047"/>
      <c r="AZ24" s="2047"/>
      <c r="BA24" s="2047"/>
      <c r="BB24" s="2047"/>
      <c r="BC24" s="2047"/>
      <c r="BD24" s="2047"/>
      <c r="BE24" s="2047"/>
      <c r="BF24" s="2047"/>
      <c r="BG24" s="2047"/>
      <c r="BH24" s="2047"/>
      <c r="BI24" s="2047"/>
      <c r="BJ24" s="2047"/>
      <c r="BK24" s="2047"/>
      <c r="BL24" s="2047"/>
      <c r="BM24" s="2047"/>
      <c r="BN24" s="2047"/>
      <c r="BO24" s="2047"/>
      <c r="BP24" s="2047"/>
      <c r="BQ24" s="2047"/>
      <c r="BR24" s="2047"/>
      <c r="BS24" s="2047"/>
      <c r="BT24" s="2047"/>
      <c r="BU24" s="2047"/>
      <c r="BV24" s="2047"/>
      <c r="BW24" s="2047"/>
      <c r="BX24" s="2047"/>
      <c r="BY24" s="2047"/>
      <c r="BZ24" s="2047"/>
      <c r="CA24" s="2047"/>
      <c r="CB24" s="2047"/>
      <c r="CC24" s="2047"/>
      <c r="CD24" s="2047"/>
      <c r="CE24" s="2047"/>
      <c r="CF24" s="2047"/>
      <c r="CG24" s="2047"/>
      <c r="CH24" s="2047"/>
      <c r="CI24" s="2047"/>
      <c r="CJ24" s="2047"/>
      <c r="CK24" s="2047"/>
      <c r="CL24" s="2047"/>
      <c r="CM24" s="2047"/>
      <c r="CN24" s="2047"/>
      <c r="CO24" s="2047"/>
      <c r="CP24" s="2047"/>
      <c r="CQ24" s="2047"/>
      <c r="CR24" s="2047"/>
      <c r="CS24" s="2047"/>
      <c r="CT24" s="2047"/>
      <c r="CU24" s="2047"/>
      <c r="CV24" s="2047"/>
      <c r="CW24" s="2047"/>
      <c r="CX24" s="2047"/>
      <c r="CY24" s="2047"/>
      <c r="CZ24" s="2047"/>
      <c r="DA24" s="2047"/>
      <c r="DB24" s="2047"/>
      <c r="DC24" s="2047"/>
      <c r="DD24" s="2047"/>
      <c r="DE24" s="2047"/>
      <c r="DF24" s="2047"/>
      <c r="DG24" s="2047"/>
      <c r="DH24" s="2047"/>
      <c r="DI24" s="2047"/>
      <c r="DJ24" s="2047"/>
      <c r="DK24" s="2047"/>
      <c r="DL24" s="2047"/>
      <c r="DM24" s="2047"/>
      <c r="DN24" s="2047"/>
      <c r="DO24" s="2047"/>
      <c r="DP24" s="2047"/>
      <c r="DQ24" s="2047"/>
      <c r="DR24" s="2047"/>
      <c r="DS24" s="2047"/>
      <c r="DT24" s="2047"/>
      <c r="DU24" s="2047"/>
      <c r="DV24" s="2047"/>
      <c r="DW24" s="2047"/>
      <c r="DX24" s="2047"/>
      <c r="DY24" s="2047"/>
      <c r="DZ24" s="2047"/>
      <c r="EA24" s="2047"/>
      <c r="EB24" s="2047"/>
      <c r="EC24" s="2047"/>
      <c r="ED24" s="2047"/>
      <c r="EE24" s="2047"/>
      <c r="EF24" s="2047"/>
      <c r="EG24" s="2047"/>
      <c r="EH24" s="2047"/>
      <c r="EI24" s="2047"/>
      <c r="EJ24" s="2047"/>
      <c r="EK24" s="2047"/>
      <c r="EL24" s="2047"/>
      <c r="EM24" s="2047"/>
      <c r="EN24" s="2047"/>
      <c r="EO24" s="2047"/>
      <c r="EP24" s="2047"/>
      <c r="EQ24" s="2047"/>
      <c r="ER24" s="2047"/>
      <c r="ES24" s="2047"/>
      <c r="ET24" s="2047"/>
      <c r="EU24" s="2047"/>
      <c r="EV24" s="2047"/>
      <c r="EW24" s="2047"/>
      <c r="EX24" s="2047"/>
      <c r="EY24" s="2047"/>
      <c r="EZ24" s="2047"/>
      <c r="FA24" s="2047"/>
      <c r="FB24" s="2047"/>
      <c r="FC24" s="2047"/>
      <c r="FD24" s="2047"/>
      <c r="FE24" s="2047"/>
      <c r="FF24" s="2047"/>
      <c r="FG24" s="2047"/>
      <c r="FH24" s="2047"/>
      <c r="FI24" s="2047"/>
      <c r="FJ24" s="2047"/>
      <c r="FK24" s="2047"/>
      <c r="FL24" s="2047"/>
      <c r="FM24" s="2047"/>
      <c r="FN24" s="2047"/>
      <c r="FO24" s="2047"/>
      <c r="FP24" s="2047"/>
      <c r="FQ24" s="2047"/>
      <c r="FR24" s="2047"/>
      <c r="FS24" s="2047"/>
      <c r="FT24" s="2047"/>
      <c r="FU24" s="2047"/>
      <c r="FV24" s="2047"/>
      <c r="FW24" s="2047"/>
      <c r="FX24" s="2047"/>
      <c r="FY24" s="2047"/>
      <c r="FZ24" s="2047"/>
      <c r="GA24" s="2047"/>
      <c r="GB24" s="2047"/>
      <c r="GC24" s="2047"/>
      <c r="GD24" s="2047"/>
      <c r="GE24" s="2047"/>
      <c r="GF24" s="2047"/>
      <c r="GG24" s="2047"/>
      <c r="GH24" s="2047"/>
      <c r="GI24" s="2047"/>
      <c r="GJ24" s="2047"/>
      <c r="GK24" s="2047"/>
      <c r="GL24" s="2047"/>
      <c r="GM24" s="2047"/>
      <c r="GN24" s="2047"/>
      <c r="GO24" s="2047"/>
      <c r="GP24" s="2047"/>
      <c r="GQ24" s="2047"/>
      <c r="GR24" s="2047"/>
      <c r="GS24" s="2047"/>
      <c r="GT24" s="2047"/>
      <c r="GU24" s="2047"/>
      <c r="GV24" s="2047"/>
      <c r="GW24" s="2047"/>
      <c r="GX24" s="2047"/>
      <c r="GY24" s="2047"/>
      <c r="GZ24" s="2047"/>
      <c r="HA24" s="2047"/>
      <c r="HB24" s="2047"/>
      <c r="HC24" s="2047"/>
      <c r="HD24" s="2047"/>
      <c r="HE24" s="2047"/>
      <c r="HF24" s="2047"/>
      <c r="HG24" s="2047"/>
      <c r="HH24" s="2047"/>
      <c r="HI24" s="2047"/>
      <c r="HJ24" s="2047"/>
      <c r="HK24" s="2047"/>
      <c r="HL24" s="2047"/>
      <c r="HM24" s="2047"/>
      <c r="HN24" s="2047"/>
      <c r="HO24" s="2047"/>
      <c r="HP24" s="2047"/>
      <c r="HQ24" s="2047"/>
      <c r="HR24" s="2047"/>
      <c r="HS24" s="2047"/>
      <c r="HT24" s="2047"/>
      <c r="HU24" s="2047"/>
      <c r="HV24" s="2047"/>
      <c r="HW24" s="2047"/>
      <c r="HX24" s="2047"/>
      <c r="HY24" s="2047"/>
      <c r="HZ24" s="2047"/>
      <c r="IA24" s="2047"/>
      <c r="IB24" s="2047"/>
      <c r="IC24" s="2047"/>
      <c r="ID24" s="2047"/>
      <c r="IE24" s="2047"/>
      <c r="IF24" s="2047"/>
      <c r="IG24" s="2047"/>
      <c r="IH24" s="2047"/>
      <c r="II24" s="2047"/>
      <c r="IJ24" s="2047"/>
      <c r="IK24" s="2047"/>
      <c r="IL24" s="2047"/>
      <c r="IM24" s="2047"/>
      <c r="IN24" s="2047"/>
      <c r="IO24" s="2047"/>
      <c r="IP24" s="2047"/>
      <c r="IQ24" s="2047"/>
      <c r="IR24" s="2047"/>
      <c r="IS24" s="2047"/>
      <c r="IT24" s="2047"/>
      <c r="IU24" s="2047"/>
    </row>
    <row r="25" spans="1:255" s="68" customFormat="1" ht="18" customHeight="1">
      <c r="A25" s="1156">
        <v>3</v>
      </c>
      <c r="B25" s="13" t="s">
        <v>1101</v>
      </c>
      <c r="C25" s="2197">
        <v>669200</v>
      </c>
      <c r="D25" s="2197" t="s">
        <v>1130</v>
      </c>
      <c r="E25" s="2201" t="s">
        <v>1131</v>
      </c>
      <c r="F25" s="2201" t="s">
        <v>1132</v>
      </c>
      <c r="G25" s="2198">
        <v>252</v>
      </c>
      <c r="H25" s="2198">
        <v>261</v>
      </c>
      <c r="I25" s="2198">
        <v>442300</v>
      </c>
      <c r="J25" s="2198">
        <v>4722</v>
      </c>
      <c r="K25" s="2198">
        <v>2769714</v>
      </c>
      <c r="L25" s="2198">
        <v>1340576</v>
      </c>
      <c r="M25" s="1249">
        <v>8048</v>
      </c>
      <c r="N25" s="2202">
        <v>100.8</v>
      </c>
      <c r="O25" s="2202">
        <v>103.7</v>
      </c>
      <c r="P25" s="1427">
        <v>98.8</v>
      </c>
      <c r="Q25" s="1427">
        <v>98.9</v>
      </c>
      <c r="R25" s="2198">
        <v>506331</v>
      </c>
      <c r="S25" s="2198">
        <v>336716</v>
      </c>
      <c r="T25" s="1427">
        <v>109.4</v>
      </c>
      <c r="U25" s="1427">
        <v>106.9</v>
      </c>
      <c r="V25" s="1427">
        <v>107</v>
      </c>
      <c r="W25" s="2203">
        <v>12292</v>
      </c>
      <c r="X25" s="2203">
        <v>17462</v>
      </c>
      <c r="Y25" s="2198">
        <v>2419</v>
      </c>
      <c r="Z25" s="13">
        <v>66</v>
      </c>
      <c r="AI25" s="2202"/>
      <c r="AJ25" s="2202"/>
      <c r="AK25" s="1427"/>
      <c r="AL25" s="1427"/>
      <c r="AM25" s="2198"/>
      <c r="AN25" s="2198"/>
      <c r="AO25" s="2047"/>
      <c r="AP25" s="2047"/>
      <c r="AQ25" s="2047"/>
      <c r="AR25" s="2047"/>
      <c r="AS25" s="2047"/>
      <c r="AT25" s="2047"/>
      <c r="AU25" s="2047"/>
      <c r="AV25" s="2047"/>
      <c r="AW25" s="2047"/>
      <c r="AX25" s="2047"/>
      <c r="AY25" s="2047"/>
      <c r="AZ25" s="2047"/>
      <c r="BA25" s="2047"/>
      <c r="BB25" s="2047"/>
      <c r="BC25" s="2047"/>
      <c r="BD25" s="2047"/>
      <c r="BE25" s="2047"/>
      <c r="BF25" s="2047"/>
      <c r="BG25" s="2047"/>
      <c r="BH25" s="2047"/>
      <c r="BI25" s="2047"/>
      <c r="BJ25" s="2047"/>
      <c r="BK25" s="2047"/>
      <c r="BL25" s="2047"/>
      <c r="BM25" s="2047"/>
      <c r="BN25" s="2047"/>
      <c r="BO25" s="2047"/>
      <c r="BP25" s="2047"/>
      <c r="BQ25" s="2047"/>
      <c r="BR25" s="2047"/>
      <c r="BS25" s="2047"/>
      <c r="BT25" s="2047"/>
      <c r="BU25" s="2047"/>
      <c r="BV25" s="2047"/>
      <c r="BW25" s="2047"/>
      <c r="BX25" s="2047"/>
      <c r="BY25" s="2047"/>
      <c r="BZ25" s="2047"/>
      <c r="CA25" s="2047"/>
      <c r="CB25" s="2047"/>
      <c r="CC25" s="2047"/>
      <c r="CD25" s="2047"/>
      <c r="CE25" s="2047"/>
      <c r="CF25" s="2047"/>
      <c r="CG25" s="2047"/>
      <c r="CH25" s="2047"/>
      <c r="CI25" s="2047"/>
      <c r="CJ25" s="2047"/>
      <c r="CK25" s="2047"/>
      <c r="CL25" s="2047"/>
      <c r="CM25" s="2047"/>
      <c r="CN25" s="2047"/>
      <c r="CO25" s="2047"/>
      <c r="CP25" s="2047"/>
      <c r="CQ25" s="2047"/>
      <c r="CR25" s="2047"/>
      <c r="CS25" s="2047"/>
      <c r="CT25" s="2047"/>
      <c r="CU25" s="2047"/>
      <c r="CV25" s="2047"/>
      <c r="CW25" s="2047"/>
      <c r="CX25" s="2047"/>
      <c r="CY25" s="2047"/>
      <c r="CZ25" s="2047"/>
      <c r="DA25" s="2047"/>
      <c r="DB25" s="2047"/>
      <c r="DC25" s="2047"/>
      <c r="DD25" s="2047"/>
      <c r="DE25" s="2047"/>
      <c r="DF25" s="2047"/>
      <c r="DG25" s="2047"/>
      <c r="DH25" s="2047"/>
      <c r="DI25" s="2047"/>
      <c r="DJ25" s="2047"/>
      <c r="DK25" s="2047"/>
      <c r="DL25" s="2047"/>
      <c r="DM25" s="2047"/>
      <c r="DN25" s="2047"/>
      <c r="DO25" s="2047"/>
      <c r="DP25" s="2047"/>
      <c r="DQ25" s="2047"/>
      <c r="DR25" s="2047"/>
      <c r="DS25" s="2047"/>
      <c r="DT25" s="2047"/>
      <c r="DU25" s="2047"/>
      <c r="DV25" s="2047"/>
      <c r="DW25" s="2047"/>
      <c r="DX25" s="2047"/>
      <c r="DY25" s="2047"/>
      <c r="DZ25" s="2047"/>
      <c r="EA25" s="2047"/>
      <c r="EB25" s="2047"/>
      <c r="EC25" s="2047"/>
      <c r="ED25" s="2047"/>
      <c r="EE25" s="2047"/>
      <c r="EF25" s="2047"/>
      <c r="EG25" s="2047"/>
      <c r="EH25" s="2047"/>
      <c r="EI25" s="2047"/>
      <c r="EJ25" s="2047"/>
      <c r="EK25" s="2047"/>
      <c r="EL25" s="2047"/>
      <c r="EM25" s="2047"/>
      <c r="EN25" s="2047"/>
      <c r="EO25" s="2047"/>
      <c r="EP25" s="2047"/>
      <c r="EQ25" s="2047"/>
      <c r="ER25" s="2047"/>
      <c r="ES25" s="2047"/>
      <c r="ET25" s="2047"/>
      <c r="EU25" s="2047"/>
      <c r="EV25" s="2047"/>
      <c r="EW25" s="2047"/>
      <c r="EX25" s="2047"/>
      <c r="EY25" s="2047"/>
      <c r="EZ25" s="2047"/>
      <c r="FA25" s="2047"/>
      <c r="FB25" s="2047"/>
      <c r="FC25" s="2047"/>
      <c r="FD25" s="2047"/>
      <c r="FE25" s="2047"/>
      <c r="FF25" s="2047"/>
      <c r="FG25" s="2047"/>
      <c r="FH25" s="2047"/>
      <c r="FI25" s="2047"/>
      <c r="FJ25" s="2047"/>
      <c r="FK25" s="2047"/>
      <c r="FL25" s="2047"/>
      <c r="FM25" s="2047"/>
      <c r="FN25" s="2047"/>
      <c r="FO25" s="2047"/>
      <c r="FP25" s="2047"/>
      <c r="FQ25" s="2047"/>
      <c r="FR25" s="2047"/>
      <c r="FS25" s="2047"/>
      <c r="FT25" s="2047"/>
      <c r="FU25" s="2047"/>
      <c r="FV25" s="2047"/>
      <c r="FW25" s="2047"/>
      <c r="FX25" s="2047"/>
      <c r="FY25" s="2047"/>
      <c r="FZ25" s="2047"/>
      <c r="GA25" s="2047"/>
      <c r="GB25" s="2047"/>
      <c r="GC25" s="2047"/>
      <c r="GD25" s="2047"/>
      <c r="GE25" s="2047"/>
      <c r="GF25" s="2047"/>
      <c r="GG25" s="2047"/>
      <c r="GH25" s="2047"/>
      <c r="GI25" s="2047"/>
      <c r="GJ25" s="2047"/>
      <c r="GK25" s="2047"/>
      <c r="GL25" s="2047"/>
      <c r="GM25" s="2047"/>
      <c r="GN25" s="2047"/>
      <c r="GO25" s="2047"/>
      <c r="GP25" s="2047"/>
      <c r="GQ25" s="2047"/>
      <c r="GR25" s="2047"/>
      <c r="GS25" s="2047"/>
      <c r="GT25" s="2047"/>
      <c r="GU25" s="2047"/>
      <c r="GV25" s="2047"/>
      <c r="GW25" s="2047"/>
      <c r="GX25" s="2047"/>
      <c r="GY25" s="2047"/>
      <c r="GZ25" s="2047"/>
      <c r="HA25" s="2047"/>
      <c r="HB25" s="2047"/>
      <c r="HC25" s="2047"/>
      <c r="HD25" s="2047"/>
      <c r="HE25" s="2047"/>
      <c r="HF25" s="2047"/>
      <c r="HG25" s="2047"/>
      <c r="HH25" s="2047"/>
      <c r="HI25" s="2047"/>
      <c r="HJ25" s="2047"/>
      <c r="HK25" s="2047"/>
      <c r="HL25" s="2047"/>
      <c r="HM25" s="2047"/>
      <c r="HN25" s="2047"/>
      <c r="HO25" s="2047"/>
      <c r="HP25" s="2047"/>
      <c r="HQ25" s="2047"/>
      <c r="HR25" s="2047"/>
      <c r="HS25" s="2047"/>
      <c r="HT25" s="2047"/>
      <c r="HU25" s="2047"/>
      <c r="HV25" s="2047"/>
      <c r="HW25" s="2047"/>
      <c r="HX25" s="2047"/>
      <c r="HY25" s="2047"/>
      <c r="HZ25" s="2047"/>
      <c r="IA25" s="2047"/>
      <c r="IB25" s="2047"/>
      <c r="IC25" s="2047"/>
      <c r="ID25" s="2047"/>
      <c r="IE25" s="2047"/>
      <c r="IF25" s="2047"/>
      <c r="IG25" s="2047"/>
      <c r="IH25" s="2047"/>
      <c r="II25" s="2047"/>
      <c r="IJ25" s="2047"/>
      <c r="IK25" s="2047"/>
      <c r="IL25" s="2047"/>
      <c r="IM25" s="2047"/>
      <c r="IN25" s="2047"/>
      <c r="IO25" s="2047"/>
      <c r="IP25" s="2047"/>
      <c r="IQ25" s="2047"/>
      <c r="IR25" s="2047"/>
      <c r="IS25" s="2047"/>
      <c r="IT25" s="2047"/>
      <c r="IU25" s="2047"/>
    </row>
    <row r="26" spans="1:255" s="68" customFormat="1" ht="18" customHeight="1">
      <c r="A26" s="1156">
        <v>4</v>
      </c>
      <c r="B26" s="13" t="s">
        <v>1101</v>
      </c>
      <c r="C26" s="2197">
        <v>666970</v>
      </c>
      <c r="D26" s="2197">
        <v>-2230</v>
      </c>
      <c r="E26" s="2201" t="s">
        <v>1133</v>
      </c>
      <c r="F26" s="2201" t="s">
        <v>1134</v>
      </c>
      <c r="G26" s="2198">
        <v>232</v>
      </c>
      <c r="H26" s="2198">
        <v>186</v>
      </c>
      <c r="I26" s="2198" t="s">
        <v>124</v>
      </c>
      <c r="J26" s="2198" t="s">
        <v>1135</v>
      </c>
      <c r="K26" s="2198">
        <v>2815813</v>
      </c>
      <c r="L26" s="2198">
        <v>1322879</v>
      </c>
      <c r="M26" s="1249">
        <v>6261</v>
      </c>
      <c r="N26" s="2202">
        <v>100.4</v>
      </c>
      <c r="O26" s="2202">
        <v>103.6</v>
      </c>
      <c r="P26" s="1427">
        <v>100</v>
      </c>
      <c r="Q26" s="1427">
        <v>94.6</v>
      </c>
      <c r="R26" s="2198">
        <v>540125</v>
      </c>
      <c r="S26" s="2198">
        <v>297044</v>
      </c>
      <c r="T26" s="1427">
        <v>111</v>
      </c>
      <c r="U26" s="1427">
        <v>109.4</v>
      </c>
      <c r="V26" s="1427">
        <v>102.3</v>
      </c>
      <c r="W26" s="2203">
        <v>12831</v>
      </c>
      <c r="X26" s="2203">
        <v>16681</v>
      </c>
      <c r="Y26" s="2198" t="s">
        <v>1136</v>
      </c>
      <c r="Z26" s="13">
        <v>59</v>
      </c>
      <c r="AI26" s="2202"/>
      <c r="AJ26" s="2202"/>
      <c r="AK26" s="1427"/>
      <c r="AL26" s="1427"/>
      <c r="AM26" s="2198"/>
      <c r="AN26" s="2198"/>
      <c r="AO26" s="2047"/>
      <c r="AP26" s="2047"/>
      <c r="AQ26" s="2047"/>
      <c r="AR26" s="2047"/>
      <c r="AS26" s="2047"/>
      <c r="AT26" s="2047"/>
      <c r="AU26" s="2047"/>
      <c r="AV26" s="2047"/>
      <c r="AW26" s="2047"/>
      <c r="AX26" s="2047"/>
      <c r="AY26" s="2047"/>
      <c r="AZ26" s="2047"/>
      <c r="BA26" s="2047"/>
      <c r="BB26" s="2047"/>
      <c r="BC26" s="2047"/>
      <c r="BD26" s="2047"/>
      <c r="BE26" s="2047"/>
      <c r="BF26" s="2047"/>
      <c r="BG26" s="2047"/>
      <c r="BH26" s="2047"/>
      <c r="BI26" s="2047"/>
      <c r="BJ26" s="2047"/>
      <c r="BK26" s="2047"/>
      <c r="BL26" s="2047"/>
      <c r="BM26" s="2047"/>
      <c r="BN26" s="2047"/>
      <c r="BO26" s="2047"/>
      <c r="BP26" s="2047"/>
      <c r="BQ26" s="2047"/>
      <c r="BR26" s="2047"/>
      <c r="BS26" s="2047"/>
      <c r="BT26" s="2047"/>
      <c r="BU26" s="2047"/>
      <c r="BV26" s="2047"/>
      <c r="BW26" s="2047"/>
      <c r="BX26" s="2047"/>
      <c r="BY26" s="2047"/>
      <c r="BZ26" s="2047"/>
      <c r="CA26" s="2047"/>
      <c r="CB26" s="2047"/>
      <c r="CC26" s="2047"/>
      <c r="CD26" s="2047"/>
      <c r="CE26" s="2047"/>
      <c r="CF26" s="2047"/>
      <c r="CG26" s="2047"/>
      <c r="CH26" s="2047"/>
      <c r="CI26" s="2047"/>
      <c r="CJ26" s="2047"/>
      <c r="CK26" s="2047"/>
      <c r="CL26" s="2047"/>
      <c r="CM26" s="2047"/>
      <c r="CN26" s="2047"/>
      <c r="CO26" s="2047"/>
      <c r="CP26" s="2047"/>
      <c r="CQ26" s="2047"/>
      <c r="CR26" s="2047"/>
      <c r="CS26" s="2047"/>
      <c r="CT26" s="2047"/>
      <c r="CU26" s="2047"/>
      <c r="CV26" s="2047"/>
      <c r="CW26" s="2047"/>
      <c r="CX26" s="2047"/>
      <c r="CY26" s="2047"/>
      <c r="CZ26" s="2047"/>
      <c r="DA26" s="2047"/>
      <c r="DB26" s="2047"/>
      <c r="DC26" s="2047"/>
      <c r="DD26" s="2047"/>
      <c r="DE26" s="2047"/>
      <c r="DF26" s="2047"/>
      <c r="DG26" s="2047"/>
      <c r="DH26" s="2047"/>
      <c r="DI26" s="2047"/>
      <c r="DJ26" s="2047"/>
      <c r="DK26" s="2047"/>
      <c r="DL26" s="2047"/>
      <c r="DM26" s="2047"/>
      <c r="DN26" s="2047"/>
      <c r="DO26" s="2047"/>
      <c r="DP26" s="2047"/>
      <c r="DQ26" s="2047"/>
      <c r="DR26" s="2047"/>
      <c r="DS26" s="2047"/>
      <c r="DT26" s="2047"/>
      <c r="DU26" s="2047"/>
      <c r="DV26" s="2047"/>
      <c r="DW26" s="2047"/>
      <c r="DX26" s="2047"/>
      <c r="DY26" s="2047"/>
      <c r="DZ26" s="2047"/>
      <c r="EA26" s="2047"/>
      <c r="EB26" s="2047"/>
      <c r="EC26" s="2047"/>
      <c r="ED26" s="2047"/>
      <c r="EE26" s="2047"/>
      <c r="EF26" s="2047"/>
      <c r="EG26" s="2047"/>
      <c r="EH26" s="2047"/>
      <c r="EI26" s="2047"/>
      <c r="EJ26" s="2047"/>
      <c r="EK26" s="2047"/>
      <c r="EL26" s="2047"/>
      <c r="EM26" s="2047"/>
      <c r="EN26" s="2047"/>
      <c r="EO26" s="2047"/>
      <c r="EP26" s="2047"/>
      <c r="EQ26" s="2047"/>
      <c r="ER26" s="2047"/>
      <c r="ES26" s="2047"/>
      <c r="ET26" s="2047"/>
      <c r="EU26" s="2047"/>
      <c r="EV26" s="2047"/>
      <c r="EW26" s="2047"/>
      <c r="EX26" s="2047"/>
      <c r="EY26" s="2047"/>
      <c r="EZ26" s="2047"/>
      <c r="FA26" s="2047"/>
      <c r="FB26" s="2047"/>
      <c r="FC26" s="2047"/>
      <c r="FD26" s="2047"/>
      <c r="FE26" s="2047"/>
      <c r="FF26" s="2047"/>
      <c r="FG26" s="2047"/>
      <c r="FH26" s="2047"/>
      <c r="FI26" s="2047"/>
      <c r="FJ26" s="2047"/>
      <c r="FK26" s="2047"/>
      <c r="FL26" s="2047"/>
      <c r="FM26" s="2047"/>
      <c r="FN26" s="2047"/>
      <c r="FO26" s="2047"/>
      <c r="FP26" s="2047"/>
      <c r="FQ26" s="2047"/>
      <c r="FR26" s="2047"/>
      <c r="FS26" s="2047"/>
      <c r="FT26" s="2047"/>
      <c r="FU26" s="2047"/>
      <c r="FV26" s="2047"/>
      <c r="FW26" s="2047"/>
      <c r="FX26" s="2047"/>
      <c r="FY26" s="2047"/>
      <c r="FZ26" s="2047"/>
      <c r="GA26" s="2047"/>
      <c r="GB26" s="2047"/>
      <c r="GC26" s="2047"/>
      <c r="GD26" s="2047"/>
      <c r="GE26" s="2047"/>
      <c r="GF26" s="2047"/>
      <c r="GG26" s="2047"/>
      <c r="GH26" s="2047"/>
      <c r="GI26" s="2047"/>
      <c r="GJ26" s="2047"/>
      <c r="GK26" s="2047"/>
      <c r="GL26" s="2047"/>
      <c r="GM26" s="2047"/>
      <c r="GN26" s="2047"/>
      <c r="GO26" s="2047"/>
      <c r="GP26" s="2047"/>
      <c r="GQ26" s="2047"/>
      <c r="GR26" s="2047"/>
      <c r="GS26" s="2047"/>
      <c r="GT26" s="2047"/>
      <c r="GU26" s="2047"/>
      <c r="GV26" s="2047"/>
      <c r="GW26" s="2047"/>
      <c r="GX26" s="2047"/>
      <c r="GY26" s="2047"/>
      <c r="GZ26" s="2047"/>
      <c r="HA26" s="2047"/>
      <c r="HB26" s="2047"/>
      <c r="HC26" s="2047"/>
      <c r="HD26" s="2047"/>
      <c r="HE26" s="2047"/>
      <c r="HF26" s="2047"/>
      <c r="HG26" s="2047"/>
      <c r="HH26" s="2047"/>
      <c r="HI26" s="2047"/>
      <c r="HJ26" s="2047"/>
      <c r="HK26" s="2047"/>
      <c r="HL26" s="2047"/>
      <c r="HM26" s="2047"/>
      <c r="HN26" s="2047"/>
      <c r="HO26" s="2047"/>
      <c r="HP26" s="2047"/>
      <c r="HQ26" s="2047"/>
      <c r="HR26" s="2047"/>
      <c r="HS26" s="2047"/>
      <c r="HT26" s="2047"/>
      <c r="HU26" s="2047"/>
      <c r="HV26" s="2047"/>
      <c r="HW26" s="2047"/>
      <c r="HX26" s="2047"/>
      <c r="HY26" s="2047"/>
      <c r="HZ26" s="2047"/>
      <c r="IA26" s="2047"/>
      <c r="IB26" s="2047"/>
      <c r="IC26" s="2047"/>
      <c r="ID26" s="2047"/>
      <c r="IE26" s="2047"/>
      <c r="IF26" s="2047"/>
      <c r="IG26" s="2047"/>
      <c r="IH26" s="2047"/>
      <c r="II26" s="2047"/>
      <c r="IJ26" s="2047"/>
      <c r="IK26" s="2047"/>
      <c r="IL26" s="2047"/>
      <c r="IM26" s="2047"/>
      <c r="IN26" s="2047"/>
      <c r="IO26" s="2047"/>
      <c r="IP26" s="2047"/>
      <c r="IQ26" s="2047"/>
      <c r="IR26" s="2047"/>
      <c r="IS26" s="2047"/>
      <c r="IT26" s="2047"/>
      <c r="IU26" s="2047"/>
    </row>
    <row r="27" spans="1:255" s="68" customFormat="1" ht="18" customHeight="1">
      <c r="A27" s="1156">
        <v>5</v>
      </c>
      <c r="B27" s="13" t="s">
        <v>1101</v>
      </c>
      <c r="C27" s="2197">
        <v>667465</v>
      </c>
      <c r="D27" s="2197">
        <v>495</v>
      </c>
      <c r="E27" s="2201" t="s">
        <v>124</v>
      </c>
      <c r="F27" s="2201" t="s">
        <v>124</v>
      </c>
      <c r="G27" s="2198">
        <v>188</v>
      </c>
      <c r="H27" s="2198">
        <v>211</v>
      </c>
      <c r="I27" s="2198" t="s">
        <v>124</v>
      </c>
      <c r="J27" s="2198" t="s">
        <v>1137</v>
      </c>
      <c r="K27" s="2198">
        <v>2810723</v>
      </c>
      <c r="L27" s="2198">
        <v>1321194</v>
      </c>
      <c r="M27" s="1249">
        <v>5837</v>
      </c>
      <c r="N27" s="2202">
        <v>100.7</v>
      </c>
      <c r="O27" s="2202">
        <v>104.1</v>
      </c>
      <c r="P27" s="1427">
        <v>100</v>
      </c>
      <c r="Q27" s="1427">
        <v>94.8</v>
      </c>
      <c r="R27" s="2198">
        <v>562156</v>
      </c>
      <c r="S27" s="2198">
        <v>266186</v>
      </c>
      <c r="T27" s="1427" t="s">
        <v>1101</v>
      </c>
      <c r="U27" s="1427" t="s">
        <v>1101</v>
      </c>
      <c r="V27" s="1427" t="s">
        <v>1101</v>
      </c>
      <c r="W27" s="2203">
        <v>12479</v>
      </c>
      <c r="X27" s="2203">
        <v>16290</v>
      </c>
      <c r="Y27" s="2198" t="s">
        <v>247</v>
      </c>
      <c r="Z27" s="13">
        <v>59</v>
      </c>
      <c r="AI27" s="2202"/>
      <c r="AJ27" s="2202"/>
      <c r="AK27" s="1427"/>
      <c r="AL27" s="1427"/>
      <c r="AM27" s="2198"/>
      <c r="AN27" s="2198"/>
      <c r="AO27" s="2047"/>
      <c r="AP27" s="2047"/>
      <c r="AQ27" s="2047"/>
      <c r="AR27" s="2047"/>
      <c r="AS27" s="2047"/>
      <c r="AT27" s="2047"/>
      <c r="AU27" s="2047"/>
      <c r="AV27" s="2047"/>
      <c r="AW27" s="2047"/>
      <c r="AX27" s="2047"/>
      <c r="AY27" s="2047"/>
      <c r="AZ27" s="2047"/>
      <c r="BA27" s="2047"/>
      <c r="BB27" s="2047"/>
      <c r="BC27" s="2047"/>
      <c r="BD27" s="2047"/>
      <c r="BE27" s="2047"/>
      <c r="BF27" s="2047"/>
      <c r="BG27" s="2047"/>
      <c r="BH27" s="2047"/>
      <c r="BI27" s="2047"/>
      <c r="BJ27" s="2047"/>
      <c r="BK27" s="2047"/>
      <c r="BL27" s="2047"/>
      <c r="BM27" s="2047"/>
      <c r="BN27" s="2047"/>
      <c r="BO27" s="2047"/>
      <c r="BP27" s="2047"/>
      <c r="BQ27" s="2047"/>
      <c r="BR27" s="2047"/>
      <c r="BS27" s="2047"/>
      <c r="BT27" s="2047"/>
      <c r="BU27" s="2047"/>
      <c r="BV27" s="2047"/>
      <c r="BW27" s="2047"/>
      <c r="BX27" s="2047"/>
      <c r="BY27" s="2047"/>
      <c r="BZ27" s="2047"/>
      <c r="CA27" s="2047"/>
      <c r="CB27" s="2047"/>
      <c r="CC27" s="2047"/>
      <c r="CD27" s="2047"/>
      <c r="CE27" s="2047"/>
      <c r="CF27" s="2047"/>
      <c r="CG27" s="2047"/>
      <c r="CH27" s="2047"/>
      <c r="CI27" s="2047"/>
      <c r="CJ27" s="2047"/>
      <c r="CK27" s="2047"/>
      <c r="CL27" s="2047"/>
      <c r="CM27" s="2047"/>
      <c r="CN27" s="2047"/>
      <c r="CO27" s="2047"/>
      <c r="CP27" s="2047"/>
      <c r="CQ27" s="2047"/>
      <c r="CR27" s="2047"/>
      <c r="CS27" s="2047"/>
      <c r="CT27" s="2047"/>
      <c r="CU27" s="2047"/>
      <c r="CV27" s="2047"/>
      <c r="CW27" s="2047"/>
      <c r="CX27" s="2047"/>
      <c r="CY27" s="2047"/>
      <c r="CZ27" s="2047"/>
      <c r="DA27" s="2047"/>
      <c r="DB27" s="2047"/>
      <c r="DC27" s="2047"/>
      <c r="DD27" s="2047"/>
      <c r="DE27" s="2047"/>
      <c r="DF27" s="2047"/>
      <c r="DG27" s="2047"/>
      <c r="DH27" s="2047"/>
      <c r="DI27" s="2047"/>
      <c r="DJ27" s="2047"/>
      <c r="DK27" s="2047"/>
      <c r="DL27" s="2047"/>
      <c r="DM27" s="2047"/>
      <c r="DN27" s="2047"/>
      <c r="DO27" s="2047"/>
      <c r="DP27" s="2047"/>
      <c r="DQ27" s="2047"/>
      <c r="DR27" s="2047"/>
      <c r="DS27" s="2047"/>
      <c r="DT27" s="2047"/>
      <c r="DU27" s="2047"/>
      <c r="DV27" s="2047"/>
      <c r="DW27" s="2047"/>
      <c r="DX27" s="2047"/>
      <c r="DY27" s="2047"/>
      <c r="DZ27" s="2047"/>
      <c r="EA27" s="2047"/>
      <c r="EB27" s="2047"/>
      <c r="EC27" s="2047"/>
      <c r="ED27" s="2047"/>
      <c r="EE27" s="2047"/>
      <c r="EF27" s="2047"/>
      <c r="EG27" s="2047"/>
      <c r="EH27" s="2047"/>
      <c r="EI27" s="2047"/>
      <c r="EJ27" s="2047"/>
      <c r="EK27" s="2047"/>
      <c r="EL27" s="2047"/>
      <c r="EM27" s="2047"/>
      <c r="EN27" s="2047"/>
      <c r="EO27" s="2047"/>
      <c r="EP27" s="2047"/>
      <c r="EQ27" s="2047"/>
      <c r="ER27" s="2047"/>
      <c r="ES27" s="2047"/>
      <c r="ET27" s="2047"/>
      <c r="EU27" s="2047"/>
      <c r="EV27" s="2047"/>
      <c r="EW27" s="2047"/>
      <c r="EX27" s="2047"/>
      <c r="EY27" s="2047"/>
      <c r="EZ27" s="2047"/>
      <c r="FA27" s="2047"/>
      <c r="FB27" s="2047"/>
      <c r="FC27" s="2047"/>
      <c r="FD27" s="2047"/>
      <c r="FE27" s="2047"/>
      <c r="FF27" s="2047"/>
      <c r="FG27" s="2047"/>
      <c r="FH27" s="2047"/>
      <c r="FI27" s="2047"/>
      <c r="FJ27" s="2047"/>
      <c r="FK27" s="2047"/>
      <c r="FL27" s="2047"/>
      <c r="FM27" s="2047"/>
      <c r="FN27" s="2047"/>
      <c r="FO27" s="2047"/>
      <c r="FP27" s="2047"/>
      <c r="FQ27" s="2047"/>
      <c r="FR27" s="2047"/>
      <c r="FS27" s="2047"/>
      <c r="FT27" s="2047"/>
      <c r="FU27" s="2047"/>
      <c r="FV27" s="2047"/>
      <c r="FW27" s="2047"/>
      <c r="FX27" s="2047"/>
      <c r="FY27" s="2047"/>
      <c r="FZ27" s="2047"/>
      <c r="GA27" s="2047"/>
      <c r="GB27" s="2047"/>
      <c r="GC27" s="2047"/>
      <c r="GD27" s="2047"/>
      <c r="GE27" s="2047"/>
      <c r="GF27" s="2047"/>
      <c r="GG27" s="2047"/>
      <c r="GH27" s="2047"/>
      <c r="GI27" s="2047"/>
      <c r="GJ27" s="2047"/>
      <c r="GK27" s="2047"/>
      <c r="GL27" s="2047"/>
      <c r="GM27" s="2047"/>
      <c r="GN27" s="2047"/>
      <c r="GO27" s="2047"/>
      <c r="GP27" s="2047"/>
      <c r="GQ27" s="2047"/>
      <c r="GR27" s="2047"/>
      <c r="GS27" s="2047"/>
      <c r="GT27" s="2047"/>
      <c r="GU27" s="2047"/>
      <c r="GV27" s="2047"/>
      <c r="GW27" s="2047"/>
      <c r="GX27" s="2047"/>
      <c r="GY27" s="2047"/>
      <c r="GZ27" s="2047"/>
      <c r="HA27" s="2047"/>
      <c r="HB27" s="2047"/>
      <c r="HC27" s="2047"/>
      <c r="HD27" s="2047"/>
      <c r="HE27" s="2047"/>
      <c r="HF27" s="2047"/>
      <c r="HG27" s="2047"/>
      <c r="HH27" s="2047"/>
      <c r="HI27" s="2047"/>
      <c r="HJ27" s="2047"/>
      <c r="HK27" s="2047"/>
      <c r="HL27" s="2047"/>
      <c r="HM27" s="2047"/>
      <c r="HN27" s="2047"/>
      <c r="HO27" s="2047"/>
      <c r="HP27" s="2047"/>
      <c r="HQ27" s="2047"/>
      <c r="HR27" s="2047"/>
      <c r="HS27" s="2047"/>
      <c r="HT27" s="2047"/>
      <c r="HU27" s="2047"/>
      <c r="HV27" s="2047"/>
      <c r="HW27" s="2047"/>
      <c r="HX27" s="2047"/>
      <c r="HY27" s="2047"/>
      <c r="HZ27" s="2047"/>
      <c r="IA27" s="2047"/>
      <c r="IB27" s="2047"/>
      <c r="IC27" s="2047"/>
      <c r="ID27" s="2047"/>
      <c r="IE27" s="2047"/>
      <c r="IF27" s="2047"/>
      <c r="IG27" s="2047"/>
      <c r="IH27" s="2047"/>
      <c r="II27" s="2047"/>
      <c r="IJ27" s="2047"/>
      <c r="IK27" s="2047"/>
      <c r="IL27" s="2047"/>
      <c r="IM27" s="2047"/>
      <c r="IN27" s="2047"/>
      <c r="IO27" s="2047"/>
      <c r="IP27" s="2047"/>
      <c r="IQ27" s="2047"/>
      <c r="IR27" s="2047"/>
      <c r="IS27" s="2047"/>
      <c r="IT27" s="2047"/>
      <c r="IU27" s="2047"/>
    </row>
    <row r="28" spans="1:255" s="7" customFormat="1" ht="18" customHeight="1">
      <c r="A28" s="2204" t="s">
        <v>1138</v>
      </c>
      <c r="B28" s="2205" t="s">
        <v>1139</v>
      </c>
      <c r="C28" s="2206">
        <f>ROUND(C27/C26*100,1)</f>
        <v>100.1</v>
      </c>
      <c r="D28" s="2205" t="s">
        <v>1139</v>
      </c>
      <c r="E28" s="2205" t="s">
        <v>1139</v>
      </c>
      <c r="F28" s="2205" t="s">
        <v>1139</v>
      </c>
      <c r="G28" s="2206">
        <f>ROUND(G27/G26*100,1)</f>
        <v>81</v>
      </c>
      <c r="H28" s="2206">
        <f>ROUND(H27/H26*100,1)</f>
        <v>113.4</v>
      </c>
      <c r="I28" s="2205" t="s">
        <v>1139</v>
      </c>
      <c r="J28" s="2206">
        <f>ROUND(4586/4568*100,1)</f>
        <v>100.4</v>
      </c>
      <c r="K28" s="2206">
        <f>ROUND(K27/K26*100,1)</f>
        <v>99.8</v>
      </c>
      <c r="L28" s="2206">
        <f>ROUND(L27/L26*100,1)</f>
        <v>99.9</v>
      </c>
      <c r="M28" s="2206">
        <f>ROUND(M27/M26*100,1)</f>
        <v>93.2</v>
      </c>
      <c r="N28" s="2206">
        <f>100+0.2</f>
        <v>100.2</v>
      </c>
      <c r="O28" s="2206">
        <f>100+0.5</f>
        <v>100.5</v>
      </c>
      <c r="P28" s="2206">
        <f>100</f>
        <v>100</v>
      </c>
      <c r="Q28" s="2206">
        <f>100+0.2</f>
        <v>100.2</v>
      </c>
      <c r="R28" s="2206">
        <f>ROUND(R27/R26*100,1)</f>
        <v>104.1</v>
      </c>
      <c r="S28" s="2206">
        <f>ROUND(S27/S26*100,1)</f>
        <v>89.6</v>
      </c>
      <c r="T28" s="2207" t="s">
        <v>1140</v>
      </c>
      <c r="U28" s="2207" t="s">
        <v>1140</v>
      </c>
      <c r="V28" s="2207" t="s">
        <v>1140</v>
      </c>
      <c r="W28" s="2206">
        <f>ROUND(W27/W26*100,1)</f>
        <v>97.3</v>
      </c>
      <c r="X28" s="2206">
        <f>ROUND(X27/X26*100,1)</f>
        <v>97.7</v>
      </c>
      <c r="Y28" s="2206">
        <f>ROUND(2425/2402*100,1)</f>
        <v>101</v>
      </c>
      <c r="Z28" s="2206">
        <f>ROUND(Z27/Z26*100,1)</f>
        <v>100</v>
      </c>
      <c r="AI28" s="1421"/>
      <c r="AJ28" s="1421"/>
      <c r="AK28" s="1421"/>
      <c r="AL28" s="1421"/>
      <c r="AM28" s="1421"/>
      <c r="AN28" s="1421"/>
      <c r="AO28" s="2047"/>
      <c r="AP28" s="2124"/>
      <c r="AQ28" s="2124"/>
      <c r="AR28" s="2124"/>
      <c r="AS28" s="2124"/>
      <c r="AT28" s="2124"/>
      <c r="AU28" s="2124"/>
      <c r="AV28" s="2124"/>
      <c r="AW28" s="2124"/>
      <c r="AX28" s="2124"/>
      <c r="AY28" s="2124"/>
      <c r="AZ28" s="2124"/>
      <c r="BA28" s="2124"/>
      <c r="BB28" s="2124"/>
      <c r="BC28" s="2124"/>
      <c r="BD28" s="2124"/>
      <c r="BE28" s="2124"/>
      <c r="BF28" s="2124"/>
      <c r="BG28" s="2124"/>
      <c r="BH28" s="2124"/>
      <c r="BI28" s="2124"/>
      <c r="BJ28" s="2124"/>
      <c r="BK28" s="2124"/>
      <c r="BL28" s="2124"/>
      <c r="BM28" s="2124"/>
      <c r="BN28" s="2124"/>
      <c r="BO28" s="2124"/>
      <c r="BP28" s="2124"/>
      <c r="BQ28" s="2124"/>
      <c r="BR28" s="2124"/>
      <c r="BS28" s="2124"/>
      <c r="BT28" s="2124"/>
      <c r="BU28" s="2124"/>
      <c r="BV28" s="2124"/>
      <c r="BW28" s="2124"/>
      <c r="BX28" s="2124"/>
      <c r="BY28" s="2124"/>
      <c r="BZ28" s="2124"/>
      <c r="CA28" s="2124"/>
      <c r="CB28" s="2124"/>
      <c r="CC28" s="2124"/>
      <c r="CD28" s="2124"/>
      <c r="CE28" s="2124"/>
      <c r="CF28" s="2124"/>
      <c r="CG28" s="2124"/>
      <c r="CH28" s="2124"/>
      <c r="CI28" s="2124"/>
      <c r="CJ28" s="2124"/>
      <c r="CK28" s="2124"/>
      <c r="CL28" s="2124"/>
      <c r="CM28" s="2124"/>
      <c r="CN28" s="2124"/>
      <c r="CO28" s="2124"/>
      <c r="CP28" s="2124"/>
      <c r="CQ28" s="2124"/>
      <c r="CR28" s="2124"/>
      <c r="CS28" s="2124"/>
      <c r="CT28" s="2124"/>
      <c r="CU28" s="2124"/>
      <c r="CV28" s="2124"/>
      <c r="CW28" s="2124"/>
      <c r="CX28" s="2124"/>
      <c r="CY28" s="2124"/>
      <c r="CZ28" s="2124"/>
      <c r="DA28" s="2124"/>
      <c r="DB28" s="2124"/>
      <c r="DC28" s="2124"/>
      <c r="DD28" s="2124"/>
      <c r="DE28" s="2124"/>
      <c r="DF28" s="2124"/>
      <c r="DG28" s="2124"/>
      <c r="DH28" s="2124"/>
      <c r="DI28" s="2124"/>
      <c r="DJ28" s="2124"/>
      <c r="DK28" s="2124"/>
      <c r="DL28" s="2124"/>
      <c r="DM28" s="2124"/>
      <c r="DN28" s="2124"/>
      <c r="DO28" s="2124"/>
      <c r="DP28" s="2124"/>
      <c r="DQ28" s="2124"/>
      <c r="DR28" s="2124"/>
      <c r="DS28" s="2124"/>
      <c r="DT28" s="2124"/>
      <c r="DU28" s="2124"/>
      <c r="DV28" s="2124"/>
      <c r="DW28" s="2124"/>
      <c r="DX28" s="2124"/>
      <c r="DY28" s="2124"/>
      <c r="DZ28" s="2124"/>
      <c r="EA28" s="2124"/>
      <c r="EB28" s="2124"/>
      <c r="EC28" s="2124"/>
      <c r="ED28" s="2124"/>
      <c r="EE28" s="2124"/>
      <c r="EF28" s="2124"/>
      <c r="EG28" s="2124"/>
      <c r="EH28" s="2124"/>
      <c r="EI28" s="2124"/>
      <c r="EJ28" s="2124"/>
      <c r="EK28" s="2124"/>
      <c r="EL28" s="2124"/>
      <c r="EM28" s="2124"/>
      <c r="EN28" s="2124"/>
      <c r="EO28" s="2124"/>
      <c r="EP28" s="2124"/>
      <c r="EQ28" s="2124"/>
      <c r="ER28" s="2124"/>
      <c r="ES28" s="2124"/>
      <c r="ET28" s="2124"/>
      <c r="EU28" s="2124"/>
      <c r="EV28" s="2124"/>
      <c r="EW28" s="2124"/>
      <c r="EX28" s="2124"/>
      <c r="EY28" s="2124"/>
      <c r="EZ28" s="2124"/>
      <c r="FA28" s="2124"/>
      <c r="FB28" s="2124"/>
      <c r="FC28" s="2124"/>
      <c r="FD28" s="2124"/>
      <c r="FE28" s="2124"/>
      <c r="FF28" s="2124"/>
      <c r="FG28" s="2124"/>
      <c r="FH28" s="2124"/>
      <c r="FI28" s="2124"/>
      <c r="FJ28" s="2124"/>
      <c r="FK28" s="2124"/>
      <c r="FL28" s="2124"/>
      <c r="FM28" s="2124"/>
      <c r="FN28" s="2124"/>
      <c r="FO28" s="2124"/>
      <c r="FP28" s="2124"/>
      <c r="FQ28" s="2124"/>
      <c r="FR28" s="2124"/>
      <c r="FS28" s="2124"/>
      <c r="FT28" s="2124"/>
      <c r="FU28" s="2124"/>
      <c r="FV28" s="2124"/>
      <c r="FW28" s="2124"/>
      <c r="FX28" s="2124"/>
      <c r="FY28" s="2124"/>
      <c r="FZ28" s="2124"/>
      <c r="GA28" s="2124"/>
      <c r="GB28" s="2124"/>
      <c r="GC28" s="2124"/>
      <c r="GD28" s="2124"/>
      <c r="GE28" s="2124"/>
      <c r="GF28" s="2124"/>
      <c r="GG28" s="2124"/>
      <c r="GH28" s="2124"/>
      <c r="GI28" s="2124"/>
      <c r="GJ28" s="2124"/>
      <c r="GK28" s="2124"/>
      <c r="GL28" s="2124"/>
      <c r="GM28" s="2124"/>
      <c r="GN28" s="2124"/>
      <c r="GO28" s="2124"/>
      <c r="GP28" s="2124"/>
      <c r="GQ28" s="2124"/>
      <c r="GR28" s="2124"/>
      <c r="GS28" s="2124"/>
      <c r="GT28" s="2124"/>
      <c r="GU28" s="2124"/>
      <c r="GV28" s="2124"/>
      <c r="GW28" s="2124"/>
      <c r="GX28" s="2124"/>
      <c r="GY28" s="2124"/>
      <c r="GZ28" s="2124"/>
      <c r="HA28" s="2124"/>
      <c r="HB28" s="2124"/>
      <c r="HC28" s="2124"/>
      <c r="HD28" s="2124"/>
      <c r="HE28" s="2124"/>
      <c r="HF28" s="2124"/>
      <c r="HG28" s="2124"/>
      <c r="HH28" s="2124"/>
      <c r="HI28" s="2124"/>
      <c r="HJ28" s="2124"/>
      <c r="HK28" s="2124"/>
      <c r="HL28" s="2124"/>
      <c r="HM28" s="2124"/>
      <c r="HN28" s="2124"/>
      <c r="HO28" s="2124"/>
      <c r="HP28" s="2124"/>
      <c r="HQ28" s="2124"/>
      <c r="HR28" s="2124"/>
      <c r="HS28" s="2124"/>
      <c r="HT28" s="2124"/>
      <c r="HU28" s="2124"/>
      <c r="HV28" s="2124"/>
      <c r="HW28" s="2124"/>
      <c r="HX28" s="2124"/>
      <c r="HY28" s="2124"/>
      <c r="HZ28" s="2124"/>
      <c r="IA28" s="2124"/>
      <c r="IB28" s="2124"/>
      <c r="IC28" s="2124"/>
      <c r="ID28" s="2124"/>
      <c r="IE28" s="2124"/>
      <c r="IF28" s="2124"/>
      <c r="IG28" s="2124"/>
      <c r="IH28" s="2124"/>
      <c r="II28" s="2124"/>
      <c r="IJ28" s="2124"/>
      <c r="IK28" s="2124"/>
      <c r="IL28" s="2124"/>
      <c r="IM28" s="2124"/>
      <c r="IN28" s="2124"/>
      <c r="IO28" s="2124"/>
      <c r="IP28" s="2124"/>
      <c r="IQ28" s="2124"/>
      <c r="IR28" s="2124"/>
      <c r="IS28" s="2124"/>
      <c r="IT28" s="2124"/>
      <c r="IU28" s="2124"/>
    </row>
    <row r="29" spans="1:255" s="7" customFormat="1" ht="18" customHeight="1">
      <c r="A29" s="2208" t="s">
        <v>1141</v>
      </c>
      <c r="B29" s="2209" t="s">
        <v>1139</v>
      </c>
      <c r="C29" s="2210">
        <f>ROUND(C27/C15*100,1)</f>
        <v>99.8</v>
      </c>
      <c r="D29" s="2211" t="s">
        <v>1139</v>
      </c>
      <c r="E29" s="2211" t="s">
        <v>1139</v>
      </c>
      <c r="F29" s="2211" t="s">
        <v>1139</v>
      </c>
      <c r="G29" s="2210">
        <f>ROUND(G27/G15*100,1)</f>
        <v>83.2</v>
      </c>
      <c r="H29" s="2210">
        <f>ROUND(H27/H15*100,1)</f>
        <v>105.5</v>
      </c>
      <c r="I29" s="2211" t="s">
        <v>1139</v>
      </c>
      <c r="J29" s="2210">
        <f>ROUND(4586/J15*100,1)</f>
        <v>106.7</v>
      </c>
      <c r="K29" s="2211" t="s">
        <v>1139</v>
      </c>
      <c r="L29" s="2211" t="s">
        <v>1139</v>
      </c>
      <c r="M29" s="2210">
        <f>ROUND(M27/M15*100,1)</f>
        <v>120</v>
      </c>
      <c r="N29" s="2210">
        <f>100+0.5</f>
        <v>100.5</v>
      </c>
      <c r="O29" s="2210">
        <f>100</f>
        <v>100</v>
      </c>
      <c r="P29" s="2210">
        <f>100+1.6</f>
        <v>101.6</v>
      </c>
      <c r="Q29" s="2210">
        <f>100-0.3</f>
        <v>99.7</v>
      </c>
      <c r="R29" s="2210">
        <f>ROUND(R27/R15*100,1)</f>
        <v>107.9</v>
      </c>
      <c r="S29" s="2210">
        <f>ROUND(S27/S15*100,1)</f>
        <v>84.9</v>
      </c>
      <c r="T29" s="2210" t="s">
        <v>1140</v>
      </c>
      <c r="U29" s="2210" t="s">
        <v>1140</v>
      </c>
      <c r="V29" s="2210" t="s">
        <v>1140</v>
      </c>
      <c r="W29" s="2210">
        <f>ROUND(W27/W15*100,1)</f>
        <v>110.5</v>
      </c>
      <c r="X29" s="2210">
        <f>ROUND(X27/X15*100,1)</f>
        <v>113</v>
      </c>
      <c r="Y29" s="2210">
        <f>ROUND(2425/Y15*100,1)</f>
        <v>107.1</v>
      </c>
      <c r="Z29" s="2212">
        <f>ROUND(Z27/Z15*100,1)</f>
        <v>125.5</v>
      </c>
      <c r="AI29" s="2042"/>
      <c r="AJ29" s="2042"/>
      <c r="AK29" s="2042"/>
      <c r="AL29" s="2042"/>
      <c r="AM29" s="2042"/>
      <c r="AN29" s="2042"/>
      <c r="AO29" s="2047"/>
      <c r="AP29" s="2124"/>
      <c r="AQ29" s="2124"/>
      <c r="AR29" s="2124"/>
      <c r="AS29" s="2124"/>
      <c r="AT29" s="2124"/>
      <c r="AU29" s="2124"/>
      <c r="AV29" s="2124"/>
      <c r="AW29" s="2124"/>
      <c r="AX29" s="2124"/>
      <c r="AY29" s="2124"/>
      <c r="AZ29" s="2124"/>
      <c r="BA29" s="2124"/>
      <c r="BB29" s="2124"/>
      <c r="BC29" s="2124"/>
      <c r="BD29" s="2124"/>
      <c r="BE29" s="2124"/>
      <c r="BF29" s="2124"/>
      <c r="BG29" s="2124"/>
      <c r="BH29" s="2124"/>
      <c r="BI29" s="2124"/>
      <c r="BJ29" s="2124"/>
      <c r="BK29" s="2124"/>
      <c r="BL29" s="2124"/>
      <c r="BM29" s="2124"/>
      <c r="BN29" s="2124"/>
      <c r="BO29" s="2124"/>
      <c r="BP29" s="2124"/>
      <c r="BQ29" s="2124"/>
      <c r="BR29" s="2124"/>
      <c r="BS29" s="2124"/>
      <c r="BT29" s="2124"/>
      <c r="BU29" s="2124"/>
      <c r="BV29" s="2124"/>
      <c r="BW29" s="2124"/>
      <c r="BX29" s="2124"/>
      <c r="BY29" s="2124"/>
      <c r="BZ29" s="2124"/>
      <c r="CA29" s="2124"/>
      <c r="CB29" s="2124"/>
      <c r="CC29" s="2124"/>
      <c r="CD29" s="2124"/>
      <c r="CE29" s="2124"/>
      <c r="CF29" s="2124"/>
      <c r="CG29" s="2124"/>
      <c r="CH29" s="2124"/>
      <c r="CI29" s="2124"/>
      <c r="CJ29" s="2124"/>
      <c r="CK29" s="2124"/>
      <c r="CL29" s="2124"/>
      <c r="CM29" s="2124"/>
      <c r="CN29" s="2124"/>
      <c r="CO29" s="2124"/>
      <c r="CP29" s="2124"/>
      <c r="CQ29" s="2124"/>
      <c r="CR29" s="2124"/>
      <c r="CS29" s="2124"/>
      <c r="CT29" s="2124"/>
      <c r="CU29" s="2124"/>
      <c r="CV29" s="2124"/>
      <c r="CW29" s="2124"/>
      <c r="CX29" s="2124"/>
      <c r="CY29" s="2124"/>
      <c r="CZ29" s="2124"/>
      <c r="DA29" s="2124"/>
      <c r="DB29" s="2124"/>
      <c r="DC29" s="2124"/>
      <c r="DD29" s="2124"/>
      <c r="DE29" s="2124"/>
      <c r="DF29" s="2124"/>
      <c r="DG29" s="2124"/>
      <c r="DH29" s="2124"/>
      <c r="DI29" s="2124"/>
      <c r="DJ29" s="2124"/>
      <c r="DK29" s="2124"/>
      <c r="DL29" s="2124"/>
      <c r="DM29" s="2124"/>
      <c r="DN29" s="2124"/>
      <c r="DO29" s="2124"/>
      <c r="DP29" s="2124"/>
      <c r="DQ29" s="2124"/>
      <c r="DR29" s="2124"/>
      <c r="DS29" s="2124"/>
      <c r="DT29" s="2124"/>
      <c r="DU29" s="2124"/>
      <c r="DV29" s="2124"/>
      <c r="DW29" s="2124"/>
      <c r="DX29" s="2124"/>
      <c r="DY29" s="2124"/>
      <c r="DZ29" s="2124"/>
      <c r="EA29" s="2124"/>
      <c r="EB29" s="2124"/>
      <c r="EC29" s="2124"/>
      <c r="ED29" s="2124"/>
      <c r="EE29" s="2124"/>
      <c r="EF29" s="2124"/>
      <c r="EG29" s="2124"/>
      <c r="EH29" s="2124"/>
      <c r="EI29" s="2124"/>
      <c r="EJ29" s="2124"/>
      <c r="EK29" s="2124"/>
      <c r="EL29" s="2124"/>
      <c r="EM29" s="2124"/>
      <c r="EN29" s="2124"/>
      <c r="EO29" s="2124"/>
      <c r="EP29" s="2124"/>
      <c r="EQ29" s="2124"/>
      <c r="ER29" s="2124"/>
      <c r="ES29" s="2124"/>
      <c r="ET29" s="2124"/>
      <c r="EU29" s="2124"/>
      <c r="EV29" s="2124"/>
      <c r="EW29" s="2124"/>
      <c r="EX29" s="2124"/>
      <c r="EY29" s="2124"/>
      <c r="EZ29" s="2124"/>
      <c r="FA29" s="2124"/>
      <c r="FB29" s="2124"/>
      <c r="FC29" s="2124"/>
      <c r="FD29" s="2124"/>
      <c r="FE29" s="2124"/>
      <c r="FF29" s="2124"/>
      <c r="FG29" s="2124"/>
      <c r="FH29" s="2124"/>
      <c r="FI29" s="2124"/>
      <c r="FJ29" s="2124"/>
      <c r="FK29" s="2124"/>
      <c r="FL29" s="2124"/>
      <c r="FM29" s="2124"/>
      <c r="FN29" s="2124"/>
      <c r="FO29" s="2124"/>
      <c r="FP29" s="2124"/>
      <c r="FQ29" s="2124"/>
      <c r="FR29" s="2124"/>
      <c r="FS29" s="2124"/>
      <c r="FT29" s="2124"/>
      <c r="FU29" s="2124"/>
      <c r="FV29" s="2124"/>
      <c r="FW29" s="2124"/>
      <c r="FX29" s="2124"/>
      <c r="FY29" s="2124"/>
      <c r="FZ29" s="2124"/>
      <c r="GA29" s="2124"/>
      <c r="GB29" s="2124"/>
      <c r="GC29" s="2124"/>
      <c r="GD29" s="2124"/>
      <c r="GE29" s="2124"/>
      <c r="GF29" s="2124"/>
      <c r="GG29" s="2124"/>
      <c r="GH29" s="2124"/>
      <c r="GI29" s="2124"/>
      <c r="GJ29" s="2124"/>
      <c r="GK29" s="2124"/>
      <c r="GL29" s="2124"/>
      <c r="GM29" s="2124"/>
      <c r="GN29" s="2124"/>
      <c r="GO29" s="2124"/>
      <c r="GP29" s="2124"/>
      <c r="GQ29" s="2124"/>
      <c r="GR29" s="2124"/>
      <c r="GS29" s="2124"/>
      <c r="GT29" s="2124"/>
      <c r="GU29" s="2124"/>
      <c r="GV29" s="2124"/>
      <c r="GW29" s="2124"/>
      <c r="GX29" s="2124"/>
      <c r="GY29" s="2124"/>
      <c r="GZ29" s="2124"/>
      <c r="HA29" s="2124"/>
      <c r="HB29" s="2124"/>
      <c r="HC29" s="2124"/>
      <c r="HD29" s="2124"/>
      <c r="HE29" s="2124"/>
      <c r="HF29" s="2124"/>
      <c r="HG29" s="2124"/>
      <c r="HH29" s="2124"/>
      <c r="HI29" s="2124"/>
      <c r="HJ29" s="2124"/>
      <c r="HK29" s="2124"/>
      <c r="HL29" s="2124"/>
      <c r="HM29" s="2124"/>
      <c r="HN29" s="2124"/>
      <c r="HO29" s="2124"/>
      <c r="HP29" s="2124"/>
      <c r="HQ29" s="2124"/>
      <c r="HR29" s="2124"/>
      <c r="HS29" s="2124"/>
      <c r="HT29" s="2124"/>
      <c r="HU29" s="2124"/>
      <c r="HV29" s="2124"/>
      <c r="HW29" s="2124"/>
      <c r="HX29" s="2124"/>
      <c r="HY29" s="2124"/>
      <c r="HZ29" s="2124"/>
      <c r="IA29" s="2124"/>
      <c r="IB29" s="2124"/>
      <c r="IC29" s="2124"/>
      <c r="ID29" s="2124"/>
      <c r="IE29" s="2124"/>
      <c r="IF29" s="2124"/>
      <c r="IG29" s="2124"/>
      <c r="IH29" s="2124"/>
      <c r="II29" s="2124"/>
      <c r="IJ29" s="2124"/>
      <c r="IK29" s="2124"/>
      <c r="IL29" s="2124"/>
      <c r="IM29" s="2124"/>
      <c r="IN29" s="2124"/>
      <c r="IO29" s="2124"/>
      <c r="IP29" s="2124"/>
      <c r="IQ29" s="2124"/>
      <c r="IR29" s="2124"/>
      <c r="IS29" s="2124"/>
      <c r="IT29" s="2124"/>
      <c r="IU29" s="2124"/>
    </row>
    <row r="30" spans="1:255" ht="30" customHeight="1">
      <c r="A30" s="2213" t="s">
        <v>1142</v>
      </c>
      <c r="B30" s="2214" t="s">
        <v>1143</v>
      </c>
      <c r="C30" s="2215" t="s">
        <v>1144</v>
      </c>
      <c r="D30" s="2216"/>
      <c r="E30" s="2216"/>
      <c r="F30" s="2217"/>
      <c r="G30" s="2215" t="s">
        <v>1145</v>
      </c>
      <c r="H30" s="2217"/>
      <c r="I30" s="2218" t="s">
        <v>1146</v>
      </c>
      <c r="J30" s="2219" t="s">
        <v>1147</v>
      </c>
      <c r="K30" s="2215" t="s">
        <v>1148</v>
      </c>
      <c r="L30" s="2217"/>
      <c r="M30" s="2220" t="s">
        <v>1149</v>
      </c>
      <c r="N30" s="2221" t="s">
        <v>1150</v>
      </c>
      <c r="O30" s="2222"/>
      <c r="P30" s="2222"/>
      <c r="Q30" s="2223"/>
      <c r="R30" s="2224" t="s">
        <v>1151</v>
      </c>
      <c r="S30" s="2225"/>
      <c r="T30" s="2226" t="s">
        <v>1150</v>
      </c>
      <c r="U30" s="2227"/>
      <c r="V30" s="2228"/>
      <c r="W30" s="2224" t="s">
        <v>1152</v>
      </c>
      <c r="X30" s="2229"/>
      <c r="Y30" s="2225"/>
      <c r="Z30" s="2230" t="s">
        <v>1153</v>
      </c>
      <c r="AI30" s="2231"/>
      <c r="AJ30" s="2231"/>
      <c r="AK30" s="2231"/>
      <c r="AL30" s="2231"/>
      <c r="AM30" s="2137"/>
      <c r="AN30" s="2137"/>
    </row>
    <row r="31" spans="1:255" s="7" customFormat="1" ht="15" customHeight="1">
      <c r="A31" s="2232"/>
      <c r="B31" s="2232" t="s">
        <v>1154</v>
      </c>
      <c r="C31" s="2124"/>
      <c r="D31" s="2124"/>
      <c r="E31" s="2124"/>
      <c r="F31" s="2124"/>
      <c r="G31" s="2124"/>
      <c r="H31" s="2124"/>
      <c r="I31" s="2124"/>
      <c r="J31" s="7" t="s">
        <v>1155</v>
      </c>
      <c r="K31" s="2124"/>
      <c r="L31" s="2124"/>
      <c r="M31" s="2124"/>
      <c r="N31" s="2124"/>
      <c r="O31" s="2124"/>
      <c r="P31" s="2124"/>
      <c r="Q31" s="2124"/>
      <c r="R31" s="2124" t="s">
        <v>1156</v>
      </c>
      <c r="S31" s="2124"/>
      <c r="T31" s="2124"/>
      <c r="U31" s="2124"/>
      <c r="V31" s="2124"/>
      <c r="W31" s="2124"/>
      <c r="X31" s="2124"/>
      <c r="Y31" s="2124"/>
      <c r="Z31" s="2124"/>
      <c r="AA31" s="2124"/>
      <c r="AB31" s="2124"/>
      <c r="AC31" s="2124"/>
      <c r="AD31" s="2124"/>
      <c r="AE31" s="2124"/>
      <c r="AF31" s="2124"/>
      <c r="AG31" s="2124"/>
      <c r="AH31" s="2124"/>
      <c r="AI31" s="2124"/>
      <c r="AJ31" s="2124"/>
      <c r="AK31" s="2124"/>
      <c r="AL31" s="2124"/>
      <c r="AM31" s="2124"/>
      <c r="AN31" s="2124"/>
      <c r="AO31" s="2124"/>
      <c r="AP31" s="2124"/>
      <c r="AQ31" s="2124"/>
      <c r="AR31" s="2124"/>
      <c r="AS31" s="2124"/>
      <c r="AT31" s="2124"/>
      <c r="AU31" s="2124"/>
      <c r="AV31" s="2124"/>
      <c r="AW31" s="2124"/>
      <c r="AX31" s="2124"/>
      <c r="AY31" s="2124"/>
      <c r="AZ31" s="2124"/>
      <c r="BA31" s="2124"/>
      <c r="BB31" s="2124"/>
      <c r="BC31" s="2124"/>
      <c r="BD31" s="2124"/>
      <c r="BE31" s="2124"/>
      <c r="BF31" s="2124"/>
      <c r="BG31" s="2124"/>
      <c r="BH31" s="2124"/>
      <c r="BI31" s="2124"/>
      <c r="BJ31" s="2124"/>
      <c r="BK31" s="2124"/>
      <c r="BL31" s="2124"/>
      <c r="BM31" s="2124"/>
      <c r="BN31" s="2124"/>
      <c r="BO31" s="2124"/>
      <c r="BP31" s="2124"/>
      <c r="BQ31" s="2124"/>
      <c r="BR31" s="2124"/>
      <c r="BS31" s="2124"/>
      <c r="BT31" s="2124"/>
      <c r="BU31" s="2124"/>
      <c r="BV31" s="2124"/>
      <c r="BW31" s="2124"/>
      <c r="BX31" s="2124"/>
      <c r="BY31" s="2124"/>
      <c r="BZ31" s="2124"/>
      <c r="CA31" s="2124"/>
      <c r="CB31" s="2124"/>
      <c r="CC31" s="2124"/>
      <c r="CD31" s="2124"/>
      <c r="CE31" s="2124"/>
      <c r="CF31" s="2124"/>
      <c r="CG31" s="2124"/>
      <c r="CH31" s="2124"/>
      <c r="CI31" s="2124"/>
      <c r="CJ31" s="2124"/>
      <c r="CK31" s="2124"/>
      <c r="CL31" s="2124"/>
      <c r="CM31" s="2124"/>
      <c r="CN31" s="2124"/>
      <c r="CO31" s="2124"/>
      <c r="CP31" s="2124"/>
      <c r="CQ31" s="2124"/>
      <c r="CR31" s="2124"/>
      <c r="CS31" s="2124"/>
      <c r="CT31" s="2124"/>
      <c r="CU31" s="2124"/>
      <c r="CV31" s="2124"/>
      <c r="CW31" s="2124"/>
      <c r="CX31" s="2124"/>
      <c r="CY31" s="2124"/>
      <c r="CZ31" s="2124"/>
      <c r="DA31" s="2124"/>
      <c r="DB31" s="2124"/>
      <c r="DC31" s="2124"/>
      <c r="DD31" s="2124"/>
      <c r="DE31" s="2124"/>
      <c r="DF31" s="2124"/>
      <c r="DG31" s="2124"/>
      <c r="DH31" s="2124"/>
      <c r="DI31" s="2124"/>
      <c r="DJ31" s="2124"/>
      <c r="DK31" s="2124"/>
      <c r="DL31" s="2124"/>
      <c r="DM31" s="2124"/>
      <c r="DN31" s="2124"/>
      <c r="DO31" s="2124"/>
      <c r="DP31" s="2124"/>
      <c r="DQ31" s="2124"/>
      <c r="DR31" s="2124"/>
      <c r="DS31" s="2124"/>
      <c r="DT31" s="2124"/>
      <c r="DU31" s="2124"/>
      <c r="DV31" s="2124"/>
      <c r="DW31" s="2124"/>
      <c r="DX31" s="2124"/>
      <c r="DY31" s="2124"/>
      <c r="DZ31" s="2124"/>
      <c r="EA31" s="2124"/>
      <c r="EB31" s="2124"/>
      <c r="EC31" s="2124"/>
      <c r="ED31" s="2124"/>
      <c r="EE31" s="2124"/>
      <c r="EF31" s="2124"/>
      <c r="EG31" s="2124"/>
      <c r="EH31" s="2124"/>
      <c r="EI31" s="2124"/>
      <c r="EJ31" s="2124"/>
      <c r="EK31" s="2124"/>
      <c r="EL31" s="2124"/>
      <c r="EM31" s="2124"/>
      <c r="EN31" s="2124"/>
      <c r="EO31" s="2124"/>
      <c r="EP31" s="2124"/>
      <c r="EQ31" s="2124"/>
      <c r="ER31" s="2124"/>
      <c r="ES31" s="2124"/>
      <c r="ET31" s="2124"/>
      <c r="EU31" s="2124"/>
      <c r="EV31" s="2124"/>
      <c r="EW31" s="2124"/>
      <c r="EX31" s="2124"/>
      <c r="EY31" s="2124"/>
      <c r="EZ31" s="2124"/>
      <c r="FA31" s="2124"/>
      <c r="FB31" s="2124"/>
      <c r="FC31" s="2124"/>
      <c r="FD31" s="2124"/>
      <c r="FE31" s="2124"/>
      <c r="FF31" s="2124"/>
      <c r="FG31" s="2124"/>
      <c r="FH31" s="2124"/>
      <c r="FI31" s="2124"/>
      <c r="FJ31" s="2124"/>
      <c r="FK31" s="2124"/>
      <c r="FL31" s="2124"/>
      <c r="FM31" s="2124"/>
      <c r="FN31" s="2124"/>
      <c r="FO31" s="2124"/>
      <c r="FP31" s="2124"/>
      <c r="FQ31" s="2124"/>
      <c r="FR31" s="2124"/>
      <c r="FS31" s="2124"/>
      <c r="FT31" s="2124"/>
      <c r="FU31" s="2124"/>
      <c r="FV31" s="2124"/>
      <c r="FW31" s="2124"/>
      <c r="FX31" s="2124"/>
      <c r="FY31" s="2124"/>
      <c r="FZ31" s="2124"/>
      <c r="GA31" s="2124"/>
      <c r="GB31" s="2124"/>
      <c r="GC31" s="2124"/>
      <c r="GD31" s="2124"/>
      <c r="GE31" s="2124"/>
      <c r="GF31" s="2124"/>
      <c r="GG31" s="2124"/>
      <c r="GH31" s="2124"/>
      <c r="GI31" s="2124"/>
      <c r="GJ31" s="2124"/>
      <c r="GK31" s="2124"/>
      <c r="GL31" s="2124"/>
      <c r="GM31" s="2124"/>
      <c r="GN31" s="2124"/>
      <c r="GO31" s="2124"/>
      <c r="GP31" s="2124"/>
      <c r="GQ31" s="2124"/>
      <c r="GR31" s="2124"/>
      <c r="GS31" s="2124"/>
      <c r="GT31" s="2124"/>
      <c r="GU31" s="2124"/>
      <c r="GV31" s="2124"/>
      <c r="GW31" s="2124"/>
      <c r="GX31" s="2124"/>
      <c r="GY31" s="2124"/>
      <c r="GZ31" s="2124"/>
      <c r="HA31" s="2124"/>
      <c r="HB31" s="2124"/>
      <c r="HC31" s="2124"/>
      <c r="HD31" s="2124"/>
      <c r="HE31" s="2124"/>
      <c r="HF31" s="2124"/>
      <c r="HG31" s="2124"/>
      <c r="HH31" s="2124"/>
      <c r="HI31" s="2124"/>
      <c r="HJ31" s="2124"/>
      <c r="HK31" s="2124"/>
      <c r="HL31" s="2124"/>
      <c r="HM31" s="2124"/>
      <c r="HN31" s="2124"/>
      <c r="HO31" s="2124"/>
      <c r="HP31" s="2124"/>
      <c r="HQ31" s="2124"/>
      <c r="HR31" s="2124"/>
      <c r="HS31" s="2124"/>
      <c r="HT31" s="2124"/>
      <c r="HU31" s="2124"/>
      <c r="HV31" s="2124"/>
      <c r="HW31" s="2124"/>
      <c r="HX31" s="2124"/>
      <c r="HY31" s="2124"/>
      <c r="HZ31" s="2124"/>
      <c r="IA31" s="2124"/>
      <c r="IB31" s="2124"/>
      <c r="IC31" s="2124"/>
      <c r="ID31" s="2124"/>
      <c r="IE31" s="2124"/>
      <c r="IF31" s="2124"/>
      <c r="IG31" s="2124"/>
      <c r="IH31" s="2124"/>
      <c r="II31" s="2124"/>
      <c r="IJ31" s="2124"/>
      <c r="IK31" s="2124"/>
      <c r="IL31" s="2124"/>
      <c r="IM31" s="2124"/>
      <c r="IN31" s="2124"/>
      <c r="IO31" s="2124"/>
      <c r="IP31" s="2124"/>
      <c r="IQ31" s="2124"/>
      <c r="IR31" s="2124"/>
      <c r="IS31" s="2124"/>
      <c r="IT31" s="2124"/>
    </row>
    <row r="32" spans="1:255" s="7" customFormat="1">
      <c r="A32" s="2233"/>
      <c r="B32" s="2234" t="s">
        <v>1157</v>
      </c>
      <c r="C32" s="2124"/>
      <c r="D32" s="2124"/>
      <c r="E32" s="2124"/>
      <c r="F32" s="2124"/>
      <c r="G32" s="2124"/>
      <c r="H32" s="2124"/>
      <c r="I32" s="2124"/>
      <c r="J32" s="2124" t="s">
        <v>1158</v>
      </c>
      <c r="K32" s="2233"/>
      <c r="L32" s="2124"/>
      <c r="M32" s="2124"/>
      <c r="N32" s="2124"/>
      <c r="O32" s="2124"/>
      <c r="P32" s="2124"/>
      <c r="Q32" s="2124"/>
      <c r="R32" s="2124" t="s">
        <v>1159</v>
      </c>
      <c r="S32" s="2124"/>
      <c r="T32" s="2124"/>
      <c r="U32" s="2124"/>
      <c r="V32" s="2124"/>
      <c r="W32" s="2124"/>
      <c r="X32" s="2124"/>
      <c r="Y32" s="2124"/>
      <c r="Z32" s="2124"/>
      <c r="AA32" s="2124"/>
      <c r="AB32" s="2124"/>
      <c r="AC32" s="2124"/>
      <c r="AD32" s="2124"/>
      <c r="AE32" s="2124"/>
      <c r="AF32" s="2124"/>
      <c r="AG32" s="2124"/>
      <c r="AH32" s="2124"/>
      <c r="AI32" s="2124"/>
      <c r="AJ32" s="2124"/>
      <c r="AK32" s="2124"/>
      <c r="AL32" s="2124"/>
      <c r="AM32" s="2124"/>
      <c r="AN32" s="2124"/>
      <c r="AO32" s="2124"/>
      <c r="AP32" s="2124"/>
      <c r="AQ32" s="2124"/>
      <c r="AR32" s="2124"/>
      <c r="AS32" s="2124"/>
      <c r="AT32" s="2124"/>
      <c r="AU32" s="2124"/>
      <c r="AV32" s="2124"/>
      <c r="AW32" s="2124"/>
      <c r="AX32" s="2124"/>
      <c r="AY32" s="2124"/>
      <c r="AZ32" s="2124"/>
      <c r="BA32" s="2124"/>
      <c r="BB32" s="2124"/>
      <c r="BC32" s="2124"/>
      <c r="BD32" s="2124"/>
      <c r="BE32" s="2124"/>
      <c r="BF32" s="2124"/>
      <c r="BG32" s="2124"/>
      <c r="BH32" s="2124"/>
      <c r="BI32" s="2124"/>
      <c r="BJ32" s="2124"/>
      <c r="BK32" s="2124"/>
      <c r="BL32" s="2124"/>
      <c r="BM32" s="2124"/>
      <c r="BN32" s="2124"/>
      <c r="BO32" s="2124"/>
      <c r="BP32" s="2124"/>
      <c r="BQ32" s="2124"/>
      <c r="BR32" s="2124"/>
      <c r="BS32" s="2124"/>
      <c r="BT32" s="2124"/>
      <c r="BU32" s="2124"/>
      <c r="BV32" s="2124"/>
      <c r="BW32" s="2124"/>
      <c r="BX32" s="2124"/>
      <c r="BY32" s="2124"/>
      <c r="BZ32" s="2124"/>
      <c r="CA32" s="2124"/>
      <c r="CB32" s="2124"/>
      <c r="CC32" s="2124"/>
      <c r="CD32" s="2124"/>
      <c r="CE32" s="2124"/>
      <c r="CF32" s="2124"/>
      <c r="CG32" s="2124"/>
      <c r="CH32" s="2124"/>
      <c r="CI32" s="2124"/>
      <c r="CJ32" s="2124"/>
      <c r="CK32" s="2124"/>
      <c r="CL32" s="2124"/>
      <c r="CM32" s="2124"/>
      <c r="CN32" s="2124"/>
      <c r="CO32" s="2124"/>
      <c r="CP32" s="2124"/>
      <c r="CQ32" s="2124"/>
      <c r="CR32" s="2124"/>
      <c r="CS32" s="2124"/>
      <c r="CT32" s="2124"/>
      <c r="CU32" s="2124"/>
      <c r="CV32" s="2124"/>
      <c r="CW32" s="2124"/>
      <c r="CX32" s="2124"/>
      <c r="CY32" s="2124"/>
      <c r="CZ32" s="2124"/>
      <c r="DA32" s="2124"/>
      <c r="DB32" s="2124"/>
      <c r="DC32" s="2124"/>
      <c r="DD32" s="2124"/>
      <c r="DE32" s="2124"/>
      <c r="DF32" s="2124"/>
      <c r="DG32" s="2124"/>
      <c r="DH32" s="2124"/>
      <c r="DI32" s="2124"/>
      <c r="DJ32" s="2124"/>
      <c r="DK32" s="2124"/>
      <c r="DL32" s="2124"/>
      <c r="DM32" s="2124"/>
      <c r="DN32" s="2124"/>
      <c r="DO32" s="2124"/>
      <c r="DP32" s="2124"/>
      <c r="DQ32" s="2124"/>
      <c r="DR32" s="2124"/>
      <c r="DS32" s="2124"/>
      <c r="DT32" s="2124"/>
      <c r="DU32" s="2124"/>
      <c r="DV32" s="2124"/>
      <c r="DW32" s="2124"/>
      <c r="DX32" s="2124"/>
      <c r="DY32" s="2124"/>
      <c r="DZ32" s="2124"/>
      <c r="EA32" s="2124"/>
      <c r="EB32" s="2124"/>
      <c r="EC32" s="2124"/>
      <c r="ED32" s="2124"/>
      <c r="EE32" s="2124"/>
      <c r="EF32" s="2124"/>
      <c r="EG32" s="2124"/>
      <c r="EH32" s="2124"/>
      <c r="EI32" s="2124"/>
      <c r="EJ32" s="2124"/>
      <c r="EK32" s="2124"/>
      <c r="EL32" s="2124"/>
      <c r="EM32" s="2124"/>
      <c r="EN32" s="2124"/>
      <c r="EO32" s="2124"/>
      <c r="EP32" s="2124"/>
      <c r="EQ32" s="2124"/>
      <c r="ER32" s="2124"/>
      <c r="ES32" s="2124"/>
      <c r="ET32" s="2124"/>
      <c r="EU32" s="2124"/>
      <c r="EV32" s="2124"/>
      <c r="EW32" s="2124"/>
      <c r="EX32" s="2124"/>
      <c r="EY32" s="2124"/>
      <c r="EZ32" s="2124"/>
      <c r="FA32" s="2124"/>
      <c r="FB32" s="2124"/>
      <c r="FC32" s="2124"/>
      <c r="FD32" s="2124"/>
      <c r="FE32" s="2124"/>
      <c r="FF32" s="2124"/>
      <c r="FG32" s="2124"/>
      <c r="FH32" s="2124"/>
      <c r="FI32" s="2124"/>
      <c r="FJ32" s="2124"/>
      <c r="FK32" s="2124"/>
      <c r="FL32" s="2124"/>
      <c r="FM32" s="2124"/>
      <c r="FN32" s="2124"/>
      <c r="FO32" s="2124"/>
      <c r="FP32" s="2124"/>
      <c r="FQ32" s="2124"/>
      <c r="FR32" s="2124"/>
      <c r="FS32" s="2124"/>
      <c r="FT32" s="2124"/>
      <c r="FU32" s="2124"/>
      <c r="FV32" s="2124"/>
      <c r="FW32" s="2124"/>
      <c r="FX32" s="2124"/>
      <c r="FY32" s="2124"/>
      <c r="FZ32" s="2124"/>
      <c r="GA32" s="2124"/>
      <c r="GB32" s="2124"/>
      <c r="GC32" s="2124"/>
      <c r="GD32" s="2124"/>
      <c r="GE32" s="2124"/>
      <c r="GF32" s="2124"/>
      <c r="GG32" s="2124"/>
      <c r="GH32" s="2124"/>
      <c r="GI32" s="2124"/>
      <c r="GJ32" s="2124"/>
      <c r="GK32" s="2124"/>
      <c r="GL32" s="2124"/>
      <c r="GM32" s="2124"/>
      <c r="GN32" s="2124"/>
      <c r="GO32" s="2124"/>
      <c r="GP32" s="2124"/>
      <c r="GQ32" s="2124"/>
      <c r="GR32" s="2124"/>
      <c r="GS32" s="2124"/>
      <c r="GT32" s="2124"/>
      <c r="GU32" s="2124"/>
      <c r="GV32" s="2124"/>
      <c r="GW32" s="2124"/>
      <c r="GX32" s="2124"/>
      <c r="GY32" s="2124"/>
      <c r="GZ32" s="2124"/>
      <c r="HA32" s="2124"/>
      <c r="HB32" s="2124"/>
      <c r="HC32" s="2124"/>
      <c r="HD32" s="2124"/>
      <c r="HE32" s="2124"/>
      <c r="HF32" s="2124"/>
      <c r="HG32" s="2124"/>
      <c r="HH32" s="2124"/>
      <c r="HI32" s="2124"/>
      <c r="HJ32" s="2124"/>
      <c r="HK32" s="2124"/>
      <c r="HL32" s="2124"/>
      <c r="HM32" s="2124"/>
      <c r="HN32" s="2124"/>
      <c r="HO32" s="2124"/>
      <c r="HP32" s="2124"/>
      <c r="HQ32" s="2124"/>
      <c r="HR32" s="2124"/>
      <c r="HS32" s="2124"/>
      <c r="HT32" s="2124"/>
      <c r="HU32" s="2124"/>
      <c r="HV32" s="2124"/>
      <c r="HW32" s="2124"/>
      <c r="HX32" s="2124"/>
      <c r="HY32" s="2124"/>
      <c r="HZ32" s="2124"/>
      <c r="IA32" s="2124"/>
      <c r="IB32" s="2124"/>
      <c r="IC32" s="2124"/>
      <c r="ID32" s="2124"/>
      <c r="IE32" s="2124"/>
      <c r="IF32" s="2124"/>
      <c r="IG32" s="2124"/>
      <c r="IH32" s="2124"/>
      <c r="II32" s="2124"/>
      <c r="IJ32" s="2124"/>
      <c r="IK32" s="2124"/>
      <c r="IL32" s="2124"/>
      <c r="IM32" s="2124"/>
      <c r="IN32" s="2124"/>
      <c r="IO32" s="2124"/>
      <c r="IP32" s="2124"/>
      <c r="IQ32" s="2124"/>
      <c r="IR32" s="2124"/>
      <c r="IS32" s="2124"/>
      <c r="IT32" s="2124"/>
    </row>
    <row r="33" spans="1:254" s="7" customFormat="1">
      <c r="A33" s="2234"/>
      <c r="B33" s="2234" t="s">
        <v>1160</v>
      </c>
      <c r="C33" s="2124"/>
      <c r="D33" s="2124"/>
      <c r="E33" s="2124"/>
      <c r="F33" s="2124"/>
      <c r="G33" s="2124"/>
      <c r="H33" s="2124"/>
      <c r="I33" s="2124"/>
      <c r="J33" s="2124"/>
      <c r="K33" s="2235"/>
      <c r="L33" s="2235"/>
      <c r="M33" s="2235"/>
      <c r="N33" s="2235"/>
      <c r="O33" s="2235"/>
      <c r="P33" s="2235"/>
      <c r="Q33" s="2124"/>
      <c r="R33" s="2124" t="s">
        <v>1161</v>
      </c>
      <c r="S33" s="2124"/>
      <c r="T33" s="2124"/>
      <c r="U33" s="2124"/>
      <c r="V33" s="2124"/>
      <c r="W33" s="2124"/>
      <c r="X33" s="2124"/>
      <c r="Y33" s="2124"/>
      <c r="Z33" s="2124"/>
      <c r="AA33" s="2124"/>
      <c r="AB33" s="2124"/>
      <c r="AC33" s="2124"/>
      <c r="AD33" s="2124"/>
      <c r="AE33" s="2124"/>
      <c r="AF33" s="2124"/>
      <c r="AG33" s="2124"/>
      <c r="AH33" s="2124"/>
      <c r="AI33" s="2124"/>
      <c r="AJ33" s="2124"/>
      <c r="AK33" s="2124"/>
      <c r="AL33" s="2124"/>
      <c r="AM33" s="2124"/>
      <c r="AN33" s="2124"/>
      <c r="AO33" s="2124"/>
      <c r="AP33" s="2124"/>
      <c r="AQ33" s="2124"/>
      <c r="AR33" s="2124"/>
      <c r="AS33" s="2124"/>
      <c r="AT33" s="2124"/>
      <c r="AU33" s="2124"/>
      <c r="AV33" s="2124"/>
      <c r="AW33" s="2124"/>
      <c r="AX33" s="2124"/>
      <c r="AY33" s="2124"/>
      <c r="AZ33" s="2124"/>
      <c r="BA33" s="2124"/>
      <c r="BB33" s="2124"/>
      <c r="BC33" s="2124"/>
      <c r="BD33" s="2124"/>
      <c r="BE33" s="2124"/>
      <c r="BF33" s="2124"/>
      <c r="BG33" s="2124"/>
      <c r="BH33" s="2124"/>
      <c r="BI33" s="2124"/>
      <c r="BJ33" s="2124"/>
      <c r="BK33" s="2124"/>
      <c r="BL33" s="2124"/>
      <c r="BM33" s="2124"/>
      <c r="BN33" s="2124"/>
      <c r="BO33" s="2124"/>
      <c r="BP33" s="2124"/>
      <c r="BQ33" s="2124"/>
      <c r="BR33" s="2124"/>
      <c r="BS33" s="2124"/>
      <c r="BT33" s="2124"/>
      <c r="BU33" s="2124"/>
      <c r="BV33" s="2124"/>
      <c r="BW33" s="2124"/>
      <c r="BX33" s="2124"/>
      <c r="BY33" s="2124"/>
      <c r="BZ33" s="2124"/>
      <c r="CA33" s="2124"/>
      <c r="CB33" s="2124"/>
      <c r="CC33" s="2124"/>
      <c r="CD33" s="2124"/>
      <c r="CE33" s="2124"/>
      <c r="CF33" s="2124"/>
      <c r="CG33" s="2124"/>
      <c r="CH33" s="2124"/>
      <c r="CI33" s="2124"/>
      <c r="CJ33" s="2124"/>
      <c r="CK33" s="2124"/>
      <c r="CL33" s="2124"/>
      <c r="CM33" s="2124"/>
      <c r="CN33" s="2124"/>
      <c r="CO33" s="2124"/>
      <c r="CP33" s="2124"/>
      <c r="CQ33" s="2124"/>
      <c r="CR33" s="2124"/>
      <c r="CS33" s="2124"/>
      <c r="CT33" s="2124"/>
      <c r="CU33" s="2124"/>
      <c r="CV33" s="2124"/>
      <c r="CW33" s="2124"/>
      <c r="CX33" s="2124"/>
      <c r="CY33" s="2124"/>
      <c r="CZ33" s="2124"/>
      <c r="DA33" s="2124"/>
      <c r="DB33" s="2124"/>
      <c r="DC33" s="2124"/>
      <c r="DD33" s="2124"/>
      <c r="DE33" s="2124"/>
      <c r="DF33" s="2124"/>
      <c r="DG33" s="2124"/>
      <c r="DH33" s="2124"/>
      <c r="DI33" s="2124"/>
      <c r="DJ33" s="2124"/>
      <c r="DK33" s="2124"/>
      <c r="DL33" s="2124"/>
      <c r="DM33" s="2124"/>
      <c r="DN33" s="2124"/>
      <c r="DO33" s="2124"/>
      <c r="DP33" s="2124"/>
      <c r="DQ33" s="2124"/>
      <c r="DR33" s="2124"/>
      <c r="DS33" s="2124"/>
      <c r="DT33" s="2124"/>
      <c r="DU33" s="2124"/>
      <c r="DV33" s="2124"/>
      <c r="DW33" s="2124"/>
      <c r="DX33" s="2124"/>
      <c r="DY33" s="2124"/>
      <c r="DZ33" s="2124"/>
      <c r="EA33" s="2124"/>
      <c r="EB33" s="2124"/>
      <c r="EC33" s="2124"/>
      <c r="ED33" s="2124"/>
      <c r="EE33" s="2124"/>
      <c r="EF33" s="2124"/>
      <c r="EG33" s="2124"/>
      <c r="EH33" s="2124"/>
      <c r="EI33" s="2124"/>
      <c r="EJ33" s="2124"/>
      <c r="EK33" s="2124"/>
      <c r="EL33" s="2124"/>
      <c r="EM33" s="2124"/>
      <c r="EN33" s="2124"/>
      <c r="EO33" s="2124"/>
      <c r="EP33" s="2124"/>
      <c r="EQ33" s="2124"/>
      <c r="ER33" s="2124"/>
      <c r="ES33" s="2124"/>
      <c r="ET33" s="2124"/>
      <c r="EU33" s="2124"/>
      <c r="EV33" s="2124"/>
      <c r="EW33" s="2124"/>
      <c r="EX33" s="2124"/>
      <c r="EY33" s="2124"/>
      <c r="EZ33" s="2124"/>
      <c r="FA33" s="2124"/>
      <c r="FB33" s="2124"/>
      <c r="FC33" s="2124"/>
      <c r="FD33" s="2124"/>
      <c r="FE33" s="2124"/>
      <c r="FF33" s="2124"/>
      <c r="FG33" s="2124"/>
      <c r="FH33" s="2124"/>
      <c r="FI33" s="2124"/>
      <c r="FJ33" s="2124"/>
      <c r="FK33" s="2124"/>
      <c r="FL33" s="2124"/>
      <c r="FM33" s="2124"/>
      <c r="FN33" s="2124"/>
      <c r="FO33" s="2124"/>
      <c r="FP33" s="2124"/>
      <c r="FQ33" s="2124"/>
      <c r="FR33" s="2124"/>
      <c r="FS33" s="2124"/>
      <c r="FT33" s="2124"/>
      <c r="FU33" s="2124"/>
      <c r="FV33" s="2124"/>
      <c r="FW33" s="2124"/>
      <c r="FX33" s="2124"/>
      <c r="FY33" s="2124"/>
      <c r="FZ33" s="2124"/>
      <c r="GA33" s="2124"/>
      <c r="GB33" s="2124"/>
      <c r="GC33" s="2124"/>
      <c r="GD33" s="2124"/>
      <c r="GE33" s="2124"/>
      <c r="GF33" s="2124"/>
      <c r="GG33" s="2124"/>
      <c r="GH33" s="2124"/>
      <c r="GI33" s="2124"/>
      <c r="GJ33" s="2124"/>
      <c r="GK33" s="2124"/>
      <c r="GL33" s="2124"/>
      <c r="GM33" s="2124"/>
      <c r="GN33" s="2124"/>
      <c r="GO33" s="2124"/>
      <c r="GP33" s="2124"/>
      <c r="GQ33" s="2124"/>
      <c r="GR33" s="2124"/>
      <c r="GS33" s="2124"/>
      <c r="GT33" s="2124"/>
      <c r="GU33" s="2124"/>
      <c r="GV33" s="2124"/>
      <c r="GW33" s="2124"/>
      <c r="GX33" s="2124"/>
      <c r="GY33" s="2124"/>
      <c r="GZ33" s="2124"/>
      <c r="HA33" s="2124"/>
      <c r="HB33" s="2124"/>
      <c r="HC33" s="2124"/>
      <c r="HD33" s="2124"/>
      <c r="HE33" s="2124"/>
      <c r="HF33" s="2124"/>
      <c r="HG33" s="2124"/>
      <c r="HH33" s="2124"/>
      <c r="HI33" s="2124"/>
      <c r="HJ33" s="2124"/>
      <c r="HK33" s="2124"/>
      <c r="HL33" s="2124"/>
      <c r="HM33" s="2124"/>
      <c r="HN33" s="2124"/>
      <c r="HO33" s="2124"/>
      <c r="HP33" s="2124"/>
      <c r="HQ33" s="2124"/>
      <c r="HR33" s="2124"/>
      <c r="HS33" s="2124"/>
      <c r="HT33" s="2124"/>
      <c r="HU33" s="2124"/>
      <c r="HV33" s="2124"/>
      <c r="HW33" s="2124"/>
      <c r="HX33" s="2124"/>
      <c r="HY33" s="2124"/>
      <c r="HZ33" s="2124"/>
      <c r="IA33" s="2124"/>
      <c r="IB33" s="2124"/>
      <c r="IC33" s="2124"/>
      <c r="ID33" s="2124"/>
      <c r="IE33" s="2124"/>
      <c r="IF33" s="2124"/>
      <c r="IG33" s="2124"/>
      <c r="IH33" s="2124"/>
      <c r="II33" s="2124"/>
      <c r="IJ33" s="2124"/>
      <c r="IK33" s="2124"/>
      <c r="IL33" s="2124"/>
      <c r="IM33" s="2124"/>
      <c r="IN33" s="2124"/>
      <c r="IO33" s="2124"/>
      <c r="IP33" s="2124"/>
      <c r="IQ33" s="2124"/>
      <c r="IR33" s="2124"/>
      <c r="IS33" s="2124"/>
      <c r="IT33" s="2124"/>
    </row>
    <row r="34" spans="1:254" s="7" customFormat="1">
      <c r="A34" s="2234"/>
      <c r="B34" s="2234" t="s">
        <v>1162</v>
      </c>
      <c r="C34" s="2124"/>
      <c r="D34" s="2124"/>
      <c r="E34" s="2124"/>
      <c r="F34" s="2124"/>
      <c r="G34" s="2124"/>
      <c r="H34" s="2124"/>
      <c r="I34" s="2124"/>
      <c r="J34" s="2124"/>
      <c r="K34" s="2236"/>
      <c r="L34" s="2236"/>
      <c r="M34" s="2236"/>
      <c r="N34" s="2236"/>
      <c r="O34" s="2236"/>
      <c r="P34" s="2236"/>
      <c r="Q34" s="2124"/>
      <c r="R34" s="2124"/>
      <c r="S34" s="2124"/>
      <c r="T34" s="2124"/>
      <c r="U34" s="2124"/>
      <c r="V34" s="2124"/>
      <c r="W34" s="2124"/>
      <c r="X34" s="2124"/>
      <c r="Y34" s="2124"/>
      <c r="Z34" s="2124"/>
      <c r="AA34" s="2124"/>
      <c r="AB34" s="2124"/>
      <c r="AC34" s="2124"/>
      <c r="AD34" s="2124"/>
      <c r="AE34" s="2124"/>
      <c r="AF34" s="2124"/>
      <c r="AG34" s="2124"/>
      <c r="AH34" s="2124"/>
      <c r="AI34" s="2124"/>
      <c r="AJ34" s="2124"/>
      <c r="AK34" s="2124"/>
      <c r="AL34" s="2124"/>
      <c r="AM34" s="2124"/>
      <c r="AN34" s="2124"/>
      <c r="AO34" s="2124"/>
      <c r="AP34" s="2124"/>
      <c r="AQ34" s="2124"/>
      <c r="AR34" s="2124"/>
      <c r="AS34" s="2124"/>
      <c r="AT34" s="2124"/>
      <c r="AU34" s="2124"/>
      <c r="AV34" s="2124"/>
      <c r="AW34" s="2124"/>
      <c r="AX34" s="2124"/>
      <c r="AY34" s="2124"/>
      <c r="AZ34" s="2124"/>
      <c r="BA34" s="2124"/>
      <c r="BB34" s="2124"/>
      <c r="BC34" s="2124"/>
      <c r="BD34" s="2124"/>
      <c r="BE34" s="2124"/>
      <c r="BF34" s="2124"/>
      <c r="BG34" s="2124"/>
      <c r="BH34" s="2124"/>
      <c r="BI34" s="2124"/>
      <c r="BJ34" s="2124"/>
      <c r="BK34" s="2124"/>
      <c r="BL34" s="2124"/>
      <c r="BM34" s="2124"/>
      <c r="BN34" s="2124"/>
      <c r="BO34" s="2124"/>
      <c r="BP34" s="2124"/>
      <c r="BQ34" s="2124"/>
      <c r="BR34" s="2124"/>
      <c r="BS34" s="2124"/>
      <c r="BT34" s="2124"/>
      <c r="BU34" s="2124"/>
      <c r="BV34" s="2124"/>
      <c r="BW34" s="2124"/>
      <c r="BX34" s="2124"/>
      <c r="BY34" s="2124"/>
      <c r="BZ34" s="2124"/>
      <c r="CA34" s="2124"/>
      <c r="CB34" s="2124"/>
      <c r="CC34" s="2124"/>
      <c r="CD34" s="2124"/>
      <c r="CE34" s="2124"/>
      <c r="CF34" s="2124"/>
      <c r="CG34" s="2124"/>
      <c r="CH34" s="2124"/>
      <c r="CI34" s="2124"/>
      <c r="CJ34" s="2124"/>
      <c r="CK34" s="2124"/>
      <c r="CL34" s="2124"/>
      <c r="CM34" s="2124"/>
      <c r="CN34" s="2124"/>
      <c r="CO34" s="2124"/>
      <c r="CP34" s="2124"/>
      <c r="CQ34" s="2124"/>
      <c r="CR34" s="2124"/>
      <c r="CS34" s="2124"/>
      <c r="CT34" s="2124"/>
      <c r="CU34" s="2124"/>
      <c r="CV34" s="2124"/>
      <c r="CW34" s="2124"/>
      <c r="CX34" s="2124"/>
      <c r="CY34" s="2124"/>
      <c r="CZ34" s="2124"/>
      <c r="DA34" s="2124"/>
      <c r="DB34" s="2124"/>
      <c r="DC34" s="2124"/>
      <c r="DD34" s="2124"/>
      <c r="DE34" s="2124"/>
      <c r="DF34" s="2124"/>
      <c r="DG34" s="2124"/>
      <c r="DH34" s="2124"/>
      <c r="DI34" s="2124"/>
      <c r="DJ34" s="2124"/>
      <c r="DK34" s="2124"/>
      <c r="DL34" s="2124"/>
      <c r="DM34" s="2124"/>
      <c r="DN34" s="2124"/>
      <c r="DO34" s="2124"/>
      <c r="DP34" s="2124"/>
      <c r="DQ34" s="2124"/>
      <c r="DR34" s="2124"/>
      <c r="DS34" s="2124"/>
      <c r="DT34" s="2124"/>
      <c r="DU34" s="2124"/>
      <c r="DV34" s="2124"/>
      <c r="DW34" s="2124"/>
      <c r="DX34" s="2124"/>
      <c r="DY34" s="2124"/>
      <c r="DZ34" s="2124"/>
      <c r="EA34" s="2124"/>
      <c r="EB34" s="2124"/>
      <c r="EC34" s="2124"/>
      <c r="ED34" s="2124"/>
      <c r="EE34" s="2124"/>
      <c r="EF34" s="2124"/>
      <c r="EG34" s="2124"/>
      <c r="EH34" s="2124"/>
      <c r="EI34" s="2124"/>
      <c r="EJ34" s="2124"/>
      <c r="EK34" s="2124"/>
      <c r="EL34" s="2124"/>
      <c r="EM34" s="2124"/>
      <c r="EN34" s="2124"/>
      <c r="EO34" s="2124"/>
      <c r="EP34" s="2124"/>
      <c r="EQ34" s="2124"/>
      <c r="ER34" s="2124"/>
      <c r="ES34" s="2124"/>
      <c r="ET34" s="2124"/>
      <c r="EU34" s="2124"/>
      <c r="EV34" s="2124"/>
      <c r="EW34" s="2124"/>
      <c r="EX34" s="2124"/>
      <c r="EY34" s="2124"/>
      <c r="EZ34" s="2124"/>
      <c r="FA34" s="2124"/>
      <c r="FB34" s="2124"/>
      <c r="FC34" s="2124"/>
      <c r="FD34" s="2124"/>
      <c r="FE34" s="2124"/>
      <c r="FF34" s="2124"/>
      <c r="FG34" s="2124"/>
      <c r="FH34" s="2124"/>
      <c r="FI34" s="2124"/>
      <c r="FJ34" s="2124"/>
      <c r="FK34" s="2124"/>
      <c r="FL34" s="2124"/>
      <c r="FM34" s="2124"/>
      <c r="FN34" s="2124"/>
      <c r="FO34" s="2124"/>
      <c r="FP34" s="2124"/>
      <c r="FQ34" s="2124"/>
      <c r="FR34" s="2124"/>
      <c r="FS34" s="2124"/>
      <c r="FT34" s="2124"/>
      <c r="FU34" s="2124"/>
      <c r="FV34" s="2124"/>
      <c r="FW34" s="2124"/>
      <c r="FX34" s="2124"/>
      <c r="FY34" s="2124"/>
      <c r="FZ34" s="2124"/>
      <c r="GA34" s="2124"/>
      <c r="GB34" s="2124"/>
      <c r="GC34" s="2124"/>
      <c r="GD34" s="2124"/>
      <c r="GE34" s="2124"/>
      <c r="GF34" s="2124"/>
      <c r="GG34" s="2124"/>
      <c r="GH34" s="2124"/>
      <c r="GI34" s="2124"/>
      <c r="GJ34" s="2124"/>
      <c r="GK34" s="2124"/>
      <c r="GL34" s="2124"/>
      <c r="GM34" s="2124"/>
      <c r="GN34" s="2124"/>
      <c r="GO34" s="2124"/>
      <c r="GP34" s="2124"/>
      <c r="GQ34" s="2124"/>
      <c r="GR34" s="2124"/>
      <c r="GS34" s="2124"/>
      <c r="GT34" s="2124"/>
      <c r="GU34" s="2124"/>
      <c r="GV34" s="2124"/>
      <c r="GW34" s="2124"/>
      <c r="GX34" s="2124"/>
      <c r="GY34" s="2124"/>
      <c r="GZ34" s="2124"/>
      <c r="HA34" s="2124"/>
      <c r="HB34" s="2124"/>
      <c r="HC34" s="2124"/>
      <c r="HD34" s="2124"/>
      <c r="HE34" s="2124"/>
      <c r="HF34" s="2124"/>
      <c r="HG34" s="2124"/>
      <c r="HH34" s="2124"/>
      <c r="HI34" s="2124"/>
      <c r="HJ34" s="2124"/>
      <c r="HK34" s="2124"/>
      <c r="HL34" s="2124"/>
      <c r="HM34" s="2124"/>
      <c r="HN34" s="2124"/>
      <c r="HO34" s="2124"/>
      <c r="HP34" s="2124"/>
      <c r="HQ34" s="2124"/>
      <c r="HR34" s="2124"/>
      <c r="HS34" s="2124"/>
      <c r="HT34" s="2124"/>
      <c r="HU34" s="2124"/>
      <c r="HV34" s="2124"/>
      <c r="HW34" s="2124"/>
      <c r="HX34" s="2124"/>
      <c r="HY34" s="2124"/>
      <c r="HZ34" s="2124"/>
      <c r="IA34" s="2124"/>
      <c r="IB34" s="2124"/>
      <c r="IC34" s="2124"/>
      <c r="ID34" s="2124"/>
      <c r="IE34" s="2124"/>
      <c r="IF34" s="2124"/>
      <c r="IG34" s="2124"/>
      <c r="IH34" s="2124"/>
      <c r="II34" s="2124"/>
      <c r="IJ34" s="2124"/>
      <c r="IK34" s="2124"/>
      <c r="IL34" s="2124"/>
      <c r="IM34" s="2124"/>
      <c r="IN34" s="2124"/>
      <c r="IO34" s="2124"/>
      <c r="IP34" s="2124"/>
      <c r="IQ34" s="2124"/>
      <c r="IR34" s="2124"/>
      <c r="IS34" s="2124"/>
      <c r="IT34" s="2124"/>
    </row>
    <row r="35" spans="1:254" s="7" customFormat="1">
      <c r="A35" s="2234"/>
      <c r="B35" s="2234" t="s">
        <v>1163</v>
      </c>
      <c r="C35" s="2124"/>
      <c r="D35" s="2124"/>
      <c r="E35" s="2124"/>
      <c r="F35" s="2124"/>
      <c r="G35" s="2124"/>
      <c r="H35" s="2124"/>
      <c r="I35" s="2124"/>
      <c r="J35" s="2124"/>
      <c r="K35" s="2236"/>
      <c r="L35" s="2236"/>
      <c r="M35" s="2236"/>
      <c r="N35" s="2236"/>
      <c r="O35" s="2236"/>
      <c r="P35" s="2236"/>
      <c r="Q35" s="2124"/>
      <c r="R35" s="2124"/>
      <c r="S35" s="2124"/>
      <c r="T35" s="2124"/>
      <c r="U35" s="2124"/>
      <c r="V35" s="2124"/>
      <c r="W35" s="2124"/>
      <c r="X35" s="2124"/>
      <c r="Y35" s="2124"/>
      <c r="Z35" s="2124"/>
      <c r="AA35" s="2124"/>
      <c r="AB35" s="2124"/>
      <c r="AC35" s="2124"/>
      <c r="AD35" s="2124"/>
      <c r="AE35" s="2124"/>
      <c r="AF35" s="2124"/>
      <c r="AG35" s="2124"/>
      <c r="AH35" s="2124"/>
      <c r="AI35" s="2124"/>
      <c r="AJ35" s="2124"/>
      <c r="AK35" s="2124"/>
      <c r="AL35" s="2124"/>
      <c r="AM35" s="2124"/>
      <c r="AN35" s="2124"/>
      <c r="AO35" s="2124"/>
      <c r="AP35" s="2124"/>
      <c r="AQ35" s="2124"/>
      <c r="AR35" s="2124"/>
      <c r="AS35" s="2124"/>
      <c r="AT35" s="2124"/>
      <c r="AU35" s="2124"/>
      <c r="AV35" s="2124"/>
      <c r="AW35" s="2124"/>
      <c r="AX35" s="2124"/>
      <c r="AY35" s="2124"/>
      <c r="AZ35" s="2124"/>
      <c r="BA35" s="2124"/>
      <c r="BB35" s="2124"/>
      <c r="BC35" s="2124"/>
      <c r="BD35" s="2124"/>
      <c r="BE35" s="2124"/>
      <c r="BF35" s="2124"/>
      <c r="BG35" s="2124"/>
      <c r="BH35" s="2124"/>
      <c r="BI35" s="2124"/>
      <c r="BJ35" s="2124"/>
      <c r="BK35" s="2124"/>
      <c r="BL35" s="2124"/>
      <c r="BM35" s="2124"/>
      <c r="BN35" s="2124"/>
      <c r="BO35" s="2124"/>
      <c r="BP35" s="2124"/>
      <c r="BQ35" s="2124"/>
      <c r="BR35" s="2124"/>
      <c r="BS35" s="2124"/>
      <c r="BT35" s="2124"/>
      <c r="BU35" s="2124"/>
      <c r="BV35" s="2124"/>
      <c r="BW35" s="2124"/>
      <c r="BX35" s="2124"/>
      <c r="BY35" s="2124"/>
      <c r="BZ35" s="2124"/>
      <c r="CA35" s="2124"/>
      <c r="CB35" s="2124"/>
      <c r="CC35" s="2124"/>
      <c r="CD35" s="2124"/>
      <c r="CE35" s="2124"/>
      <c r="CF35" s="2124"/>
      <c r="CG35" s="2124"/>
      <c r="CH35" s="2124"/>
      <c r="CI35" s="2124"/>
      <c r="CJ35" s="2124"/>
      <c r="CK35" s="2124"/>
      <c r="CL35" s="2124"/>
      <c r="CM35" s="2124"/>
      <c r="CN35" s="2124"/>
      <c r="CO35" s="2124"/>
      <c r="CP35" s="2124"/>
      <c r="CQ35" s="2124"/>
      <c r="CR35" s="2124"/>
      <c r="CS35" s="2124"/>
      <c r="CT35" s="2124"/>
      <c r="CU35" s="2124"/>
      <c r="CV35" s="2124"/>
      <c r="CW35" s="2124"/>
      <c r="CX35" s="2124"/>
      <c r="CY35" s="2124"/>
      <c r="CZ35" s="2124"/>
      <c r="DA35" s="2124"/>
      <c r="DB35" s="2124"/>
      <c r="DC35" s="2124"/>
      <c r="DD35" s="2124"/>
      <c r="DE35" s="2124"/>
      <c r="DF35" s="2124"/>
      <c r="DG35" s="2124"/>
      <c r="DH35" s="2124"/>
      <c r="DI35" s="2124"/>
      <c r="DJ35" s="2124"/>
      <c r="DK35" s="2124"/>
      <c r="DL35" s="2124"/>
      <c r="DM35" s="2124"/>
      <c r="DN35" s="2124"/>
      <c r="DO35" s="2124"/>
      <c r="DP35" s="2124"/>
      <c r="DQ35" s="2124"/>
      <c r="DR35" s="2124"/>
      <c r="DS35" s="2124"/>
      <c r="DT35" s="2124"/>
      <c r="DU35" s="2124"/>
      <c r="DV35" s="2124"/>
      <c r="DW35" s="2124"/>
      <c r="DX35" s="2124"/>
      <c r="DY35" s="2124"/>
      <c r="DZ35" s="2124"/>
      <c r="EA35" s="2124"/>
      <c r="EB35" s="2124"/>
      <c r="EC35" s="2124"/>
      <c r="ED35" s="2124"/>
      <c r="EE35" s="2124"/>
      <c r="EF35" s="2124"/>
      <c r="EG35" s="2124"/>
      <c r="EH35" s="2124"/>
      <c r="EI35" s="2124"/>
      <c r="EJ35" s="2124"/>
      <c r="EK35" s="2124"/>
      <c r="EL35" s="2124"/>
      <c r="EM35" s="2124"/>
      <c r="EN35" s="2124"/>
      <c r="EO35" s="2124"/>
      <c r="EP35" s="2124"/>
      <c r="EQ35" s="2124"/>
      <c r="ER35" s="2124"/>
      <c r="ES35" s="2124"/>
      <c r="ET35" s="2124"/>
      <c r="EU35" s="2124"/>
      <c r="EV35" s="2124"/>
      <c r="EW35" s="2124"/>
      <c r="EX35" s="2124"/>
      <c r="EY35" s="2124"/>
      <c r="EZ35" s="2124"/>
      <c r="FA35" s="2124"/>
      <c r="FB35" s="2124"/>
      <c r="FC35" s="2124"/>
      <c r="FD35" s="2124"/>
      <c r="FE35" s="2124"/>
      <c r="FF35" s="2124"/>
      <c r="FG35" s="2124"/>
      <c r="FH35" s="2124"/>
      <c r="FI35" s="2124"/>
      <c r="FJ35" s="2124"/>
      <c r="FK35" s="2124"/>
      <c r="FL35" s="2124"/>
      <c r="FM35" s="2124"/>
      <c r="FN35" s="2124"/>
      <c r="FO35" s="2124"/>
      <c r="FP35" s="2124"/>
      <c r="FQ35" s="2124"/>
      <c r="FR35" s="2124"/>
      <c r="FS35" s="2124"/>
      <c r="FT35" s="2124"/>
      <c r="FU35" s="2124"/>
      <c r="FV35" s="2124"/>
      <c r="FW35" s="2124"/>
      <c r="FX35" s="2124"/>
      <c r="FY35" s="2124"/>
      <c r="FZ35" s="2124"/>
      <c r="GA35" s="2124"/>
      <c r="GB35" s="2124"/>
      <c r="GC35" s="2124"/>
      <c r="GD35" s="2124"/>
      <c r="GE35" s="2124"/>
      <c r="GF35" s="2124"/>
      <c r="GG35" s="2124"/>
      <c r="GH35" s="2124"/>
      <c r="GI35" s="2124"/>
      <c r="GJ35" s="2124"/>
      <c r="GK35" s="2124"/>
      <c r="GL35" s="2124"/>
      <c r="GM35" s="2124"/>
      <c r="GN35" s="2124"/>
      <c r="GO35" s="2124"/>
      <c r="GP35" s="2124"/>
      <c r="GQ35" s="2124"/>
      <c r="GR35" s="2124"/>
      <c r="GS35" s="2124"/>
      <c r="GT35" s="2124"/>
      <c r="GU35" s="2124"/>
      <c r="GV35" s="2124"/>
      <c r="GW35" s="2124"/>
      <c r="GX35" s="2124"/>
      <c r="GY35" s="2124"/>
      <c r="GZ35" s="2124"/>
      <c r="HA35" s="2124"/>
      <c r="HB35" s="2124"/>
      <c r="HC35" s="2124"/>
      <c r="HD35" s="2124"/>
      <c r="HE35" s="2124"/>
      <c r="HF35" s="2124"/>
      <c r="HG35" s="2124"/>
      <c r="HH35" s="2124"/>
      <c r="HI35" s="2124"/>
      <c r="HJ35" s="2124"/>
      <c r="HK35" s="2124"/>
      <c r="HL35" s="2124"/>
      <c r="HM35" s="2124"/>
      <c r="HN35" s="2124"/>
      <c r="HO35" s="2124"/>
      <c r="HP35" s="2124"/>
      <c r="HQ35" s="2124"/>
      <c r="HR35" s="2124"/>
      <c r="HS35" s="2124"/>
      <c r="HT35" s="2124"/>
      <c r="HU35" s="2124"/>
      <c r="HV35" s="2124"/>
      <c r="HW35" s="2124"/>
      <c r="HX35" s="2124"/>
      <c r="HY35" s="2124"/>
      <c r="HZ35" s="2124"/>
      <c r="IA35" s="2124"/>
      <c r="IB35" s="2124"/>
      <c r="IC35" s="2124"/>
      <c r="ID35" s="2124"/>
      <c r="IE35" s="2124"/>
      <c r="IF35" s="2124"/>
      <c r="IG35" s="2124"/>
      <c r="IH35" s="2124"/>
      <c r="II35" s="2124"/>
      <c r="IJ35" s="2124"/>
      <c r="IK35" s="2124"/>
      <c r="IL35" s="2124"/>
      <c r="IM35" s="2124"/>
      <c r="IN35" s="2124"/>
      <c r="IO35" s="2124"/>
      <c r="IP35" s="2124"/>
      <c r="IQ35" s="2124"/>
      <c r="IR35" s="2124"/>
      <c r="IS35" s="2124"/>
      <c r="IT35" s="2124"/>
    </row>
    <row r="36" spans="1:254" s="7" customFormat="1">
      <c r="A36" s="2234"/>
      <c r="B36" s="2234" t="s">
        <v>1164</v>
      </c>
      <c r="C36" s="2124"/>
      <c r="D36" s="2124"/>
      <c r="E36" s="2124"/>
      <c r="F36" s="2124"/>
      <c r="G36" s="2124"/>
      <c r="H36" s="2124"/>
      <c r="I36" s="2124"/>
      <c r="J36" s="2124"/>
      <c r="K36" s="2236"/>
      <c r="L36" s="2236"/>
      <c r="M36" s="2236"/>
      <c r="N36" s="2236"/>
      <c r="O36" s="2236"/>
      <c r="P36" s="2236"/>
      <c r="Q36" s="2124"/>
      <c r="R36" s="2124"/>
      <c r="S36" s="2124"/>
      <c r="T36" s="2124"/>
      <c r="U36" s="2124"/>
      <c r="V36" s="2124"/>
      <c r="W36" s="2124"/>
      <c r="X36" s="2124"/>
      <c r="Y36" s="2124"/>
      <c r="Z36" s="2124"/>
      <c r="AA36" s="2124"/>
      <c r="AB36" s="2124"/>
      <c r="AC36" s="2124"/>
      <c r="AD36" s="2124"/>
      <c r="AE36" s="2124"/>
      <c r="AF36" s="2124"/>
      <c r="AG36" s="2124"/>
      <c r="AH36" s="2124"/>
      <c r="AI36" s="2124"/>
      <c r="AJ36" s="2124"/>
      <c r="AK36" s="2124"/>
      <c r="AL36" s="2124"/>
      <c r="AM36" s="2124"/>
      <c r="AN36" s="2124"/>
      <c r="AO36" s="2124"/>
      <c r="AP36" s="2124"/>
      <c r="AQ36" s="2124"/>
      <c r="AR36" s="2124"/>
      <c r="AS36" s="2124"/>
      <c r="AT36" s="2124"/>
      <c r="AU36" s="2124"/>
      <c r="AV36" s="2124"/>
      <c r="AW36" s="2124"/>
      <c r="AX36" s="2124"/>
      <c r="AY36" s="2124"/>
      <c r="AZ36" s="2124"/>
      <c r="BA36" s="2124"/>
      <c r="BB36" s="2124"/>
      <c r="BC36" s="2124"/>
      <c r="BD36" s="2124"/>
      <c r="BE36" s="2124"/>
      <c r="BF36" s="2124"/>
      <c r="BG36" s="2124"/>
      <c r="BH36" s="2124"/>
      <c r="BI36" s="2124"/>
      <c r="BJ36" s="2124"/>
      <c r="BK36" s="2124"/>
      <c r="BL36" s="2124"/>
      <c r="BM36" s="2124"/>
      <c r="BN36" s="2124"/>
      <c r="BO36" s="2124"/>
      <c r="BP36" s="2124"/>
      <c r="BQ36" s="2124"/>
      <c r="BR36" s="2124"/>
      <c r="BS36" s="2124"/>
      <c r="BT36" s="2124"/>
      <c r="BU36" s="2124"/>
      <c r="BV36" s="2124"/>
      <c r="BW36" s="2124"/>
      <c r="BX36" s="2124"/>
      <c r="BY36" s="2124"/>
      <c r="BZ36" s="2124"/>
      <c r="CA36" s="2124"/>
      <c r="CB36" s="2124"/>
      <c r="CC36" s="2124"/>
      <c r="CD36" s="2124"/>
      <c r="CE36" s="2124"/>
      <c r="CF36" s="2124"/>
      <c r="CG36" s="2124"/>
      <c r="CH36" s="2124"/>
      <c r="CI36" s="2124"/>
      <c r="CJ36" s="2124"/>
      <c r="CK36" s="2124"/>
      <c r="CL36" s="2124"/>
      <c r="CM36" s="2124"/>
      <c r="CN36" s="2124"/>
      <c r="CO36" s="2124"/>
      <c r="CP36" s="2124"/>
      <c r="CQ36" s="2124"/>
      <c r="CR36" s="2124"/>
      <c r="CS36" s="2124"/>
      <c r="CT36" s="2124"/>
      <c r="CU36" s="2124"/>
      <c r="CV36" s="2124"/>
      <c r="CW36" s="2124"/>
      <c r="CX36" s="2124"/>
      <c r="CY36" s="2124"/>
      <c r="CZ36" s="2124"/>
      <c r="DA36" s="2124"/>
      <c r="DB36" s="2124"/>
      <c r="DC36" s="2124"/>
      <c r="DD36" s="2124"/>
      <c r="DE36" s="2124"/>
      <c r="DF36" s="2124"/>
      <c r="DG36" s="2124"/>
      <c r="DH36" s="2124"/>
      <c r="DI36" s="2124"/>
      <c r="DJ36" s="2124"/>
      <c r="DK36" s="2124"/>
      <c r="DL36" s="2124"/>
      <c r="DM36" s="2124"/>
      <c r="DN36" s="2124"/>
      <c r="DO36" s="2124"/>
      <c r="DP36" s="2124"/>
      <c r="DQ36" s="2124"/>
      <c r="DR36" s="2124"/>
      <c r="DS36" s="2124"/>
      <c r="DT36" s="2124"/>
      <c r="DU36" s="2124"/>
      <c r="DV36" s="2124"/>
      <c r="DW36" s="2124"/>
      <c r="DX36" s="2124"/>
      <c r="DY36" s="2124"/>
      <c r="DZ36" s="2124"/>
      <c r="EA36" s="2124"/>
      <c r="EB36" s="2124"/>
      <c r="EC36" s="2124"/>
      <c r="ED36" s="2124"/>
      <c r="EE36" s="2124"/>
      <c r="EF36" s="2124"/>
      <c r="EG36" s="2124"/>
      <c r="EH36" s="2124"/>
      <c r="EI36" s="2124"/>
      <c r="EJ36" s="2124"/>
      <c r="EK36" s="2124"/>
      <c r="EL36" s="2124"/>
      <c r="EM36" s="2124"/>
      <c r="EN36" s="2124"/>
      <c r="EO36" s="2124"/>
      <c r="EP36" s="2124"/>
      <c r="EQ36" s="2124"/>
      <c r="ER36" s="2124"/>
      <c r="ES36" s="2124"/>
      <c r="ET36" s="2124"/>
      <c r="EU36" s="2124"/>
      <c r="EV36" s="2124"/>
      <c r="EW36" s="2124"/>
      <c r="EX36" s="2124"/>
      <c r="EY36" s="2124"/>
      <c r="EZ36" s="2124"/>
      <c r="FA36" s="2124"/>
      <c r="FB36" s="2124"/>
      <c r="FC36" s="2124"/>
      <c r="FD36" s="2124"/>
      <c r="FE36" s="2124"/>
      <c r="FF36" s="2124"/>
      <c r="FG36" s="2124"/>
      <c r="FH36" s="2124"/>
      <c r="FI36" s="2124"/>
      <c r="FJ36" s="2124"/>
      <c r="FK36" s="2124"/>
      <c r="FL36" s="2124"/>
      <c r="FM36" s="2124"/>
      <c r="FN36" s="2124"/>
      <c r="FO36" s="2124"/>
      <c r="FP36" s="2124"/>
      <c r="FQ36" s="2124"/>
      <c r="FR36" s="2124"/>
      <c r="FS36" s="2124"/>
      <c r="FT36" s="2124"/>
      <c r="FU36" s="2124"/>
      <c r="FV36" s="2124"/>
      <c r="FW36" s="2124"/>
      <c r="FX36" s="2124"/>
      <c r="FY36" s="2124"/>
      <c r="FZ36" s="2124"/>
      <c r="GA36" s="2124"/>
      <c r="GB36" s="2124"/>
      <c r="GC36" s="2124"/>
      <c r="GD36" s="2124"/>
      <c r="GE36" s="2124"/>
      <c r="GF36" s="2124"/>
      <c r="GG36" s="2124"/>
      <c r="GH36" s="2124"/>
      <c r="GI36" s="2124"/>
      <c r="GJ36" s="2124"/>
      <c r="GK36" s="2124"/>
      <c r="GL36" s="2124"/>
      <c r="GM36" s="2124"/>
      <c r="GN36" s="2124"/>
      <c r="GO36" s="2124"/>
      <c r="GP36" s="2124"/>
      <c r="GQ36" s="2124"/>
      <c r="GR36" s="2124"/>
      <c r="GS36" s="2124"/>
      <c r="GT36" s="2124"/>
      <c r="GU36" s="2124"/>
      <c r="GV36" s="2124"/>
      <c r="GW36" s="2124"/>
      <c r="GX36" s="2124"/>
      <c r="GY36" s="2124"/>
      <c r="GZ36" s="2124"/>
      <c r="HA36" s="2124"/>
      <c r="HB36" s="2124"/>
      <c r="HC36" s="2124"/>
      <c r="HD36" s="2124"/>
      <c r="HE36" s="2124"/>
      <c r="HF36" s="2124"/>
      <c r="HG36" s="2124"/>
      <c r="HH36" s="2124"/>
      <c r="HI36" s="2124"/>
      <c r="HJ36" s="2124"/>
      <c r="HK36" s="2124"/>
      <c r="HL36" s="2124"/>
      <c r="HM36" s="2124"/>
      <c r="HN36" s="2124"/>
      <c r="HO36" s="2124"/>
      <c r="HP36" s="2124"/>
      <c r="HQ36" s="2124"/>
      <c r="HR36" s="2124"/>
      <c r="HS36" s="2124"/>
      <c r="HT36" s="2124"/>
      <c r="HU36" s="2124"/>
      <c r="HV36" s="2124"/>
      <c r="HW36" s="2124"/>
      <c r="HX36" s="2124"/>
      <c r="HY36" s="2124"/>
      <c r="HZ36" s="2124"/>
      <c r="IA36" s="2124"/>
      <c r="IB36" s="2124"/>
      <c r="IC36" s="2124"/>
      <c r="ID36" s="2124"/>
      <c r="IE36" s="2124"/>
      <c r="IF36" s="2124"/>
      <c r="IG36" s="2124"/>
      <c r="IH36" s="2124"/>
      <c r="II36" s="2124"/>
      <c r="IJ36" s="2124"/>
      <c r="IK36" s="2124"/>
      <c r="IL36" s="2124"/>
      <c r="IM36" s="2124"/>
      <c r="IN36" s="2124"/>
      <c r="IO36" s="2124"/>
      <c r="IP36" s="2124"/>
      <c r="IQ36" s="2124"/>
      <c r="IR36" s="2124"/>
      <c r="IS36" s="2124"/>
      <c r="IT36" s="2124"/>
    </row>
    <row r="37" spans="1:254" s="7" customFormat="1">
      <c r="A37" s="2234"/>
      <c r="B37" s="7" t="s">
        <v>1165</v>
      </c>
      <c r="C37" s="2124"/>
      <c r="D37" s="2124"/>
      <c r="E37" s="2124"/>
      <c r="F37" s="2124"/>
      <c r="G37" s="2124"/>
      <c r="H37" s="2124"/>
      <c r="I37" s="2124"/>
      <c r="J37" s="2124"/>
      <c r="K37" s="2124"/>
      <c r="L37" s="2124"/>
      <c r="M37" s="2124"/>
      <c r="N37" s="2124"/>
      <c r="O37" s="2124"/>
      <c r="P37" s="2124"/>
      <c r="Q37" s="2124"/>
      <c r="R37" s="2124"/>
      <c r="S37" s="2124"/>
      <c r="T37" s="2124"/>
      <c r="U37" s="2124"/>
      <c r="V37" s="2124"/>
      <c r="W37" s="2124"/>
      <c r="X37" s="2124"/>
      <c r="Y37" s="2124"/>
      <c r="Z37" s="2124"/>
      <c r="AA37" s="2124"/>
      <c r="AB37" s="2124"/>
      <c r="AC37" s="2124"/>
      <c r="AD37" s="2124"/>
      <c r="AE37" s="2124"/>
      <c r="AF37" s="2124"/>
      <c r="AG37" s="2124"/>
      <c r="AH37" s="2124"/>
      <c r="AI37" s="2124"/>
      <c r="AJ37" s="2124"/>
      <c r="AK37" s="2124"/>
      <c r="AL37" s="2124"/>
      <c r="AM37" s="2124"/>
      <c r="AN37" s="2124"/>
      <c r="AO37" s="2124"/>
      <c r="AP37" s="2124"/>
      <c r="AQ37" s="2124"/>
      <c r="AR37" s="2124"/>
      <c r="AS37" s="2124"/>
      <c r="AT37" s="2124"/>
      <c r="AU37" s="2124"/>
      <c r="AV37" s="2124"/>
      <c r="AW37" s="2124"/>
      <c r="AX37" s="2124"/>
      <c r="AY37" s="2124"/>
      <c r="AZ37" s="2124"/>
      <c r="BA37" s="2124"/>
      <c r="BB37" s="2124"/>
      <c r="BC37" s="2124"/>
      <c r="BD37" s="2124"/>
      <c r="BE37" s="2124"/>
      <c r="BF37" s="2124"/>
      <c r="BG37" s="2124"/>
      <c r="BH37" s="2124"/>
      <c r="BI37" s="2124"/>
      <c r="BJ37" s="2124"/>
      <c r="BK37" s="2124"/>
      <c r="BL37" s="2124"/>
      <c r="BM37" s="2124"/>
      <c r="BN37" s="2124"/>
      <c r="BO37" s="2124"/>
      <c r="BP37" s="2124"/>
      <c r="BQ37" s="2124"/>
      <c r="BR37" s="2124"/>
      <c r="BS37" s="2124"/>
      <c r="BT37" s="2124"/>
      <c r="BU37" s="2124"/>
      <c r="BV37" s="2124"/>
      <c r="BW37" s="2124"/>
      <c r="BX37" s="2124"/>
      <c r="BY37" s="2124"/>
      <c r="BZ37" s="2124"/>
      <c r="CA37" s="2124"/>
      <c r="CB37" s="2124"/>
      <c r="CC37" s="2124"/>
      <c r="CD37" s="2124"/>
      <c r="CE37" s="2124"/>
      <c r="CF37" s="2124"/>
      <c r="CG37" s="2124"/>
      <c r="CH37" s="2124"/>
      <c r="CI37" s="2124"/>
      <c r="CJ37" s="2124"/>
      <c r="CK37" s="2124"/>
      <c r="CL37" s="2124"/>
      <c r="CM37" s="2124"/>
      <c r="CN37" s="2124"/>
      <c r="CO37" s="2124"/>
      <c r="CP37" s="2124"/>
      <c r="CQ37" s="2124"/>
      <c r="CR37" s="2124"/>
      <c r="CS37" s="2124"/>
      <c r="CT37" s="2124"/>
      <c r="CU37" s="2124"/>
      <c r="CV37" s="2124"/>
      <c r="CW37" s="2124"/>
      <c r="CX37" s="2124"/>
      <c r="CY37" s="2124"/>
      <c r="CZ37" s="2124"/>
      <c r="DA37" s="2124"/>
      <c r="DB37" s="2124"/>
      <c r="DC37" s="2124"/>
      <c r="DD37" s="2124"/>
      <c r="DE37" s="2124"/>
      <c r="DF37" s="2124"/>
      <c r="DG37" s="2124"/>
      <c r="DH37" s="2124"/>
      <c r="DI37" s="2124"/>
      <c r="DJ37" s="2124"/>
      <c r="DK37" s="2124"/>
      <c r="DL37" s="2124"/>
      <c r="DM37" s="2124"/>
      <c r="DN37" s="2124"/>
      <c r="DO37" s="2124"/>
      <c r="DP37" s="2124"/>
      <c r="DQ37" s="2124"/>
      <c r="DR37" s="2124"/>
      <c r="DS37" s="2124"/>
      <c r="DT37" s="2124"/>
      <c r="DU37" s="2124"/>
      <c r="DV37" s="2124"/>
      <c r="DW37" s="2124"/>
      <c r="DX37" s="2124"/>
      <c r="DY37" s="2124"/>
      <c r="DZ37" s="2124"/>
      <c r="EA37" s="2124"/>
      <c r="EB37" s="2124"/>
      <c r="EC37" s="2124"/>
      <c r="ED37" s="2124"/>
      <c r="EE37" s="2124"/>
      <c r="EF37" s="2124"/>
      <c r="EG37" s="2124"/>
      <c r="EH37" s="2124"/>
      <c r="EI37" s="2124"/>
      <c r="EJ37" s="2124"/>
      <c r="EK37" s="2124"/>
      <c r="EL37" s="2124"/>
      <c r="EM37" s="2124"/>
      <c r="EN37" s="2124"/>
      <c r="EO37" s="2124"/>
      <c r="EP37" s="2124"/>
      <c r="EQ37" s="2124"/>
      <c r="ER37" s="2124"/>
      <c r="ES37" s="2124"/>
      <c r="ET37" s="2124"/>
      <c r="EU37" s="2124"/>
      <c r="EV37" s="2124"/>
      <c r="EW37" s="2124"/>
      <c r="EX37" s="2124"/>
      <c r="EY37" s="2124"/>
      <c r="EZ37" s="2124"/>
      <c r="FA37" s="2124"/>
      <c r="FB37" s="2124"/>
      <c r="FC37" s="2124"/>
      <c r="FD37" s="2124"/>
      <c r="FE37" s="2124"/>
      <c r="FF37" s="2124"/>
      <c r="FG37" s="2124"/>
      <c r="FH37" s="2124"/>
      <c r="FI37" s="2124"/>
      <c r="FJ37" s="2124"/>
      <c r="FK37" s="2124"/>
      <c r="FL37" s="2124"/>
      <c r="FM37" s="2124"/>
      <c r="FN37" s="2124"/>
      <c r="FO37" s="2124"/>
      <c r="FP37" s="2124"/>
      <c r="FQ37" s="2124"/>
      <c r="FR37" s="2124"/>
      <c r="FS37" s="2124"/>
      <c r="FT37" s="2124"/>
      <c r="FU37" s="2124"/>
      <c r="FV37" s="2124"/>
      <c r="FW37" s="2124"/>
      <c r="FX37" s="2124"/>
      <c r="FY37" s="2124"/>
      <c r="FZ37" s="2124"/>
      <c r="GA37" s="2124"/>
      <c r="GB37" s="2124"/>
      <c r="GC37" s="2124"/>
      <c r="GD37" s="2124"/>
      <c r="GE37" s="2124"/>
      <c r="GF37" s="2124"/>
      <c r="GG37" s="2124"/>
      <c r="GH37" s="2124"/>
      <c r="GI37" s="2124"/>
      <c r="GJ37" s="2124"/>
      <c r="GK37" s="2124"/>
      <c r="GL37" s="2124"/>
      <c r="GM37" s="2124"/>
      <c r="GN37" s="2124"/>
      <c r="GO37" s="2124"/>
      <c r="GP37" s="2124"/>
      <c r="GQ37" s="2124"/>
      <c r="GR37" s="2124"/>
      <c r="GS37" s="2124"/>
      <c r="GT37" s="2124"/>
      <c r="GU37" s="2124"/>
      <c r="GV37" s="2124"/>
      <c r="GW37" s="2124"/>
      <c r="GX37" s="2124"/>
      <c r="GY37" s="2124"/>
      <c r="GZ37" s="2124"/>
      <c r="HA37" s="2124"/>
      <c r="HB37" s="2124"/>
      <c r="HC37" s="2124"/>
      <c r="HD37" s="2124"/>
      <c r="HE37" s="2124"/>
      <c r="HF37" s="2124"/>
      <c r="HG37" s="2124"/>
      <c r="HH37" s="2124"/>
      <c r="HI37" s="2124"/>
      <c r="HJ37" s="2124"/>
      <c r="HK37" s="2124"/>
      <c r="HL37" s="2124"/>
      <c r="HM37" s="2124"/>
      <c r="HN37" s="2124"/>
      <c r="HO37" s="2124"/>
      <c r="HP37" s="2124"/>
      <c r="HQ37" s="2124"/>
      <c r="HR37" s="2124"/>
      <c r="HS37" s="2124"/>
      <c r="HT37" s="2124"/>
      <c r="HU37" s="2124"/>
      <c r="HV37" s="2124"/>
      <c r="HW37" s="2124"/>
      <c r="HX37" s="2124"/>
      <c r="HY37" s="2124"/>
      <c r="HZ37" s="2124"/>
      <c r="IA37" s="2124"/>
      <c r="IB37" s="2124"/>
      <c r="IC37" s="2124"/>
      <c r="ID37" s="2124"/>
      <c r="IE37" s="2124"/>
      <c r="IF37" s="2124"/>
      <c r="IG37" s="2124"/>
      <c r="IH37" s="2124"/>
      <c r="II37" s="2124"/>
      <c r="IJ37" s="2124"/>
      <c r="IK37" s="2124"/>
      <c r="IL37" s="2124"/>
      <c r="IM37" s="2124"/>
      <c r="IN37" s="2124"/>
      <c r="IO37" s="2124"/>
      <c r="IP37" s="2124"/>
      <c r="IQ37" s="2124"/>
      <c r="IR37" s="2124"/>
      <c r="IS37" s="2124"/>
      <c r="IT37" s="2124"/>
    </row>
    <row r="38" spans="1:254" s="7" customFormat="1">
      <c r="A38" s="2234"/>
      <c r="B38" s="7" t="s">
        <v>1166</v>
      </c>
      <c r="C38" s="2124"/>
      <c r="D38" s="2124"/>
      <c r="E38" s="2124"/>
      <c r="F38" s="2124"/>
      <c r="G38" s="2124"/>
      <c r="H38" s="2124"/>
      <c r="I38" s="2124"/>
      <c r="J38" s="2124"/>
      <c r="K38" s="2124"/>
      <c r="L38" s="2124"/>
      <c r="M38" s="2124"/>
      <c r="N38" s="2124"/>
      <c r="O38" s="2124"/>
      <c r="P38" s="2124"/>
      <c r="Q38" s="2124"/>
      <c r="R38" s="2124"/>
      <c r="S38" s="2124"/>
      <c r="T38" s="2124"/>
      <c r="U38" s="2124"/>
      <c r="V38" s="2124"/>
      <c r="W38" s="2124"/>
      <c r="X38" s="2124"/>
      <c r="Y38" s="2124"/>
      <c r="Z38" s="2124"/>
      <c r="AA38" s="2124"/>
      <c r="AB38" s="2124"/>
      <c r="AC38" s="2124"/>
      <c r="AD38" s="2124"/>
      <c r="AE38" s="2124"/>
      <c r="AF38" s="2124"/>
      <c r="AG38" s="2124"/>
      <c r="AH38" s="2124"/>
      <c r="AI38" s="2124"/>
      <c r="AJ38" s="2124"/>
      <c r="AK38" s="2124"/>
      <c r="AL38" s="2124"/>
      <c r="AM38" s="2124"/>
      <c r="AN38" s="2124"/>
      <c r="AO38" s="2124"/>
      <c r="AP38" s="2124"/>
      <c r="AQ38" s="2124"/>
      <c r="AR38" s="2124"/>
      <c r="AS38" s="2124"/>
      <c r="AT38" s="2124"/>
      <c r="AU38" s="2124"/>
      <c r="AV38" s="2124"/>
      <c r="AW38" s="2124"/>
      <c r="AX38" s="2124"/>
      <c r="AY38" s="2124"/>
      <c r="AZ38" s="2124"/>
      <c r="BA38" s="2124"/>
      <c r="BB38" s="2124"/>
      <c r="BC38" s="2124"/>
      <c r="BD38" s="2124"/>
      <c r="BE38" s="2124"/>
      <c r="BF38" s="2124"/>
      <c r="BG38" s="2124"/>
      <c r="BH38" s="2124"/>
      <c r="BI38" s="2124"/>
      <c r="BJ38" s="2124"/>
      <c r="BK38" s="2124"/>
      <c r="BL38" s="2124"/>
      <c r="BM38" s="2124"/>
      <c r="BN38" s="2124"/>
      <c r="BO38" s="2124"/>
      <c r="BP38" s="2124"/>
      <c r="BQ38" s="2124"/>
      <c r="BR38" s="2124"/>
      <c r="BS38" s="2124"/>
      <c r="BT38" s="2124"/>
      <c r="BU38" s="2124"/>
      <c r="BV38" s="2124"/>
      <c r="BW38" s="2124"/>
      <c r="BX38" s="2124"/>
      <c r="BY38" s="2124"/>
      <c r="BZ38" s="2124"/>
      <c r="CA38" s="2124"/>
      <c r="CB38" s="2124"/>
      <c r="CC38" s="2124"/>
      <c r="CD38" s="2124"/>
      <c r="CE38" s="2124"/>
      <c r="CF38" s="2124"/>
      <c r="CG38" s="2124"/>
      <c r="CH38" s="2124"/>
      <c r="CI38" s="2124"/>
      <c r="CJ38" s="2124"/>
      <c r="CK38" s="2124"/>
      <c r="CL38" s="2124"/>
      <c r="CM38" s="2124"/>
      <c r="CN38" s="2124"/>
      <c r="CO38" s="2124"/>
      <c r="CP38" s="2124"/>
      <c r="CQ38" s="2124"/>
      <c r="CR38" s="2124"/>
      <c r="CS38" s="2124"/>
      <c r="CT38" s="2124"/>
      <c r="CU38" s="2124"/>
      <c r="CV38" s="2124"/>
      <c r="CW38" s="2124"/>
      <c r="CX38" s="2124"/>
      <c r="CY38" s="2124"/>
      <c r="CZ38" s="2124"/>
      <c r="DA38" s="2124"/>
      <c r="DB38" s="2124"/>
      <c r="DC38" s="2124"/>
      <c r="DD38" s="2124"/>
      <c r="DE38" s="2124"/>
      <c r="DF38" s="2124"/>
      <c r="DG38" s="2124"/>
      <c r="DH38" s="2124"/>
      <c r="DI38" s="2124"/>
      <c r="DJ38" s="2124"/>
      <c r="DK38" s="2124"/>
      <c r="DL38" s="2124"/>
      <c r="DM38" s="2124"/>
      <c r="DN38" s="2124"/>
      <c r="DO38" s="2124"/>
      <c r="DP38" s="2124"/>
      <c r="DQ38" s="2124"/>
      <c r="DR38" s="2124"/>
      <c r="DS38" s="2124"/>
      <c r="DT38" s="2124"/>
      <c r="DU38" s="2124"/>
      <c r="DV38" s="2124"/>
      <c r="DW38" s="2124"/>
      <c r="DX38" s="2124"/>
      <c r="DY38" s="2124"/>
      <c r="DZ38" s="2124"/>
      <c r="EA38" s="2124"/>
      <c r="EB38" s="2124"/>
      <c r="EC38" s="2124"/>
      <c r="ED38" s="2124"/>
      <c r="EE38" s="2124"/>
      <c r="EF38" s="2124"/>
      <c r="EG38" s="2124"/>
      <c r="EH38" s="2124"/>
      <c r="EI38" s="2124"/>
      <c r="EJ38" s="2124"/>
      <c r="EK38" s="2124"/>
      <c r="EL38" s="2124"/>
      <c r="EM38" s="2124"/>
      <c r="EN38" s="2124"/>
      <c r="EO38" s="2124"/>
      <c r="EP38" s="2124"/>
      <c r="EQ38" s="2124"/>
      <c r="ER38" s="2124"/>
      <c r="ES38" s="2124"/>
      <c r="ET38" s="2124"/>
      <c r="EU38" s="2124"/>
      <c r="EV38" s="2124"/>
      <c r="EW38" s="2124"/>
      <c r="EX38" s="2124"/>
      <c r="EY38" s="2124"/>
      <c r="EZ38" s="2124"/>
      <c r="FA38" s="2124"/>
      <c r="FB38" s="2124"/>
      <c r="FC38" s="2124"/>
      <c r="FD38" s="2124"/>
      <c r="FE38" s="2124"/>
      <c r="FF38" s="2124"/>
      <c r="FG38" s="2124"/>
      <c r="FH38" s="2124"/>
      <c r="FI38" s="2124"/>
      <c r="FJ38" s="2124"/>
      <c r="FK38" s="2124"/>
      <c r="FL38" s="2124"/>
      <c r="FM38" s="2124"/>
      <c r="FN38" s="2124"/>
      <c r="FO38" s="2124"/>
      <c r="FP38" s="2124"/>
      <c r="FQ38" s="2124"/>
      <c r="FR38" s="2124"/>
      <c r="FS38" s="2124"/>
      <c r="FT38" s="2124"/>
      <c r="FU38" s="2124"/>
      <c r="FV38" s="2124"/>
      <c r="FW38" s="2124"/>
      <c r="FX38" s="2124"/>
      <c r="FY38" s="2124"/>
      <c r="FZ38" s="2124"/>
      <c r="GA38" s="2124"/>
      <c r="GB38" s="2124"/>
      <c r="GC38" s="2124"/>
      <c r="GD38" s="2124"/>
      <c r="GE38" s="2124"/>
      <c r="GF38" s="2124"/>
      <c r="GG38" s="2124"/>
      <c r="GH38" s="2124"/>
      <c r="GI38" s="2124"/>
      <c r="GJ38" s="2124"/>
      <c r="GK38" s="2124"/>
      <c r="GL38" s="2124"/>
      <c r="GM38" s="2124"/>
      <c r="GN38" s="2124"/>
      <c r="GO38" s="2124"/>
      <c r="GP38" s="2124"/>
      <c r="GQ38" s="2124"/>
      <c r="GR38" s="2124"/>
      <c r="GS38" s="2124"/>
      <c r="GT38" s="2124"/>
      <c r="GU38" s="2124"/>
      <c r="GV38" s="2124"/>
      <c r="GW38" s="2124"/>
      <c r="GX38" s="2124"/>
      <c r="GY38" s="2124"/>
      <c r="GZ38" s="2124"/>
      <c r="HA38" s="2124"/>
      <c r="HB38" s="2124"/>
      <c r="HC38" s="2124"/>
      <c r="HD38" s="2124"/>
      <c r="HE38" s="2124"/>
      <c r="HF38" s="2124"/>
      <c r="HG38" s="2124"/>
      <c r="HH38" s="2124"/>
      <c r="HI38" s="2124"/>
      <c r="HJ38" s="2124"/>
      <c r="HK38" s="2124"/>
      <c r="HL38" s="2124"/>
      <c r="HM38" s="2124"/>
      <c r="HN38" s="2124"/>
      <c r="HO38" s="2124"/>
      <c r="HP38" s="2124"/>
      <c r="HQ38" s="2124"/>
      <c r="HR38" s="2124"/>
      <c r="HS38" s="2124"/>
      <c r="HT38" s="2124"/>
      <c r="HU38" s="2124"/>
      <c r="HV38" s="2124"/>
      <c r="HW38" s="2124"/>
      <c r="HX38" s="2124"/>
      <c r="HY38" s="2124"/>
      <c r="HZ38" s="2124"/>
      <c r="IA38" s="2124"/>
      <c r="IB38" s="2124"/>
      <c r="IC38" s="2124"/>
      <c r="ID38" s="2124"/>
      <c r="IE38" s="2124"/>
      <c r="IF38" s="2124"/>
      <c r="IG38" s="2124"/>
      <c r="IH38" s="2124"/>
      <c r="II38" s="2124"/>
      <c r="IJ38" s="2124"/>
      <c r="IK38" s="2124"/>
      <c r="IL38" s="2124"/>
      <c r="IM38" s="2124"/>
      <c r="IN38" s="2124"/>
      <c r="IO38" s="2124"/>
      <c r="IP38" s="2124"/>
      <c r="IQ38" s="2124"/>
      <c r="IR38" s="2124"/>
      <c r="IS38" s="2124"/>
      <c r="IT38" s="2124"/>
    </row>
    <row r="39" spans="1:254" s="7" customFormat="1">
      <c r="B39" s="2234" t="s">
        <v>1167</v>
      </c>
      <c r="C39" s="2124"/>
      <c r="D39" s="2124"/>
      <c r="E39" s="2124"/>
      <c r="F39" s="2124"/>
      <c r="G39" s="2124"/>
      <c r="H39" s="2124"/>
      <c r="I39" s="2124"/>
      <c r="J39" s="2124"/>
      <c r="K39" s="2237"/>
      <c r="L39" s="2124"/>
      <c r="M39" s="2124"/>
      <c r="N39" s="2124"/>
      <c r="O39" s="2124"/>
      <c r="P39" s="2124"/>
      <c r="Q39" s="2124"/>
      <c r="R39" s="2124"/>
      <c r="S39" s="2047"/>
      <c r="T39" s="2124"/>
      <c r="U39" s="2124"/>
      <c r="V39" s="2124"/>
      <c r="W39" s="2124"/>
      <c r="X39" s="2124"/>
      <c r="Y39" s="2124"/>
      <c r="Z39" s="2124"/>
      <c r="AA39" s="2124"/>
      <c r="AB39" s="2124"/>
      <c r="AC39" s="2124"/>
      <c r="AD39" s="2124"/>
      <c r="AE39" s="2124"/>
      <c r="AF39" s="2124"/>
      <c r="AG39" s="2124"/>
      <c r="AH39" s="2124"/>
      <c r="AI39" s="2124"/>
      <c r="AJ39" s="2124"/>
      <c r="AK39" s="2124"/>
      <c r="AL39" s="2124"/>
      <c r="AM39" s="2124"/>
      <c r="AN39" s="2124"/>
      <c r="AO39" s="2124"/>
      <c r="AP39" s="2124"/>
      <c r="AQ39" s="2124"/>
      <c r="AR39" s="2124"/>
      <c r="AS39" s="2124"/>
      <c r="AT39" s="2124"/>
      <c r="AU39" s="2124"/>
      <c r="AV39" s="2124"/>
      <c r="AW39" s="2124"/>
      <c r="AX39" s="2124"/>
      <c r="AY39" s="2124"/>
      <c r="AZ39" s="2124"/>
      <c r="BA39" s="2124"/>
      <c r="BB39" s="2124"/>
      <c r="BC39" s="2124"/>
      <c r="BD39" s="2124"/>
      <c r="BE39" s="2124"/>
      <c r="BF39" s="2124"/>
      <c r="BG39" s="2124"/>
      <c r="BH39" s="2124"/>
      <c r="BI39" s="2124"/>
      <c r="BJ39" s="2124"/>
      <c r="BK39" s="2124"/>
      <c r="BL39" s="2124"/>
      <c r="BM39" s="2124"/>
      <c r="BN39" s="2124"/>
      <c r="BO39" s="2124"/>
      <c r="BP39" s="2124"/>
      <c r="BQ39" s="2124"/>
      <c r="BR39" s="2124"/>
      <c r="BS39" s="2124"/>
      <c r="BT39" s="2124"/>
      <c r="BU39" s="2124"/>
      <c r="BV39" s="2124"/>
      <c r="BW39" s="2124"/>
      <c r="BX39" s="2124"/>
      <c r="BY39" s="2124"/>
      <c r="BZ39" s="2124"/>
      <c r="CA39" s="2124"/>
      <c r="CB39" s="2124"/>
      <c r="CC39" s="2124"/>
      <c r="CD39" s="2124"/>
      <c r="CE39" s="2124"/>
      <c r="CF39" s="2124"/>
      <c r="CG39" s="2124"/>
      <c r="CH39" s="2124"/>
      <c r="CI39" s="2124"/>
      <c r="CJ39" s="2124"/>
      <c r="CK39" s="2124"/>
      <c r="CL39" s="2124"/>
      <c r="CM39" s="2124"/>
      <c r="CN39" s="2124"/>
      <c r="CO39" s="2124"/>
      <c r="CP39" s="2124"/>
      <c r="CQ39" s="2124"/>
      <c r="CR39" s="2124"/>
      <c r="CS39" s="2124"/>
      <c r="CT39" s="2124"/>
      <c r="CU39" s="2124"/>
      <c r="CV39" s="2124"/>
      <c r="CW39" s="2124"/>
      <c r="CX39" s="2124"/>
      <c r="CY39" s="2124"/>
      <c r="CZ39" s="2124"/>
      <c r="DA39" s="2124"/>
      <c r="DB39" s="2124"/>
      <c r="DC39" s="2124"/>
      <c r="DD39" s="2124"/>
      <c r="DE39" s="2124"/>
      <c r="DF39" s="2124"/>
      <c r="DG39" s="2124"/>
      <c r="DH39" s="2124"/>
      <c r="DI39" s="2124"/>
      <c r="DJ39" s="2124"/>
      <c r="DK39" s="2124"/>
      <c r="DL39" s="2124"/>
      <c r="DM39" s="2124"/>
      <c r="DN39" s="2124"/>
      <c r="DO39" s="2124"/>
      <c r="DP39" s="2124"/>
      <c r="DQ39" s="2124"/>
      <c r="DR39" s="2124"/>
      <c r="DS39" s="2124"/>
      <c r="DT39" s="2124"/>
      <c r="DU39" s="2124"/>
      <c r="DV39" s="2124"/>
      <c r="DW39" s="2124"/>
      <c r="DX39" s="2124"/>
      <c r="DY39" s="2124"/>
      <c r="DZ39" s="2124"/>
      <c r="EA39" s="2124"/>
      <c r="EB39" s="2124"/>
      <c r="EC39" s="2124"/>
      <c r="ED39" s="2124"/>
      <c r="EE39" s="2124"/>
      <c r="EF39" s="2124"/>
      <c r="EG39" s="2124"/>
      <c r="EH39" s="2124"/>
      <c r="EI39" s="2124"/>
      <c r="EJ39" s="2124"/>
      <c r="EK39" s="2124"/>
      <c r="EL39" s="2124"/>
      <c r="EM39" s="2124"/>
      <c r="EN39" s="2124"/>
      <c r="EO39" s="2124"/>
      <c r="EP39" s="2124"/>
      <c r="EQ39" s="2124"/>
      <c r="ER39" s="2124"/>
      <c r="ES39" s="2124"/>
      <c r="ET39" s="2124"/>
      <c r="EU39" s="2124"/>
      <c r="EV39" s="2124"/>
      <c r="EW39" s="2124"/>
      <c r="EX39" s="2124"/>
      <c r="EY39" s="2124"/>
      <c r="EZ39" s="2124"/>
      <c r="FA39" s="2124"/>
      <c r="FB39" s="2124"/>
      <c r="FC39" s="2124"/>
      <c r="FD39" s="2124"/>
      <c r="FE39" s="2124"/>
      <c r="FF39" s="2124"/>
      <c r="FG39" s="2124"/>
      <c r="FH39" s="2124"/>
      <c r="FI39" s="2124"/>
      <c r="FJ39" s="2124"/>
      <c r="FK39" s="2124"/>
      <c r="FL39" s="2124"/>
      <c r="FM39" s="2124"/>
      <c r="FN39" s="2124"/>
      <c r="FO39" s="2124"/>
      <c r="FP39" s="2124"/>
      <c r="FQ39" s="2124"/>
      <c r="FR39" s="2124"/>
      <c r="FS39" s="2124"/>
      <c r="FT39" s="2124"/>
      <c r="FU39" s="2124"/>
      <c r="FV39" s="2124"/>
      <c r="FW39" s="2124"/>
      <c r="FX39" s="2124"/>
      <c r="FY39" s="2124"/>
      <c r="FZ39" s="2124"/>
      <c r="GA39" s="2124"/>
      <c r="GB39" s="2124"/>
      <c r="GC39" s="2124"/>
      <c r="GD39" s="2124"/>
      <c r="GE39" s="2124"/>
      <c r="GF39" s="2124"/>
      <c r="GG39" s="2124"/>
      <c r="GH39" s="2124"/>
      <c r="GI39" s="2124"/>
      <c r="GJ39" s="2124"/>
      <c r="GK39" s="2124"/>
      <c r="GL39" s="2124"/>
      <c r="GM39" s="2124"/>
      <c r="GN39" s="2124"/>
      <c r="GO39" s="2124"/>
      <c r="GP39" s="2124"/>
      <c r="GQ39" s="2124"/>
      <c r="GR39" s="2124"/>
      <c r="GS39" s="2124"/>
      <c r="GT39" s="2124"/>
      <c r="GU39" s="2124"/>
      <c r="GV39" s="2124"/>
      <c r="GW39" s="2124"/>
      <c r="GX39" s="2124"/>
      <c r="GY39" s="2124"/>
      <c r="GZ39" s="2124"/>
      <c r="HA39" s="2124"/>
      <c r="HB39" s="2124"/>
      <c r="HC39" s="2124"/>
      <c r="HD39" s="2124"/>
      <c r="HE39" s="2124"/>
      <c r="HF39" s="2124"/>
      <c r="HG39" s="2124"/>
      <c r="HH39" s="2124"/>
      <c r="HI39" s="2124"/>
      <c r="HJ39" s="2124"/>
      <c r="HK39" s="2124"/>
      <c r="HL39" s="2124"/>
      <c r="HM39" s="2124"/>
      <c r="HN39" s="2124"/>
      <c r="HO39" s="2124"/>
      <c r="HP39" s="2124"/>
      <c r="HQ39" s="2124"/>
      <c r="HR39" s="2124"/>
      <c r="HS39" s="2124"/>
      <c r="HT39" s="2124"/>
      <c r="HU39" s="2124"/>
      <c r="HV39" s="2124"/>
      <c r="HW39" s="2124"/>
      <c r="HX39" s="2124"/>
      <c r="HY39" s="2124"/>
      <c r="HZ39" s="2124"/>
      <c r="IA39" s="2124"/>
      <c r="IB39" s="2124"/>
      <c r="IC39" s="2124"/>
      <c r="ID39" s="2124"/>
      <c r="IE39" s="2124"/>
      <c r="IF39" s="2124"/>
      <c r="IG39" s="2124"/>
      <c r="IH39" s="2124"/>
      <c r="II39" s="2124"/>
      <c r="IJ39" s="2124"/>
      <c r="IK39" s="2124"/>
      <c r="IL39" s="2124"/>
      <c r="IM39" s="2124"/>
      <c r="IN39" s="2124"/>
      <c r="IO39" s="2124"/>
      <c r="IP39" s="2124"/>
      <c r="IQ39" s="2124"/>
      <c r="IR39" s="2124"/>
      <c r="IS39" s="2124"/>
      <c r="IT39" s="2124"/>
    </row>
    <row r="40" spans="1:254" s="7" customFormat="1">
      <c r="A40" s="2234"/>
      <c r="B40" s="2234"/>
      <c r="C40" s="2124"/>
      <c r="D40" s="2124"/>
      <c r="E40" s="2124"/>
      <c r="F40" s="2124"/>
      <c r="G40" s="2124"/>
      <c r="H40" s="2124"/>
      <c r="I40" s="2124"/>
      <c r="J40" s="2124"/>
      <c r="K40" s="2238"/>
      <c r="L40" s="2124"/>
      <c r="M40" s="2124"/>
      <c r="N40" s="2124"/>
      <c r="O40" s="2124"/>
      <c r="P40" s="2124"/>
      <c r="Q40" s="2124"/>
      <c r="R40" s="2124"/>
      <c r="S40" s="2124"/>
      <c r="T40" s="2124"/>
      <c r="U40" s="2124"/>
      <c r="V40" s="2124"/>
      <c r="W40" s="2124"/>
      <c r="X40" s="2124"/>
      <c r="Y40" s="2124"/>
      <c r="Z40" s="2124"/>
      <c r="AA40" s="2124"/>
      <c r="AB40" s="2124"/>
      <c r="AC40" s="2124"/>
      <c r="AD40" s="2124"/>
      <c r="AE40" s="2124"/>
      <c r="AF40" s="2124"/>
      <c r="AG40" s="2124"/>
      <c r="AH40" s="2124"/>
      <c r="AI40" s="2124"/>
      <c r="AJ40" s="2124"/>
      <c r="AK40" s="2124"/>
      <c r="AL40" s="2124"/>
      <c r="AM40" s="2124"/>
      <c r="AN40" s="2124"/>
      <c r="AO40" s="2124"/>
      <c r="AP40" s="2124"/>
      <c r="AQ40" s="2124"/>
      <c r="AR40" s="2124"/>
      <c r="AS40" s="2124"/>
      <c r="AT40" s="2124"/>
      <c r="AU40" s="2124"/>
      <c r="AV40" s="2124"/>
      <c r="AW40" s="2124"/>
      <c r="AX40" s="2124"/>
      <c r="AY40" s="2124"/>
      <c r="AZ40" s="2124"/>
      <c r="BA40" s="2124"/>
      <c r="BB40" s="2124"/>
      <c r="BC40" s="2124"/>
      <c r="BD40" s="2124"/>
      <c r="BE40" s="2124"/>
      <c r="BF40" s="2124"/>
      <c r="BG40" s="2124"/>
      <c r="BH40" s="2124"/>
      <c r="BI40" s="2124"/>
      <c r="BJ40" s="2124"/>
      <c r="BK40" s="2124"/>
      <c r="BL40" s="2124"/>
      <c r="BM40" s="2124"/>
      <c r="BN40" s="2124"/>
      <c r="BO40" s="2124"/>
      <c r="BP40" s="2124"/>
      <c r="BQ40" s="2124"/>
      <c r="BR40" s="2124"/>
      <c r="BS40" s="2124"/>
      <c r="BT40" s="2124"/>
      <c r="BU40" s="2124"/>
      <c r="BV40" s="2124"/>
      <c r="BW40" s="2124"/>
      <c r="BX40" s="2124"/>
      <c r="BY40" s="2124"/>
      <c r="BZ40" s="2124"/>
      <c r="CA40" s="2124"/>
      <c r="CB40" s="2124"/>
      <c r="CC40" s="2124"/>
      <c r="CD40" s="2124"/>
      <c r="CE40" s="2124"/>
      <c r="CF40" s="2124"/>
      <c r="CG40" s="2124"/>
      <c r="CH40" s="2124"/>
      <c r="CI40" s="2124"/>
      <c r="CJ40" s="2124"/>
      <c r="CK40" s="2124"/>
      <c r="CL40" s="2124"/>
      <c r="CM40" s="2124"/>
      <c r="CN40" s="2124"/>
      <c r="CO40" s="2124"/>
      <c r="CP40" s="2124"/>
      <c r="CQ40" s="2124"/>
      <c r="CR40" s="2124"/>
      <c r="CS40" s="2124"/>
      <c r="CT40" s="2124"/>
      <c r="CU40" s="2124"/>
      <c r="CV40" s="2124"/>
      <c r="CW40" s="2124"/>
      <c r="CX40" s="2124"/>
      <c r="CY40" s="2124"/>
      <c r="CZ40" s="2124"/>
      <c r="DA40" s="2124"/>
      <c r="DB40" s="2124"/>
      <c r="DC40" s="2124"/>
      <c r="DD40" s="2124"/>
      <c r="DE40" s="2124"/>
      <c r="DF40" s="2124"/>
      <c r="DG40" s="2124"/>
      <c r="DH40" s="2124"/>
      <c r="DI40" s="2124"/>
      <c r="DJ40" s="2124"/>
      <c r="DK40" s="2124"/>
      <c r="DL40" s="2124"/>
      <c r="DM40" s="2124"/>
      <c r="DN40" s="2124"/>
      <c r="DO40" s="2124"/>
      <c r="DP40" s="2124"/>
      <c r="DQ40" s="2124"/>
      <c r="DR40" s="2124"/>
      <c r="DS40" s="2124"/>
      <c r="DT40" s="2124"/>
      <c r="DU40" s="2124"/>
      <c r="DV40" s="2124"/>
      <c r="DW40" s="2124"/>
      <c r="DX40" s="2124"/>
      <c r="DY40" s="2124"/>
      <c r="DZ40" s="2124"/>
      <c r="EA40" s="2124"/>
      <c r="EB40" s="2124"/>
      <c r="EC40" s="2124"/>
      <c r="ED40" s="2124"/>
      <c r="EE40" s="2124"/>
      <c r="EF40" s="2124"/>
      <c r="EG40" s="2124"/>
      <c r="EH40" s="2124"/>
      <c r="EI40" s="2124"/>
      <c r="EJ40" s="2124"/>
      <c r="EK40" s="2124"/>
      <c r="EL40" s="2124"/>
      <c r="EM40" s="2124"/>
      <c r="EN40" s="2124"/>
      <c r="EO40" s="2124"/>
      <c r="EP40" s="2124"/>
      <c r="EQ40" s="2124"/>
      <c r="ER40" s="2124"/>
      <c r="ES40" s="2124"/>
      <c r="ET40" s="2124"/>
      <c r="EU40" s="2124"/>
      <c r="EV40" s="2124"/>
      <c r="EW40" s="2124"/>
      <c r="EX40" s="2124"/>
      <c r="EY40" s="2124"/>
      <c r="EZ40" s="2124"/>
      <c r="FA40" s="2124"/>
      <c r="FB40" s="2124"/>
      <c r="FC40" s="2124"/>
      <c r="FD40" s="2124"/>
      <c r="FE40" s="2124"/>
      <c r="FF40" s="2124"/>
      <c r="FG40" s="2124"/>
      <c r="FH40" s="2124"/>
      <c r="FI40" s="2124"/>
      <c r="FJ40" s="2124"/>
      <c r="FK40" s="2124"/>
      <c r="FL40" s="2124"/>
      <c r="FM40" s="2124"/>
      <c r="FN40" s="2124"/>
      <c r="FO40" s="2124"/>
      <c r="FP40" s="2124"/>
      <c r="FQ40" s="2124"/>
      <c r="FR40" s="2124"/>
      <c r="FS40" s="2124"/>
      <c r="FT40" s="2124"/>
      <c r="FU40" s="2124"/>
      <c r="FV40" s="2124"/>
      <c r="FW40" s="2124"/>
      <c r="FX40" s="2124"/>
      <c r="FY40" s="2124"/>
      <c r="FZ40" s="2124"/>
      <c r="GA40" s="2124"/>
      <c r="GB40" s="2124"/>
      <c r="GC40" s="2124"/>
      <c r="GD40" s="2124"/>
      <c r="GE40" s="2124"/>
      <c r="GF40" s="2124"/>
      <c r="GG40" s="2124"/>
      <c r="GH40" s="2124"/>
      <c r="GI40" s="2124"/>
      <c r="GJ40" s="2124"/>
      <c r="GK40" s="2124"/>
      <c r="GL40" s="2124"/>
      <c r="GM40" s="2124"/>
      <c r="GN40" s="2124"/>
      <c r="GO40" s="2124"/>
      <c r="GP40" s="2124"/>
      <c r="GQ40" s="2124"/>
      <c r="GR40" s="2124"/>
      <c r="GS40" s="2124"/>
      <c r="GT40" s="2124"/>
      <c r="GU40" s="2124"/>
      <c r="GV40" s="2124"/>
      <c r="GW40" s="2124"/>
      <c r="GX40" s="2124"/>
      <c r="GY40" s="2124"/>
      <c r="GZ40" s="2124"/>
      <c r="HA40" s="2124"/>
      <c r="HB40" s="2124"/>
      <c r="HC40" s="2124"/>
      <c r="HD40" s="2124"/>
      <c r="HE40" s="2124"/>
      <c r="HF40" s="2124"/>
      <c r="HG40" s="2124"/>
      <c r="HH40" s="2124"/>
      <c r="HI40" s="2124"/>
      <c r="HJ40" s="2124"/>
      <c r="HK40" s="2124"/>
      <c r="HL40" s="2124"/>
      <c r="HM40" s="2124"/>
      <c r="HN40" s="2124"/>
      <c r="HO40" s="2124"/>
      <c r="HP40" s="2124"/>
      <c r="HQ40" s="2124"/>
      <c r="HR40" s="2124"/>
      <c r="HS40" s="2124"/>
      <c r="HT40" s="2124"/>
      <c r="HU40" s="2124"/>
      <c r="HV40" s="2124"/>
      <c r="HW40" s="2124"/>
      <c r="HX40" s="2124"/>
      <c r="HY40" s="2124"/>
      <c r="HZ40" s="2124"/>
      <c r="IA40" s="2124"/>
      <c r="IB40" s="2124"/>
      <c r="IC40" s="2124"/>
      <c r="ID40" s="2124"/>
      <c r="IE40" s="2124"/>
      <c r="IF40" s="2124"/>
      <c r="IG40" s="2124"/>
      <c r="IH40" s="2124"/>
      <c r="II40" s="2124"/>
      <c r="IJ40" s="2124"/>
      <c r="IK40" s="2124"/>
      <c r="IL40" s="2124"/>
      <c r="IM40" s="2124"/>
      <c r="IN40" s="2124"/>
      <c r="IO40" s="2124"/>
      <c r="IP40" s="2124"/>
      <c r="IQ40" s="2124"/>
      <c r="IR40" s="2124"/>
      <c r="IS40" s="2124"/>
      <c r="IT40" s="2124"/>
    </row>
    <row r="41" spans="1:254" ht="16.149999999999999" customHeight="1">
      <c r="Y41" s="2047"/>
      <c r="Z41" s="2233" t="s">
        <v>1168</v>
      </c>
      <c r="AA41" s="2239"/>
      <c r="AC41" s="2239"/>
      <c r="AD41" s="2239"/>
      <c r="AE41" s="2240"/>
      <c r="AF41" s="2241"/>
      <c r="AG41" s="2047"/>
      <c r="AH41" s="2242"/>
      <c r="AI41" s="2047"/>
      <c r="AJ41" s="2047"/>
      <c r="AK41" s="2047"/>
      <c r="AL41" s="2047"/>
      <c r="AM41" s="2047"/>
      <c r="AN41" s="2047"/>
    </row>
    <row r="42" spans="1:254" ht="16.149999999999999" customHeight="1">
      <c r="A42" s="7"/>
      <c r="B42" s="2243"/>
      <c r="C42" s="2243"/>
      <c r="D42" s="2243"/>
      <c r="E42" s="2243"/>
      <c r="F42" s="2243"/>
      <c r="G42" s="2243"/>
      <c r="H42" s="2243"/>
      <c r="I42" s="2243"/>
      <c r="J42" s="2243"/>
      <c r="K42" s="2243"/>
      <c r="L42" s="2243"/>
      <c r="M42" s="2243"/>
      <c r="N42" s="2243"/>
      <c r="O42" s="2243"/>
      <c r="P42" s="2243"/>
      <c r="Q42" s="2243"/>
      <c r="R42" s="2243"/>
      <c r="S42" s="2243"/>
      <c r="T42" s="2243"/>
      <c r="U42" s="2243"/>
      <c r="V42" s="2243"/>
      <c r="W42" s="2243"/>
      <c r="X42" s="2243"/>
      <c r="Y42" s="2243"/>
    </row>
    <row r="50" spans="2:23">
      <c r="B50" s="2244"/>
      <c r="C50" s="2244"/>
      <c r="D50" s="2244"/>
      <c r="E50" s="2244"/>
      <c r="G50" s="2244"/>
      <c r="H50" s="2244"/>
      <c r="I50" s="2244"/>
      <c r="J50" s="2244"/>
      <c r="K50" s="2244"/>
      <c r="L50" s="2244"/>
      <c r="M50" s="2244"/>
      <c r="N50" s="2244"/>
      <c r="O50" s="2244"/>
      <c r="P50" s="2244"/>
      <c r="Q50" s="2244"/>
      <c r="R50" s="2244"/>
      <c r="S50" s="2244"/>
      <c r="T50" s="2244"/>
      <c r="U50" s="2244"/>
      <c r="V50" s="2244"/>
      <c r="W50" s="2244"/>
    </row>
    <row r="51" spans="2:23">
      <c r="B51" s="2245"/>
      <c r="C51" s="2245"/>
      <c r="D51" s="2245"/>
      <c r="E51" s="2245"/>
      <c r="G51" s="2245"/>
      <c r="H51" s="2245"/>
      <c r="I51" s="2245"/>
      <c r="J51" s="2245"/>
      <c r="K51" s="2245"/>
      <c r="L51" s="2245"/>
      <c r="M51" s="2245"/>
      <c r="N51" s="2245"/>
      <c r="O51" s="2245"/>
      <c r="P51" s="2245"/>
      <c r="Q51" s="2245"/>
      <c r="R51" s="2245"/>
      <c r="S51" s="2245"/>
      <c r="T51" s="2245"/>
      <c r="U51" s="2245"/>
      <c r="V51" s="2245"/>
    </row>
  </sheetData>
  <mergeCells count="44">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 ref="AK6:AK7"/>
    <mergeCell ref="AL6:AL7"/>
    <mergeCell ref="AM4:AN5"/>
    <mergeCell ref="E6:E7"/>
    <mergeCell ref="F6:F7"/>
    <mergeCell ref="N6:N7"/>
    <mergeCell ref="O6:O7"/>
    <mergeCell ref="P6:P7"/>
    <mergeCell ref="Q6:Q7"/>
    <mergeCell ref="R6:R7"/>
    <mergeCell ref="S6:S7"/>
    <mergeCell ref="U6:U7"/>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showOutlineSymbols="0" zoomScaleNormal="100" zoomScaleSheetLayoutView="100" workbookViewId="0">
      <selection sqref="A1:L1"/>
    </sheetView>
  </sheetViews>
  <sheetFormatPr defaultColWidth="10.625" defaultRowHeight="13.5"/>
  <cols>
    <col min="1" max="1" width="11.75" style="48" customWidth="1"/>
    <col min="2" max="5" width="9.875" style="48" customWidth="1"/>
    <col min="6" max="256" width="10.625" style="48"/>
    <col min="257" max="257" width="11.75" style="48" customWidth="1"/>
    <col min="258" max="261" width="9.875" style="48" customWidth="1"/>
    <col min="262" max="512" width="10.625" style="48"/>
    <col min="513" max="513" width="11.75" style="48" customWidth="1"/>
    <col min="514" max="517" width="9.875" style="48" customWidth="1"/>
    <col min="518" max="768" width="10.625" style="48"/>
    <col min="769" max="769" width="11.75" style="48" customWidth="1"/>
    <col min="770" max="773" width="9.875" style="48" customWidth="1"/>
    <col min="774" max="1024" width="10.625" style="48"/>
    <col min="1025" max="1025" width="11.75" style="48" customWidth="1"/>
    <col min="1026" max="1029" width="9.875" style="48" customWidth="1"/>
    <col min="1030" max="1280" width="10.625" style="48"/>
    <col min="1281" max="1281" width="11.75" style="48" customWidth="1"/>
    <col min="1282" max="1285" width="9.875" style="48" customWidth="1"/>
    <col min="1286" max="1536" width="10.625" style="48"/>
    <col min="1537" max="1537" width="11.75" style="48" customWidth="1"/>
    <col min="1538" max="1541" width="9.875" style="48" customWidth="1"/>
    <col min="1542" max="1792" width="10.625" style="48"/>
    <col min="1793" max="1793" width="11.75" style="48" customWidth="1"/>
    <col min="1794" max="1797" width="9.875" style="48" customWidth="1"/>
    <col min="1798" max="2048" width="10.625" style="48"/>
    <col min="2049" max="2049" width="11.75" style="48" customWidth="1"/>
    <col min="2050" max="2053" width="9.875" style="48" customWidth="1"/>
    <col min="2054" max="2304" width="10.625" style="48"/>
    <col min="2305" max="2305" width="11.75" style="48" customWidth="1"/>
    <col min="2306" max="2309" width="9.875" style="48" customWidth="1"/>
    <col min="2310" max="2560" width="10.625" style="48"/>
    <col min="2561" max="2561" width="11.75" style="48" customWidth="1"/>
    <col min="2562" max="2565" width="9.875" style="48" customWidth="1"/>
    <col min="2566" max="2816" width="10.625" style="48"/>
    <col min="2817" max="2817" width="11.75" style="48" customWidth="1"/>
    <col min="2818" max="2821" width="9.875" style="48" customWidth="1"/>
    <col min="2822" max="3072" width="10.625" style="48"/>
    <col min="3073" max="3073" width="11.75" style="48" customWidth="1"/>
    <col min="3074" max="3077" width="9.875" style="48" customWidth="1"/>
    <col min="3078" max="3328" width="10.625" style="48"/>
    <col min="3329" max="3329" width="11.75" style="48" customWidth="1"/>
    <col min="3330" max="3333" width="9.875" style="48" customWidth="1"/>
    <col min="3334" max="3584" width="10.625" style="48"/>
    <col min="3585" max="3585" width="11.75" style="48" customWidth="1"/>
    <col min="3586" max="3589" width="9.875" style="48" customWidth="1"/>
    <col min="3590" max="3840" width="10.625" style="48"/>
    <col min="3841" max="3841" width="11.75" style="48" customWidth="1"/>
    <col min="3842" max="3845" width="9.875" style="48" customWidth="1"/>
    <col min="3846" max="4096" width="10.625" style="48"/>
    <col min="4097" max="4097" width="11.75" style="48" customWidth="1"/>
    <col min="4098" max="4101" width="9.875" style="48" customWidth="1"/>
    <col min="4102" max="4352" width="10.625" style="48"/>
    <col min="4353" max="4353" width="11.75" style="48" customWidth="1"/>
    <col min="4354" max="4357" width="9.875" style="48" customWidth="1"/>
    <col min="4358" max="4608" width="10.625" style="48"/>
    <col min="4609" max="4609" width="11.75" style="48" customWidth="1"/>
    <col min="4610" max="4613" width="9.875" style="48" customWidth="1"/>
    <col min="4614" max="4864" width="10.625" style="48"/>
    <col min="4865" max="4865" width="11.75" style="48" customWidth="1"/>
    <col min="4866" max="4869" width="9.875" style="48" customWidth="1"/>
    <col min="4870" max="5120" width="10.625" style="48"/>
    <col min="5121" max="5121" width="11.75" style="48" customWidth="1"/>
    <col min="5122" max="5125" width="9.875" style="48" customWidth="1"/>
    <col min="5126" max="5376" width="10.625" style="48"/>
    <col min="5377" max="5377" width="11.75" style="48" customWidth="1"/>
    <col min="5378" max="5381" width="9.875" style="48" customWidth="1"/>
    <col min="5382" max="5632" width="10.625" style="48"/>
    <col min="5633" max="5633" width="11.75" style="48" customWidth="1"/>
    <col min="5634" max="5637" width="9.875" style="48" customWidth="1"/>
    <col min="5638" max="5888" width="10.625" style="48"/>
    <col min="5889" max="5889" width="11.75" style="48" customWidth="1"/>
    <col min="5890" max="5893" width="9.875" style="48" customWidth="1"/>
    <col min="5894" max="6144" width="10.625" style="48"/>
    <col min="6145" max="6145" width="11.75" style="48" customWidth="1"/>
    <col min="6146" max="6149" width="9.875" style="48" customWidth="1"/>
    <col min="6150" max="6400" width="10.625" style="48"/>
    <col min="6401" max="6401" width="11.75" style="48" customWidth="1"/>
    <col min="6402" max="6405" width="9.875" style="48" customWidth="1"/>
    <col min="6406" max="6656" width="10.625" style="48"/>
    <col min="6657" max="6657" width="11.75" style="48" customWidth="1"/>
    <col min="6658" max="6661" width="9.875" style="48" customWidth="1"/>
    <col min="6662" max="6912" width="10.625" style="48"/>
    <col min="6913" max="6913" width="11.75" style="48" customWidth="1"/>
    <col min="6914" max="6917" width="9.875" style="48" customWidth="1"/>
    <col min="6918" max="7168" width="10.625" style="48"/>
    <col min="7169" max="7169" width="11.75" style="48" customWidth="1"/>
    <col min="7170" max="7173" width="9.875" style="48" customWidth="1"/>
    <col min="7174" max="7424" width="10.625" style="48"/>
    <col min="7425" max="7425" width="11.75" style="48" customWidth="1"/>
    <col min="7426" max="7429" width="9.875" style="48" customWidth="1"/>
    <col min="7430" max="7680" width="10.625" style="48"/>
    <col min="7681" max="7681" width="11.75" style="48" customWidth="1"/>
    <col min="7682" max="7685" width="9.875" style="48" customWidth="1"/>
    <col min="7686" max="7936" width="10.625" style="48"/>
    <col min="7937" max="7937" width="11.75" style="48" customWidth="1"/>
    <col min="7938" max="7941" width="9.875" style="48" customWidth="1"/>
    <col min="7942" max="8192" width="10.625" style="48"/>
    <col min="8193" max="8193" width="11.75" style="48" customWidth="1"/>
    <col min="8194" max="8197" width="9.875" style="48" customWidth="1"/>
    <col min="8198" max="8448" width="10.625" style="48"/>
    <col min="8449" max="8449" width="11.75" style="48" customWidth="1"/>
    <col min="8450" max="8453" width="9.875" style="48" customWidth="1"/>
    <col min="8454" max="8704" width="10.625" style="48"/>
    <col min="8705" max="8705" width="11.75" style="48" customWidth="1"/>
    <col min="8706" max="8709" width="9.875" style="48" customWidth="1"/>
    <col min="8710" max="8960" width="10.625" style="48"/>
    <col min="8961" max="8961" width="11.75" style="48" customWidth="1"/>
    <col min="8962" max="8965" width="9.875" style="48" customWidth="1"/>
    <col min="8966" max="9216" width="10.625" style="48"/>
    <col min="9217" max="9217" width="11.75" style="48" customWidth="1"/>
    <col min="9218" max="9221" width="9.875" style="48" customWidth="1"/>
    <col min="9222" max="9472" width="10.625" style="48"/>
    <col min="9473" max="9473" width="11.75" style="48" customWidth="1"/>
    <col min="9474" max="9477" width="9.875" style="48" customWidth="1"/>
    <col min="9478" max="9728" width="10.625" style="48"/>
    <col min="9729" max="9729" width="11.75" style="48" customWidth="1"/>
    <col min="9730" max="9733" width="9.875" style="48" customWidth="1"/>
    <col min="9734" max="9984" width="10.625" style="48"/>
    <col min="9985" max="9985" width="11.75" style="48" customWidth="1"/>
    <col min="9986" max="9989" width="9.875" style="48" customWidth="1"/>
    <col min="9990" max="10240" width="10.625" style="48"/>
    <col min="10241" max="10241" width="11.75" style="48" customWidth="1"/>
    <col min="10242" max="10245" width="9.875" style="48" customWidth="1"/>
    <col min="10246" max="10496" width="10.625" style="48"/>
    <col min="10497" max="10497" width="11.75" style="48" customWidth="1"/>
    <col min="10498" max="10501" width="9.875" style="48" customWidth="1"/>
    <col min="10502" max="10752" width="10.625" style="48"/>
    <col min="10753" max="10753" width="11.75" style="48" customWidth="1"/>
    <col min="10754" max="10757" width="9.875" style="48" customWidth="1"/>
    <col min="10758" max="11008" width="10.625" style="48"/>
    <col min="11009" max="11009" width="11.75" style="48" customWidth="1"/>
    <col min="11010" max="11013" width="9.875" style="48" customWidth="1"/>
    <col min="11014" max="11264" width="10.625" style="48"/>
    <col min="11265" max="11265" width="11.75" style="48" customWidth="1"/>
    <col min="11266" max="11269" width="9.875" style="48" customWidth="1"/>
    <col min="11270" max="11520" width="10.625" style="48"/>
    <col min="11521" max="11521" width="11.75" style="48" customWidth="1"/>
    <col min="11522" max="11525" width="9.875" style="48" customWidth="1"/>
    <col min="11526" max="11776" width="10.625" style="48"/>
    <col min="11777" max="11777" width="11.75" style="48" customWidth="1"/>
    <col min="11778" max="11781" width="9.875" style="48" customWidth="1"/>
    <col min="11782" max="12032" width="10.625" style="48"/>
    <col min="12033" max="12033" width="11.75" style="48" customWidth="1"/>
    <col min="12034" max="12037" width="9.875" style="48" customWidth="1"/>
    <col min="12038" max="12288" width="10.625" style="48"/>
    <col min="12289" max="12289" width="11.75" style="48" customWidth="1"/>
    <col min="12290" max="12293" width="9.875" style="48" customWidth="1"/>
    <col min="12294" max="12544" width="10.625" style="48"/>
    <col min="12545" max="12545" width="11.75" style="48" customWidth="1"/>
    <col min="12546" max="12549" width="9.875" style="48" customWidth="1"/>
    <col min="12550" max="12800" width="10.625" style="48"/>
    <col min="12801" max="12801" width="11.75" style="48" customWidth="1"/>
    <col min="12802" max="12805" width="9.875" style="48" customWidth="1"/>
    <col min="12806" max="13056" width="10.625" style="48"/>
    <col min="13057" max="13057" width="11.75" style="48" customWidth="1"/>
    <col min="13058" max="13061" width="9.875" style="48" customWidth="1"/>
    <col min="13062" max="13312" width="10.625" style="48"/>
    <col min="13313" max="13313" width="11.75" style="48" customWidth="1"/>
    <col min="13314" max="13317" width="9.875" style="48" customWidth="1"/>
    <col min="13318" max="13568" width="10.625" style="48"/>
    <col min="13569" max="13569" width="11.75" style="48" customWidth="1"/>
    <col min="13570" max="13573" width="9.875" style="48" customWidth="1"/>
    <col min="13574" max="13824" width="10.625" style="48"/>
    <col min="13825" max="13825" width="11.75" style="48" customWidth="1"/>
    <col min="13826" max="13829" width="9.875" style="48" customWidth="1"/>
    <col min="13830" max="14080" width="10.625" style="48"/>
    <col min="14081" max="14081" width="11.75" style="48" customWidth="1"/>
    <col min="14082" max="14085" width="9.875" style="48" customWidth="1"/>
    <col min="14086" max="14336" width="10.625" style="48"/>
    <col min="14337" max="14337" width="11.75" style="48" customWidth="1"/>
    <col min="14338" max="14341" width="9.875" style="48" customWidth="1"/>
    <col min="14342" max="14592" width="10.625" style="48"/>
    <col min="14593" max="14593" width="11.75" style="48" customWidth="1"/>
    <col min="14594" max="14597" width="9.875" style="48" customWidth="1"/>
    <col min="14598" max="14848" width="10.625" style="48"/>
    <col min="14849" max="14849" width="11.75" style="48" customWidth="1"/>
    <col min="14850" max="14853" width="9.875" style="48" customWidth="1"/>
    <col min="14854" max="15104" width="10.625" style="48"/>
    <col min="15105" max="15105" width="11.75" style="48" customWidth="1"/>
    <col min="15106" max="15109" width="9.875" style="48" customWidth="1"/>
    <col min="15110" max="15360" width="10.625" style="48"/>
    <col min="15361" max="15361" width="11.75" style="48" customWidth="1"/>
    <col min="15362" max="15365" width="9.875" style="48" customWidth="1"/>
    <col min="15366" max="15616" width="10.625" style="48"/>
    <col min="15617" max="15617" width="11.75" style="48" customWidth="1"/>
    <col min="15618" max="15621" width="9.875" style="48" customWidth="1"/>
    <col min="15622" max="15872" width="10.625" style="48"/>
    <col min="15873" max="15873" width="11.75" style="48" customWidth="1"/>
    <col min="15874" max="15877" width="9.875" style="48" customWidth="1"/>
    <col min="15878" max="16128" width="10.625" style="48"/>
    <col min="16129" max="16129" width="11.75" style="48" customWidth="1"/>
    <col min="16130" max="16133" width="9.875" style="48" customWidth="1"/>
    <col min="16134" max="16384" width="10.625" style="48"/>
  </cols>
  <sheetData>
    <row r="1" spans="1:5" ht="15.6" customHeight="1">
      <c r="A1" s="33" t="s">
        <v>850</v>
      </c>
      <c r="B1" s="34"/>
      <c r="C1" s="34"/>
      <c r="D1" s="34"/>
      <c r="E1" s="34"/>
    </row>
    <row r="2" spans="1:5" ht="15.6" customHeight="1" thickBot="1">
      <c r="A2" s="1381"/>
      <c r="B2" s="1764"/>
      <c r="C2" s="1381"/>
      <c r="D2" s="1381"/>
      <c r="E2" s="2" t="s">
        <v>851</v>
      </c>
    </row>
    <row r="3" spans="1:5" ht="25.15" customHeight="1" thickTop="1">
      <c r="A3" s="1765" t="s">
        <v>852</v>
      </c>
      <c r="B3" s="1766" t="s">
        <v>853</v>
      </c>
      <c r="C3" s="1767" t="s">
        <v>854</v>
      </c>
      <c r="D3" s="1768"/>
      <c r="E3" s="1769"/>
    </row>
    <row r="4" spans="1:5" ht="25.15" customHeight="1">
      <c r="A4" s="1770"/>
      <c r="B4" s="1771"/>
      <c r="C4" s="1772" t="s">
        <v>855</v>
      </c>
      <c r="D4" s="1773"/>
      <c r="E4" s="1774" t="s">
        <v>856</v>
      </c>
    </row>
    <row r="5" spans="1:5" ht="43.15" customHeight="1">
      <c r="A5" s="1775"/>
      <c r="B5" s="1776"/>
      <c r="C5" s="1777" t="s">
        <v>857</v>
      </c>
      <c r="D5" s="1778" t="s">
        <v>858</v>
      </c>
      <c r="E5" s="1777" t="s">
        <v>859</v>
      </c>
    </row>
    <row r="6" spans="1:5" ht="18" customHeight="1">
      <c r="A6" s="1779" t="s">
        <v>184</v>
      </c>
      <c r="B6" s="1354">
        <v>64994</v>
      </c>
      <c r="C6" s="1253">
        <v>16228</v>
      </c>
      <c r="D6" s="1253">
        <v>647</v>
      </c>
      <c r="E6" s="1253">
        <v>1840</v>
      </c>
    </row>
    <row r="7" spans="1:5" s="61" customFormat="1" ht="18" customHeight="1">
      <c r="A7" s="1434">
        <v>28</v>
      </c>
      <c r="B7" s="1352">
        <v>67102</v>
      </c>
      <c r="C7" s="1251">
        <v>16269</v>
      </c>
      <c r="D7" s="1251">
        <v>594</v>
      </c>
      <c r="E7" s="1251">
        <v>1555</v>
      </c>
    </row>
    <row r="8" spans="1:5" ht="18" customHeight="1">
      <c r="A8" s="1779">
        <v>29</v>
      </c>
      <c r="B8" s="1352">
        <v>65851</v>
      </c>
      <c r="C8" s="1251">
        <v>15699</v>
      </c>
      <c r="D8" s="1251">
        <v>614</v>
      </c>
      <c r="E8" s="1251">
        <v>1345</v>
      </c>
    </row>
    <row r="9" spans="1:5" s="61" customFormat="1" ht="18" customHeight="1">
      <c r="A9" s="1434">
        <v>30</v>
      </c>
      <c r="B9" s="1352">
        <v>66581</v>
      </c>
      <c r="C9" s="1251">
        <v>16234</v>
      </c>
      <c r="D9" s="1251">
        <v>664</v>
      </c>
      <c r="E9" s="1251">
        <v>1354</v>
      </c>
    </row>
    <row r="10" spans="1:5" s="61" customFormat="1" ht="18" customHeight="1">
      <c r="A10" s="1434" t="s">
        <v>417</v>
      </c>
      <c r="B10" s="1352">
        <v>66492</v>
      </c>
      <c r="C10" s="1251">
        <v>15302</v>
      </c>
      <c r="D10" s="1251">
        <v>738</v>
      </c>
      <c r="E10" s="1251">
        <v>1128</v>
      </c>
    </row>
    <row r="11" spans="1:5" ht="18" customHeight="1">
      <c r="A11" s="1779"/>
      <c r="B11" s="1354"/>
      <c r="C11" s="1253"/>
      <c r="D11" s="1253"/>
      <c r="E11" s="1253"/>
    </row>
    <row r="12" spans="1:5" ht="18" customHeight="1">
      <c r="A12" s="1780" t="s">
        <v>347</v>
      </c>
      <c r="B12" s="1312">
        <v>6274</v>
      </c>
      <c r="C12" s="1157">
        <v>1302</v>
      </c>
      <c r="D12" s="1781">
        <v>81</v>
      </c>
      <c r="E12" s="1781">
        <v>97</v>
      </c>
    </row>
    <row r="13" spans="1:5" ht="18" customHeight="1">
      <c r="A13" s="1780" t="s">
        <v>104</v>
      </c>
      <c r="B13" s="1312">
        <v>6268</v>
      </c>
      <c r="C13" s="1157">
        <v>1324</v>
      </c>
      <c r="D13" s="1781">
        <v>71</v>
      </c>
      <c r="E13" s="1781">
        <v>99</v>
      </c>
    </row>
    <row r="14" spans="1:5" ht="18" customHeight="1">
      <c r="A14" s="1782">
        <v>2</v>
      </c>
      <c r="B14" s="1473">
        <v>5890</v>
      </c>
      <c r="C14" s="1157">
        <v>1283</v>
      </c>
      <c r="D14" s="1781">
        <v>55</v>
      </c>
      <c r="E14" s="1781">
        <v>96</v>
      </c>
    </row>
    <row r="15" spans="1:5" ht="18" customHeight="1">
      <c r="A15" s="1782">
        <v>3</v>
      </c>
      <c r="B15" s="1473">
        <v>6771</v>
      </c>
      <c r="C15" s="1157">
        <v>1349</v>
      </c>
      <c r="D15" s="1781">
        <v>71</v>
      </c>
      <c r="E15" s="1781">
        <v>102</v>
      </c>
    </row>
    <row r="16" spans="1:5" ht="18" customHeight="1">
      <c r="A16" s="1780">
        <v>4</v>
      </c>
      <c r="B16" s="1473">
        <v>6624</v>
      </c>
      <c r="C16" s="1157">
        <v>1409</v>
      </c>
      <c r="D16" s="1781">
        <v>69</v>
      </c>
      <c r="E16" s="1781">
        <v>105</v>
      </c>
    </row>
    <row r="17" spans="1:5" ht="18" customHeight="1">
      <c r="A17" s="1783">
        <v>5</v>
      </c>
      <c r="B17" s="1784">
        <v>6776</v>
      </c>
      <c r="C17" s="16">
        <v>1507</v>
      </c>
      <c r="D17" s="1785">
        <v>57</v>
      </c>
      <c r="E17" s="1785">
        <v>101</v>
      </c>
    </row>
    <row r="18" spans="1:5" ht="18" customHeight="1">
      <c r="A18" s="1786" t="s">
        <v>425</v>
      </c>
      <c r="B18" s="1787">
        <v>6448</v>
      </c>
      <c r="C18" s="16">
        <v>1315</v>
      </c>
      <c r="D18" s="1785">
        <v>46</v>
      </c>
      <c r="E18" s="1785">
        <v>98</v>
      </c>
    </row>
    <row r="19" spans="1:5" ht="16.149999999999999" customHeight="1">
      <c r="A19" s="1344" t="s">
        <v>860</v>
      </c>
      <c r="B19" s="1345"/>
      <c r="C19" s="1345"/>
      <c r="D19" s="1345"/>
      <c r="E19" s="1345"/>
    </row>
    <row r="20" spans="1:5" ht="16.149999999999999" customHeight="1">
      <c r="A20" s="1346" t="s">
        <v>861</v>
      </c>
    </row>
  </sheetData>
  <mergeCells count="3">
    <mergeCell ref="A1:E1"/>
    <mergeCell ref="A3:A5"/>
    <mergeCell ref="B3:B5"/>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2"/>
  <sheetViews>
    <sheetView showOutlineSymbols="0" zoomScale="87" zoomScaleNormal="87" zoomScaleSheetLayoutView="100" workbookViewId="0">
      <selection sqref="A1:L1"/>
    </sheetView>
  </sheetViews>
  <sheetFormatPr defaultColWidth="10.625" defaultRowHeight="13.5"/>
  <cols>
    <col min="1" max="1" width="10.75" style="1791" customWidth="1"/>
    <col min="2" max="7" width="11.75" style="1791" customWidth="1"/>
    <col min="8" max="256" width="10.625" style="1791"/>
    <col min="257" max="257" width="10.75" style="1791" customWidth="1"/>
    <col min="258" max="263" width="11.75" style="1791" customWidth="1"/>
    <col min="264" max="512" width="10.625" style="1791"/>
    <col min="513" max="513" width="10.75" style="1791" customWidth="1"/>
    <col min="514" max="519" width="11.75" style="1791" customWidth="1"/>
    <col min="520" max="768" width="10.625" style="1791"/>
    <col min="769" max="769" width="10.75" style="1791" customWidth="1"/>
    <col min="770" max="775" width="11.75" style="1791" customWidth="1"/>
    <col min="776" max="1024" width="10.625" style="1791"/>
    <col min="1025" max="1025" width="10.75" style="1791" customWidth="1"/>
    <col min="1026" max="1031" width="11.75" style="1791" customWidth="1"/>
    <col min="1032" max="1280" width="10.625" style="1791"/>
    <col min="1281" max="1281" width="10.75" style="1791" customWidth="1"/>
    <col min="1282" max="1287" width="11.75" style="1791" customWidth="1"/>
    <col min="1288" max="1536" width="10.625" style="1791"/>
    <col min="1537" max="1537" width="10.75" style="1791" customWidth="1"/>
    <col min="1538" max="1543" width="11.75" style="1791" customWidth="1"/>
    <col min="1544" max="1792" width="10.625" style="1791"/>
    <col min="1793" max="1793" width="10.75" style="1791" customWidth="1"/>
    <col min="1794" max="1799" width="11.75" style="1791" customWidth="1"/>
    <col min="1800" max="2048" width="10.625" style="1791"/>
    <col min="2049" max="2049" width="10.75" style="1791" customWidth="1"/>
    <col min="2050" max="2055" width="11.75" style="1791" customWidth="1"/>
    <col min="2056" max="2304" width="10.625" style="1791"/>
    <col min="2305" max="2305" width="10.75" style="1791" customWidth="1"/>
    <col min="2306" max="2311" width="11.75" style="1791" customWidth="1"/>
    <col min="2312" max="2560" width="10.625" style="1791"/>
    <col min="2561" max="2561" width="10.75" style="1791" customWidth="1"/>
    <col min="2562" max="2567" width="11.75" style="1791" customWidth="1"/>
    <col min="2568" max="2816" width="10.625" style="1791"/>
    <col min="2817" max="2817" width="10.75" style="1791" customWidth="1"/>
    <col min="2818" max="2823" width="11.75" style="1791" customWidth="1"/>
    <col min="2824" max="3072" width="10.625" style="1791"/>
    <col min="3073" max="3073" width="10.75" style="1791" customWidth="1"/>
    <col min="3074" max="3079" width="11.75" style="1791" customWidth="1"/>
    <col min="3080" max="3328" width="10.625" style="1791"/>
    <col min="3329" max="3329" width="10.75" style="1791" customWidth="1"/>
    <col min="3330" max="3335" width="11.75" style="1791" customWidth="1"/>
    <col min="3336" max="3584" width="10.625" style="1791"/>
    <col min="3585" max="3585" width="10.75" style="1791" customWidth="1"/>
    <col min="3586" max="3591" width="11.75" style="1791" customWidth="1"/>
    <col min="3592" max="3840" width="10.625" style="1791"/>
    <col min="3841" max="3841" width="10.75" style="1791" customWidth="1"/>
    <col min="3842" max="3847" width="11.75" style="1791" customWidth="1"/>
    <col min="3848" max="4096" width="10.625" style="1791"/>
    <col min="4097" max="4097" width="10.75" style="1791" customWidth="1"/>
    <col min="4098" max="4103" width="11.75" style="1791" customWidth="1"/>
    <col min="4104" max="4352" width="10.625" style="1791"/>
    <col min="4353" max="4353" width="10.75" style="1791" customWidth="1"/>
    <col min="4354" max="4359" width="11.75" style="1791" customWidth="1"/>
    <col min="4360" max="4608" width="10.625" style="1791"/>
    <col min="4609" max="4609" width="10.75" style="1791" customWidth="1"/>
    <col min="4610" max="4615" width="11.75" style="1791" customWidth="1"/>
    <col min="4616" max="4864" width="10.625" style="1791"/>
    <col min="4865" max="4865" width="10.75" style="1791" customWidth="1"/>
    <col min="4866" max="4871" width="11.75" style="1791" customWidth="1"/>
    <col min="4872" max="5120" width="10.625" style="1791"/>
    <col min="5121" max="5121" width="10.75" style="1791" customWidth="1"/>
    <col min="5122" max="5127" width="11.75" style="1791" customWidth="1"/>
    <col min="5128" max="5376" width="10.625" style="1791"/>
    <col min="5377" max="5377" width="10.75" style="1791" customWidth="1"/>
    <col min="5378" max="5383" width="11.75" style="1791" customWidth="1"/>
    <col min="5384" max="5632" width="10.625" style="1791"/>
    <col min="5633" max="5633" width="10.75" style="1791" customWidth="1"/>
    <col min="5634" max="5639" width="11.75" style="1791" customWidth="1"/>
    <col min="5640" max="5888" width="10.625" style="1791"/>
    <col min="5889" max="5889" width="10.75" style="1791" customWidth="1"/>
    <col min="5890" max="5895" width="11.75" style="1791" customWidth="1"/>
    <col min="5896" max="6144" width="10.625" style="1791"/>
    <col min="6145" max="6145" width="10.75" style="1791" customWidth="1"/>
    <col min="6146" max="6151" width="11.75" style="1791" customWidth="1"/>
    <col min="6152" max="6400" width="10.625" style="1791"/>
    <col min="6401" max="6401" width="10.75" style="1791" customWidth="1"/>
    <col min="6402" max="6407" width="11.75" style="1791" customWidth="1"/>
    <col min="6408" max="6656" width="10.625" style="1791"/>
    <col min="6657" max="6657" width="10.75" style="1791" customWidth="1"/>
    <col min="6658" max="6663" width="11.75" style="1791" customWidth="1"/>
    <col min="6664" max="6912" width="10.625" style="1791"/>
    <col min="6913" max="6913" width="10.75" style="1791" customWidth="1"/>
    <col min="6914" max="6919" width="11.75" style="1791" customWidth="1"/>
    <col min="6920" max="7168" width="10.625" style="1791"/>
    <col min="7169" max="7169" width="10.75" style="1791" customWidth="1"/>
    <col min="7170" max="7175" width="11.75" style="1791" customWidth="1"/>
    <col min="7176" max="7424" width="10.625" style="1791"/>
    <col min="7425" max="7425" width="10.75" style="1791" customWidth="1"/>
    <col min="7426" max="7431" width="11.75" style="1791" customWidth="1"/>
    <col min="7432" max="7680" width="10.625" style="1791"/>
    <col min="7681" max="7681" width="10.75" style="1791" customWidth="1"/>
    <col min="7682" max="7687" width="11.75" style="1791" customWidth="1"/>
    <col min="7688" max="7936" width="10.625" style="1791"/>
    <col min="7937" max="7937" width="10.75" style="1791" customWidth="1"/>
    <col min="7938" max="7943" width="11.75" style="1791" customWidth="1"/>
    <col min="7944" max="8192" width="10.625" style="1791"/>
    <col min="8193" max="8193" width="10.75" style="1791" customWidth="1"/>
    <col min="8194" max="8199" width="11.75" style="1791" customWidth="1"/>
    <col min="8200" max="8448" width="10.625" style="1791"/>
    <col min="8449" max="8449" width="10.75" style="1791" customWidth="1"/>
    <col min="8450" max="8455" width="11.75" style="1791" customWidth="1"/>
    <col min="8456" max="8704" width="10.625" style="1791"/>
    <col min="8705" max="8705" width="10.75" style="1791" customWidth="1"/>
    <col min="8706" max="8711" width="11.75" style="1791" customWidth="1"/>
    <col min="8712" max="8960" width="10.625" style="1791"/>
    <col min="8961" max="8961" width="10.75" style="1791" customWidth="1"/>
    <col min="8962" max="8967" width="11.75" style="1791" customWidth="1"/>
    <col min="8968" max="9216" width="10.625" style="1791"/>
    <col min="9217" max="9217" width="10.75" style="1791" customWidth="1"/>
    <col min="9218" max="9223" width="11.75" style="1791" customWidth="1"/>
    <col min="9224" max="9472" width="10.625" style="1791"/>
    <col min="9473" max="9473" width="10.75" style="1791" customWidth="1"/>
    <col min="9474" max="9479" width="11.75" style="1791" customWidth="1"/>
    <col min="9480" max="9728" width="10.625" style="1791"/>
    <col min="9729" max="9729" width="10.75" style="1791" customWidth="1"/>
    <col min="9730" max="9735" width="11.75" style="1791" customWidth="1"/>
    <col min="9736" max="9984" width="10.625" style="1791"/>
    <col min="9985" max="9985" width="10.75" style="1791" customWidth="1"/>
    <col min="9986" max="9991" width="11.75" style="1791" customWidth="1"/>
    <col min="9992" max="10240" width="10.625" style="1791"/>
    <col min="10241" max="10241" width="10.75" style="1791" customWidth="1"/>
    <col min="10242" max="10247" width="11.75" style="1791" customWidth="1"/>
    <col min="10248" max="10496" width="10.625" style="1791"/>
    <col min="10497" max="10497" width="10.75" style="1791" customWidth="1"/>
    <col min="10498" max="10503" width="11.75" style="1791" customWidth="1"/>
    <col min="10504" max="10752" width="10.625" style="1791"/>
    <col min="10753" max="10753" width="10.75" style="1791" customWidth="1"/>
    <col min="10754" max="10759" width="11.75" style="1791" customWidth="1"/>
    <col min="10760" max="11008" width="10.625" style="1791"/>
    <col min="11009" max="11009" width="10.75" style="1791" customWidth="1"/>
    <col min="11010" max="11015" width="11.75" style="1791" customWidth="1"/>
    <col min="11016" max="11264" width="10.625" style="1791"/>
    <col min="11265" max="11265" width="10.75" style="1791" customWidth="1"/>
    <col min="11266" max="11271" width="11.75" style="1791" customWidth="1"/>
    <col min="11272" max="11520" width="10.625" style="1791"/>
    <col min="11521" max="11521" width="10.75" style="1791" customWidth="1"/>
    <col min="11522" max="11527" width="11.75" style="1791" customWidth="1"/>
    <col min="11528" max="11776" width="10.625" style="1791"/>
    <col min="11777" max="11777" width="10.75" style="1791" customWidth="1"/>
    <col min="11778" max="11783" width="11.75" style="1791" customWidth="1"/>
    <col min="11784" max="12032" width="10.625" style="1791"/>
    <col min="12033" max="12033" width="10.75" style="1791" customWidth="1"/>
    <col min="12034" max="12039" width="11.75" style="1791" customWidth="1"/>
    <col min="12040" max="12288" width="10.625" style="1791"/>
    <col min="12289" max="12289" width="10.75" style="1791" customWidth="1"/>
    <col min="12290" max="12295" width="11.75" style="1791" customWidth="1"/>
    <col min="12296" max="12544" width="10.625" style="1791"/>
    <col min="12545" max="12545" width="10.75" style="1791" customWidth="1"/>
    <col min="12546" max="12551" width="11.75" style="1791" customWidth="1"/>
    <col min="12552" max="12800" width="10.625" style="1791"/>
    <col min="12801" max="12801" width="10.75" style="1791" customWidth="1"/>
    <col min="12802" max="12807" width="11.75" style="1791" customWidth="1"/>
    <col min="12808" max="13056" width="10.625" style="1791"/>
    <col min="13057" max="13057" width="10.75" style="1791" customWidth="1"/>
    <col min="13058" max="13063" width="11.75" style="1791" customWidth="1"/>
    <col min="13064" max="13312" width="10.625" style="1791"/>
    <col min="13313" max="13313" width="10.75" style="1791" customWidth="1"/>
    <col min="13314" max="13319" width="11.75" style="1791" customWidth="1"/>
    <col min="13320" max="13568" width="10.625" style="1791"/>
    <col min="13569" max="13569" width="10.75" style="1791" customWidth="1"/>
    <col min="13570" max="13575" width="11.75" style="1791" customWidth="1"/>
    <col min="13576" max="13824" width="10.625" style="1791"/>
    <col min="13825" max="13825" width="10.75" style="1791" customWidth="1"/>
    <col min="13826" max="13831" width="11.75" style="1791" customWidth="1"/>
    <col min="13832" max="14080" width="10.625" style="1791"/>
    <col min="14081" max="14081" width="10.75" style="1791" customWidth="1"/>
    <col min="14082" max="14087" width="11.75" style="1791" customWidth="1"/>
    <col min="14088" max="14336" width="10.625" style="1791"/>
    <col min="14337" max="14337" width="10.75" style="1791" customWidth="1"/>
    <col min="14338" max="14343" width="11.75" style="1791" customWidth="1"/>
    <col min="14344" max="14592" width="10.625" style="1791"/>
    <col min="14593" max="14593" width="10.75" style="1791" customWidth="1"/>
    <col min="14594" max="14599" width="11.75" style="1791" customWidth="1"/>
    <col min="14600" max="14848" width="10.625" style="1791"/>
    <col min="14849" max="14849" width="10.75" style="1791" customWidth="1"/>
    <col min="14850" max="14855" width="11.75" style="1791" customWidth="1"/>
    <col min="14856" max="15104" width="10.625" style="1791"/>
    <col min="15105" max="15105" width="10.75" style="1791" customWidth="1"/>
    <col min="15106" max="15111" width="11.75" style="1791" customWidth="1"/>
    <col min="15112" max="15360" width="10.625" style="1791"/>
    <col min="15361" max="15361" width="10.75" style="1791" customWidth="1"/>
    <col min="15362" max="15367" width="11.75" style="1791" customWidth="1"/>
    <col min="15368" max="15616" width="10.625" style="1791"/>
    <col min="15617" max="15617" width="10.75" style="1791" customWidth="1"/>
    <col min="15618" max="15623" width="11.75" style="1791" customWidth="1"/>
    <col min="15624" max="15872" width="10.625" style="1791"/>
    <col min="15873" max="15873" width="10.75" style="1791" customWidth="1"/>
    <col min="15874" max="15879" width="11.75" style="1791" customWidth="1"/>
    <col min="15880" max="16128" width="10.625" style="1791"/>
    <col min="16129" max="16129" width="10.75" style="1791" customWidth="1"/>
    <col min="16130" max="16135" width="11.75" style="1791" customWidth="1"/>
    <col min="16136" max="16384" width="10.625" style="1791"/>
  </cols>
  <sheetData>
    <row r="1" spans="1:7" ht="17.25">
      <c r="A1" s="1788" t="s">
        <v>862</v>
      </c>
      <c r="B1" s="1789"/>
      <c r="C1" s="1789"/>
      <c r="D1" s="1789"/>
      <c r="E1" s="1789"/>
      <c r="F1" s="1789"/>
      <c r="G1" s="1790"/>
    </row>
    <row r="2" spans="1:7" ht="15.6" customHeight="1" thickBot="1">
      <c r="A2" s="1792"/>
      <c r="B2" s="1792"/>
      <c r="C2" s="1792"/>
      <c r="D2" s="1792"/>
      <c r="E2" s="1792"/>
      <c r="F2" s="1793" t="s">
        <v>212</v>
      </c>
      <c r="G2" s="1793" t="s">
        <v>863</v>
      </c>
    </row>
    <row r="3" spans="1:7" ht="13.9" customHeight="1" thickTop="1">
      <c r="A3" s="1794" t="s">
        <v>852</v>
      </c>
      <c r="B3" s="1795"/>
      <c r="C3" s="1796" t="s">
        <v>864</v>
      </c>
      <c r="D3" s="1797"/>
      <c r="E3" s="1797"/>
      <c r="F3" s="1798"/>
      <c r="G3" s="1799" t="s">
        <v>865</v>
      </c>
    </row>
    <row r="4" spans="1:7" ht="29.45" customHeight="1">
      <c r="A4" s="1800"/>
      <c r="B4" s="1801" t="s">
        <v>866</v>
      </c>
      <c r="C4" s="1802" t="s">
        <v>867</v>
      </c>
      <c r="D4" s="1802" t="s">
        <v>868</v>
      </c>
      <c r="E4" s="1802" t="s">
        <v>869</v>
      </c>
      <c r="F4" s="1803" t="s">
        <v>870</v>
      </c>
      <c r="G4" s="1804"/>
    </row>
    <row r="5" spans="1:7" s="1810" customFormat="1" ht="18" customHeight="1">
      <c r="A5" s="1805" t="s">
        <v>599</v>
      </c>
      <c r="B5" s="1806">
        <v>91837</v>
      </c>
      <c r="C5" s="1807">
        <v>2400</v>
      </c>
      <c r="D5" s="1808">
        <v>702</v>
      </c>
      <c r="E5" s="1808">
        <v>434</v>
      </c>
      <c r="F5" s="1809">
        <v>353</v>
      </c>
      <c r="G5" s="1809" t="s">
        <v>47</v>
      </c>
    </row>
    <row r="6" spans="1:7" s="1810" customFormat="1" ht="18" customHeight="1">
      <c r="A6" s="1805">
        <v>28</v>
      </c>
      <c r="B6" s="1806">
        <v>92838</v>
      </c>
      <c r="C6" s="1807">
        <v>2264</v>
      </c>
      <c r="D6" s="1808">
        <v>746</v>
      </c>
      <c r="E6" s="1808">
        <v>703</v>
      </c>
      <c r="F6" s="1809">
        <v>375</v>
      </c>
      <c r="G6" s="1809">
        <v>1</v>
      </c>
    </row>
    <row r="7" spans="1:7" s="1810" customFormat="1" ht="18" customHeight="1">
      <c r="A7" s="1805">
        <v>29</v>
      </c>
      <c r="B7" s="1806">
        <v>88405</v>
      </c>
      <c r="C7" s="1807">
        <v>2029</v>
      </c>
      <c r="D7" s="1808">
        <v>674</v>
      </c>
      <c r="E7" s="1808">
        <v>741</v>
      </c>
      <c r="F7" s="1809">
        <v>370</v>
      </c>
      <c r="G7" s="1809" t="s">
        <v>47</v>
      </c>
    </row>
    <row r="8" spans="1:7" s="1810" customFormat="1" ht="18" customHeight="1">
      <c r="A8" s="1805">
        <v>30</v>
      </c>
      <c r="B8" s="1806">
        <v>92377</v>
      </c>
      <c r="C8" s="1807">
        <v>1883</v>
      </c>
      <c r="D8" s="1808">
        <v>747</v>
      </c>
      <c r="E8" s="1808">
        <v>713</v>
      </c>
      <c r="F8" s="1809">
        <v>340</v>
      </c>
      <c r="G8" s="1809">
        <v>3</v>
      </c>
    </row>
    <row r="9" spans="1:7" s="1810" customFormat="1" ht="18" customHeight="1">
      <c r="A9" s="1805" t="s">
        <v>19</v>
      </c>
      <c r="B9" s="1806">
        <v>89261</v>
      </c>
      <c r="C9" s="1807">
        <v>1933</v>
      </c>
      <c r="D9" s="1808">
        <v>676</v>
      </c>
      <c r="E9" s="1808">
        <v>596</v>
      </c>
      <c r="F9" s="1809">
        <v>320</v>
      </c>
      <c r="G9" s="1809">
        <v>6</v>
      </c>
    </row>
    <row r="10" spans="1:7" ht="18" customHeight="1">
      <c r="A10" s="1811"/>
      <c r="B10" s="1812"/>
      <c r="C10" s="1813"/>
      <c r="D10" s="1814"/>
      <c r="E10" s="1814"/>
      <c r="F10" s="1815"/>
      <c r="G10" s="1815"/>
    </row>
    <row r="11" spans="1:7" ht="18" customHeight="1">
      <c r="A11" s="1816" t="s">
        <v>145</v>
      </c>
      <c r="B11" s="1806">
        <v>7556</v>
      </c>
      <c r="C11" s="1807">
        <v>178</v>
      </c>
      <c r="D11" s="1807">
        <v>70</v>
      </c>
      <c r="E11" s="1807">
        <v>44</v>
      </c>
      <c r="F11" s="1817">
        <v>22</v>
      </c>
      <c r="G11" s="1817">
        <v>1</v>
      </c>
    </row>
    <row r="12" spans="1:7" ht="18" customHeight="1">
      <c r="A12" s="1816">
        <v>11</v>
      </c>
      <c r="B12" s="1806">
        <v>7331</v>
      </c>
      <c r="C12" s="1807">
        <v>227</v>
      </c>
      <c r="D12" s="1807">
        <v>55</v>
      </c>
      <c r="E12" s="1807">
        <v>45</v>
      </c>
      <c r="F12" s="1817">
        <v>40</v>
      </c>
      <c r="G12" s="1817" t="s">
        <v>47</v>
      </c>
    </row>
    <row r="13" spans="1:7" ht="18" customHeight="1">
      <c r="A13" s="1816">
        <v>12</v>
      </c>
      <c r="B13" s="1806">
        <v>7779</v>
      </c>
      <c r="C13" s="1807">
        <v>182</v>
      </c>
      <c r="D13" s="1807">
        <v>39</v>
      </c>
      <c r="E13" s="1807">
        <v>39</v>
      </c>
      <c r="F13" s="1817">
        <v>39</v>
      </c>
      <c r="G13" s="1817" t="s">
        <v>47</v>
      </c>
    </row>
    <row r="14" spans="1:7" ht="18" customHeight="1">
      <c r="A14" s="1816" t="s">
        <v>49</v>
      </c>
      <c r="B14" s="1806">
        <v>7650</v>
      </c>
      <c r="C14" s="1807">
        <v>111</v>
      </c>
      <c r="D14" s="1807">
        <v>67</v>
      </c>
      <c r="E14" s="1807">
        <v>37</v>
      </c>
      <c r="F14" s="1817">
        <v>22</v>
      </c>
      <c r="G14" s="1817" t="s">
        <v>47</v>
      </c>
    </row>
    <row r="15" spans="1:7" ht="18" customHeight="1">
      <c r="A15" s="1816">
        <v>2</v>
      </c>
      <c r="B15" s="1806">
        <v>7033</v>
      </c>
      <c r="C15" s="1807">
        <v>155</v>
      </c>
      <c r="D15" s="1807">
        <v>53</v>
      </c>
      <c r="E15" s="1807">
        <v>43</v>
      </c>
      <c r="F15" s="1818">
        <v>22</v>
      </c>
      <c r="G15" s="1818">
        <v>1</v>
      </c>
    </row>
    <row r="16" spans="1:7" ht="18" customHeight="1">
      <c r="A16" s="1816">
        <v>3</v>
      </c>
      <c r="B16" s="1806">
        <v>8324</v>
      </c>
      <c r="C16" s="1807">
        <v>167</v>
      </c>
      <c r="D16" s="1807">
        <v>61</v>
      </c>
      <c r="E16" s="1807">
        <v>48</v>
      </c>
      <c r="F16" s="1818">
        <v>23</v>
      </c>
      <c r="G16" s="1818" t="s">
        <v>23</v>
      </c>
    </row>
    <row r="17" spans="1:9" ht="18" customHeight="1">
      <c r="A17" s="1816">
        <v>4</v>
      </c>
      <c r="B17" s="1806">
        <v>7902</v>
      </c>
      <c r="C17" s="1807">
        <v>188</v>
      </c>
      <c r="D17" s="1807">
        <v>61</v>
      </c>
      <c r="E17" s="1807">
        <v>40</v>
      </c>
      <c r="F17" s="1818">
        <v>42</v>
      </c>
      <c r="G17" s="1818" t="s">
        <v>23</v>
      </c>
    </row>
    <row r="18" spans="1:9" ht="18" customHeight="1">
      <c r="A18" s="1816">
        <v>5</v>
      </c>
      <c r="B18" s="1806">
        <v>6708</v>
      </c>
      <c r="C18" s="1807">
        <v>169</v>
      </c>
      <c r="D18" s="1807">
        <v>67</v>
      </c>
      <c r="E18" s="1807">
        <v>40</v>
      </c>
      <c r="F18" s="1818">
        <v>26</v>
      </c>
      <c r="G18" s="1818" t="s">
        <v>47</v>
      </c>
    </row>
    <row r="19" spans="1:9" ht="18" customHeight="1">
      <c r="A19" s="1819" t="s">
        <v>425</v>
      </c>
      <c r="B19" s="1820">
        <v>6736</v>
      </c>
      <c r="C19" s="1821">
        <v>109</v>
      </c>
      <c r="D19" s="1821">
        <v>57</v>
      </c>
      <c r="E19" s="1821">
        <v>35</v>
      </c>
      <c r="F19" s="1822">
        <v>22</v>
      </c>
      <c r="G19" s="1822" t="s">
        <v>47</v>
      </c>
    </row>
    <row r="20" spans="1:9" ht="18" customHeight="1">
      <c r="A20" s="1823" t="s">
        <v>871</v>
      </c>
      <c r="B20" s="1824"/>
      <c r="C20" s="1824"/>
      <c r="D20" s="1807"/>
      <c r="E20" s="1824"/>
      <c r="F20" s="1824"/>
      <c r="I20" s="1810"/>
    </row>
    <row r="21" spans="1:9" ht="18" customHeight="1">
      <c r="A21" s="1823" t="s">
        <v>872</v>
      </c>
      <c r="B21" s="1824"/>
      <c r="C21" s="1824"/>
      <c r="D21" s="1824"/>
      <c r="E21" s="1824"/>
      <c r="F21" s="1824"/>
    </row>
    <row r="22" spans="1:9" ht="18" customHeight="1">
      <c r="A22" s="1825" t="s">
        <v>873</v>
      </c>
      <c r="B22" s="1792"/>
      <c r="C22" s="1792"/>
      <c r="D22" s="1792"/>
      <c r="E22" s="1792"/>
      <c r="F22" s="1792"/>
    </row>
  </sheetData>
  <mergeCells count="4">
    <mergeCell ref="A1:G1"/>
    <mergeCell ref="A3:A4"/>
    <mergeCell ref="C3:F3"/>
    <mergeCell ref="G3:G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60"/>
  <sheetViews>
    <sheetView zoomScaleNormal="100" zoomScaleSheetLayoutView="100" workbookViewId="0">
      <selection sqref="A1:O1"/>
    </sheetView>
  </sheetViews>
  <sheetFormatPr defaultColWidth="10.625" defaultRowHeight="13.5"/>
  <cols>
    <col min="1" max="1" width="15" style="5" customWidth="1"/>
    <col min="2" max="16" width="11.375" style="7" customWidth="1"/>
    <col min="17" max="19" width="10.375" style="7" customWidth="1"/>
    <col min="20" max="20" width="11.625" style="7" customWidth="1"/>
    <col min="21" max="22" width="10.375" style="7" customWidth="1"/>
    <col min="23" max="30" width="10.375" style="5" customWidth="1"/>
    <col min="31" max="256" width="10.625" style="5"/>
    <col min="257" max="257" width="15" style="5" customWidth="1"/>
    <col min="258" max="272" width="11.375" style="5" customWidth="1"/>
    <col min="273" max="275" width="10.375" style="5" customWidth="1"/>
    <col min="276" max="276" width="11.625" style="5" customWidth="1"/>
    <col min="277" max="286" width="10.375" style="5" customWidth="1"/>
    <col min="287" max="512" width="10.625" style="5"/>
    <col min="513" max="513" width="15" style="5" customWidth="1"/>
    <col min="514" max="528" width="11.375" style="5" customWidth="1"/>
    <col min="529" max="531" width="10.375" style="5" customWidth="1"/>
    <col min="532" max="532" width="11.625" style="5" customWidth="1"/>
    <col min="533" max="542" width="10.375" style="5" customWidth="1"/>
    <col min="543" max="768" width="10.625" style="5"/>
    <col min="769" max="769" width="15" style="5" customWidth="1"/>
    <col min="770" max="784" width="11.375" style="5" customWidth="1"/>
    <col min="785" max="787" width="10.375" style="5" customWidth="1"/>
    <col min="788" max="788" width="11.625" style="5" customWidth="1"/>
    <col min="789" max="798" width="10.375" style="5" customWidth="1"/>
    <col min="799" max="1024" width="10.625" style="5"/>
    <col min="1025" max="1025" width="15" style="5" customWidth="1"/>
    <col min="1026" max="1040" width="11.375" style="5" customWidth="1"/>
    <col min="1041" max="1043" width="10.375" style="5" customWidth="1"/>
    <col min="1044" max="1044" width="11.625" style="5" customWidth="1"/>
    <col min="1045" max="1054" width="10.375" style="5" customWidth="1"/>
    <col min="1055" max="1280" width="10.625" style="5"/>
    <col min="1281" max="1281" width="15" style="5" customWidth="1"/>
    <col min="1282" max="1296" width="11.375" style="5" customWidth="1"/>
    <col min="1297" max="1299" width="10.375" style="5" customWidth="1"/>
    <col min="1300" max="1300" width="11.625" style="5" customWidth="1"/>
    <col min="1301" max="1310" width="10.375" style="5" customWidth="1"/>
    <col min="1311" max="1536" width="10.625" style="5"/>
    <col min="1537" max="1537" width="15" style="5" customWidth="1"/>
    <col min="1538" max="1552" width="11.375" style="5" customWidth="1"/>
    <col min="1553" max="1555" width="10.375" style="5" customWidth="1"/>
    <col min="1556" max="1556" width="11.625" style="5" customWidth="1"/>
    <col min="1557" max="1566" width="10.375" style="5" customWidth="1"/>
    <col min="1567" max="1792" width="10.625" style="5"/>
    <col min="1793" max="1793" width="15" style="5" customWidth="1"/>
    <col min="1794" max="1808" width="11.375" style="5" customWidth="1"/>
    <col min="1809" max="1811" width="10.375" style="5" customWidth="1"/>
    <col min="1812" max="1812" width="11.625" style="5" customWidth="1"/>
    <col min="1813" max="1822" width="10.375" style="5" customWidth="1"/>
    <col min="1823" max="2048" width="10.625" style="5"/>
    <col min="2049" max="2049" width="15" style="5" customWidth="1"/>
    <col min="2050" max="2064" width="11.375" style="5" customWidth="1"/>
    <col min="2065" max="2067" width="10.375" style="5" customWidth="1"/>
    <col min="2068" max="2068" width="11.625" style="5" customWidth="1"/>
    <col min="2069" max="2078" width="10.375" style="5" customWidth="1"/>
    <col min="2079" max="2304" width="10.625" style="5"/>
    <col min="2305" max="2305" width="15" style="5" customWidth="1"/>
    <col min="2306" max="2320" width="11.375" style="5" customWidth="1"/>
    <col min="2321" max="2323" width="10.375" style="5" customWidth="1"/>
    <col min="2324" max="2324" width="11.625" style="5" customWidth="1"/>
    <col min="2325" max="2334" width="10.375" style="5" customWidth="1"/>
    <col min="2335" max="2560" width="10.625" style="5"/>
    <col min="2561" max="2561" width="15" style="5" customWidth="1"/>
    <col min="2562" max="2576" width="11.375" style="5" customWidth="1"/>
    <col min="2577" max="2579" width="10.375" style="5" customWidth="1"/>
    <col min="2580" max="2580" width="11.625" style="5" customWidth="1"/>
    <col min="2581" max="2590" width="10.375" style="5" customWidth="1"/>
    <col min="2591" max="2816" width="10.625" style="5"/>
    <col min="2817" max="2817" width="15" style="5" customWidth="1"/>
    <col min="2818" max="2832" width="11.375" style="5" customWidth="1"/>
    <col min="2833" max="2835" width="10.375" style="5" customWidth="1"/>
    <col min="2836" max="2836" width="11.625" style="5" customWidth="1"/>
    <col min="2837" max="2846" width="10.375" style="5" customWidth="1"/>
    <col min="2847" max="3072" width="10.625" style="5"/>
    <col min="3073" max="3073" width="15" style="5" customWidth="1"/>
    <col min="3074" max="3088" width="11.375" style="5" customWidth="1"/>
    <col min="3089" max="3091" width="10.375" style="5" customWidth="1"/>
    <col min="3092" max="3092" width="11.625" style="5" customWidth="1"/>
    <col min="3093" max="3102" width="10.375" style="5" customWidth="1"/>
    <col min="3103" max="3328" width="10.625" style="5"/>
    <col min="3329" max="3329" width="15" style="5" customWidth="1"/>
    <col min="3330" max="3344" width="11.375" style="5" customWidth="1"/>
    <col min="3345" max="3347" width="10.375" style="5" customWidth="1"/>
    <col min="3348" max="3348" width="11.625" style="5" customWidth="1"/>
    <col min="3349" max="3358" width="10.375" style="5" customWidth="1"/>
    <col min="3359" max="3584" width="10.625" style="5"/>
    <col min="3585" max="3585" width="15" style="5" customWidth="1"/>
    <col min="3586" max="3600" width="11.375" style="5" customWidth="1"/>
    <col min="3601" max="3603" width="10.375" style="5" customWidth="1"/>
    <col min="3604" max="3604" width="11.625" style="5" customWidth="1"/>
    <col min="3605" max="3614" width="10.375" style="5" customWidth="1"/>
    <col min="3615" max="3840" width="10.625" style="5"/>
    <col min="3841" max="3841" width="15" style="5" customWidth="1"/>
    <col min="3842" max="3856" width="11.375" style="5" customWidth="1"/>
    <col min="3857" max="3859" width="10.375" style="5" customWidth="1"/>
    <col min="3860" max="3860" width="11.625" style="5" customWidth="1"/>
    <col min="3861" max="3870" width="10.375" style="5" customWidth="1"/>
    <col min="3871" max="4096" width="10.625" style="5"/>
    <col min="4097" max="4097" width="15" style="5" customWidth="1"/>
    <col min="4098" max="4112" width="11.375" style="5" customWidth="1"/>
    <col min="4113" max="4115" width="10.375" style="5" customWidth="1"/>
    <col min="4116" max="4116" width="11.625" style="5" customWidth="1"/>
    <col min="4117" max="4126" width="10.375" style="5" customWidth="1"/>
    <col min="4127" max="4352" width="10.625" style="5"/>
    <col min="4353" max="4353" width="15" style="5" customWidth="1"/>
    <col min="4354" max="4368" width="11.375" style="5" customWidth="1"/>
    <col min="4369" max="4371" width="10.375" style="5" customWidth="1"/>
    <col min="4372" max="4372" width="11.625" style="5" customWidth="1"/>
    <col min="4373" max="4382" width="10.375" style="5" customWidth="1"/>
    <col min="4383" max="4608" width="10.625" style="5"/>
    <col min="4609" max="4609" width="15" style="5" customWidth="1"/>
    <col min="4610" max="4624" width="11.375" style="5" customWidth="1"/>
    <col min="4625" max="4627" width="10.375" style="5" customWidth="1"/>
    <col min="4628" max="4628" width="11.625" style="5" customWidth="1"/>
    <col min="4629" max="4638" width="10.375" style="5" customWidth="1"/>
    <col min="4639" max="4864" width="10.625" style="5"/>
    <col min="4865" max="4865" width="15" style="5" customWidth="1"/>
    <col min="4866" max="4880" width="11.375" style="5" customWidth="1"/>
    <col min="4881" max="4883" width="10.375" style="5" customWidth="1"/>
    <col min="4884" max="4884" width="11.625" style="5" customWidth="1"/>
    <col min="4885" max="4894" width="10.375" style="5" customWidth="1"/>
    <col min="4895" max="5120" width="10.625" style="5"/>
    <col min="5121" max="5121" width="15" style="5" customWidth="1"/>
    <col min="5122" max="5136" width="11.375" style="5" customWidth="1"/>
    <col min="5137" max="5139" width="10.375" style="5" customWidth="1"/>
    <col min="5140" max="5140" width="11.625" style="5" customWidth="1"/>
    <col min="5141" max="5150" width="10.375" style="5" customWidth="1"/>
    <col min="5151" max="5376" width="10.625" style="5"/>
    <col min="5377" max="5377" width="15" style="5" customWidth="1"/>
    <col min="5378" max="5392" width="11.375" style="5" customWidth="1"/>
    <col min="5393" max="5395" width="10.375" style="5" customWidth="1"/>
    <col min="5396" max="5396" width="11.625" style="5" customWidth="1"/>
    <col min="5397" max="5406" width="10.375" style="5" customWidth="1"/>
    <col min="5407" max="5632" width="10.625" style="5"/>
    <col min="5633" max="5633" width="15" style="5" customWidth="1"/>
    <col min="5634" max="5648" width="11.375" style="5" customWidth="1"/>
    <col min="5649" max="5651" width="10.375" style="5" customWidth="1"/>
    <col min="5652" max="5652" width="11.625" style="5" customWidth="1"/>
    <col min="5653" max="5662" width="10.375" style="5" customWidth="1"/>
    <col min="5663" max="5888" width="10.625" style="5"/>
    <col min="5889" max="5889" width="15" style="5" customWidth="1"/>
    <col min="5890" max="5904" width="11.375" style="5" customWidth="1"/>
    <col min="5905" max="5907" width="10.375" style="5" customWidth="1"/>
    <col min="5908" max="5908" width="11.625" style="5" customWidth="1"/>
    <col min="5909" max="5918" width="10.375" style="5" customWidth="1"/>
    <col min="5919" max="6144" width="10.625" style="5"/>
    <col min="6145" max="6145" width="15" style="5" customWidth="1"/>
    <col min="6146" max="6160" width="11.375" style="5" customWidth="1"/>
    <col min="6161" max="6163" width="10.375" style="5" customWidth="1"/>
    <col min="6164" max="6164" width="11.625" style="5" customWidth="1"/>
    <col min="6165" max="6174" width="10.375" style="5" customWidth="1"/>
    <col min="6175" max="6400" width="10.625" style="5"/>
    <col min="6401" max="6401" width="15" style="5" customWidth="1"/>
    <col min="6402" max="6416" width="11.375" style="5" customWidth="1"/>
    <col min="6417" max="6419" width="10.375" style="5" customWidth="1"/>
    <col min="6420" max="6420" width="11.625" style="5" customWidth="1"/>
    <col min="6421" max="6430" width="10.375" style="5" customWidth="1"/>
    <col min="6431" max="6656" width="10.625" style="5"/>
    <col min="6657" max="6657" width="15" style="5" customWidth="1"/>
    <col min="6658" max="6672" width="11.375" style="5" customWidth="1"/>
    <col min="6673" max="6675" width="10.375" style="5" customWidth="1"/>
    <col min="6676" max="6676" width="11.625" style="5" customWidth="1"/>
    <col min="6677" max="6686" width="10.375" style="5" customWidth="1"/>
    <col min="6687" max="6912" width="10.625" style="5"/>
    <col min="6913" max="6913" width="15" style="5" customWidth="1"/>
    <col min="6914" max="6928" width="11.375" style="5" customWidth="1"/>
    <col min="6929" max="6931" width="10.375" style="5" customWidth="1"/>
    <col min="6932" max="6932" width="11.625" style="5" customWidth="1"/>
    <col min="6933" max="6942" width="10.375" style="5" customWidth="1"/>
    <col min="6943" max="7168" width="10.625" style="5"/>
    <col min="7169" max="7169" width="15" style="5" customWidth="1"/>
    <col min="7170" max="7184" width="11.375" style="5" customWidth="1"/>
    <col min="7185" max="7187" width="10.375" style="5" customWidth="1"/>
    <col min="7188" max="7188" width="11.625" style="5" customWidth="1"/>
    <col min="7189" max="7198" width="10.375" style="5" customWidth="1"/>
    <col min="7199" max="7424" width="10.625" style="5"/>
    <col min="7425" max="7425" width="15" style="5" customWidth="1"/>
    <col min="7426" max="7440" width="11.375" style="5" customWidth="1"/>
    <col min="7441" max="7443" width="10.375" style="5" customWidth="1"/>
    <col min="7444" max="7444" width="11.625" style="5" customWidth="1"/>
    <col min="7445" max="7454" width="10.375" style="5" customWidth="1"/>
    <col min="7455" max="7680" width="10.625" style="5"/>
    <col min="7681" max="7681" width="15" style="5" customWidth="1"/>
    <col min="7682" max="7696" width="11.375" style="5" customWidth="1"/>
    <col min="7697" max="7699" width="10.375" style="5" customWidth="1"/>
    <col min="7700" max="7700" width="11.625" style="5" customWidth="1"/>
    <col min="7701" max="7710" width="10.375" style="5" customWidth="1"/>
    <col min="7711" max="7936" width="10.625" style="5"/>
    <col min="7937" max="7937" width="15" style="5" customWidth="1"/>
    <col min="7938" max="7952" width="11.375" style="5" customWidth="1"/>
    <col min="7953" max="7955" width="10.375" style="5" customWidth="1"/>
    <col min="7956" max="7956" width="11.625" style="5" customWidth="1"/>
    <col min="7957" max="7966" width="10.375" style="5" customWidth="1"/>
    <col min="7967" max="8192" width="10.625" style="5"/>
    <col min="8193" max="8193" width="15" style="5" customWidth="1"/>
    <col min="8194" max="8208" width="11.375" style="5" customWidth="1"/>
    <col min="8209" max="8211" width="10.375" style="5" customWidth="1"/>
    <col min="8212" max="8212" width="11.625" style="5" customWidth="1"/>
    <col min="8213" max="8222" width="10.375" style="5" customWidth="1"/>
    <col min="8223" max="8448" width="10.625" style="5"/>
    <col min="8449" max="8449" width="15" style="5" customWidth="1"/>
    <col min="8450" max="8464" width="11.375" style="5" customWidth="1"/>
    <col min="8465" max="8467" width="10.375" style="5" customWidth="1"/>
    <col min="8468" max="8468" width="11.625" style="5" customWidth="1"/>
    <col min="8469" max="8478" width="10.375" style="5" customWidth="1"/>
    <col min="8479" max="8704" width="10.625" style="5"/>
    <col min="8705" max="8705" width="15" style="5" customWidth="1"/>
    <col min="8706" max="8720" width="11.375" style="5" customWidth="1"/>
    <col min="8721" max="8723" width="10.375" style="5" customWidth="1"/>
    <col min="8724" max="8724" width="11.625" style="5" customWidth="1"/>
    <col min="8725" max="8734" width="10.375" style="5" customWidth="1"/>
    <col min="8735" max="8960" width="10.625" style="5"/>
    <col min="8961" max="8961" width="15" style="5" customWidth="1"/>
    <col min="8962" max="8976" width="11.375" style="5" customWidth="1"/>
    <col min="8977" max="8979" width="10.375" style="5" customWidth="1"/>
    <col min="8980" max="8980" width="11.625" style="5" customWidth="1"/>
    <col min="8981" max="8990" width="10.375" style="5" customWidth="1"/>
    <col min="8991" max="9216" width="10.625" style="5"/>
    <col min="9217" max="9217" width="15" style="5" customWidth="1"/>
    <col min="9218" max="9232" width="11.375" style="5" customWidth="1"/>
    <col min="9233" max="9235" width="10.375" style="5" customWidth="1"/>
    <col min="9236" max="9236" width="11.625" style="5" customWidth="1"/>
    <col min="9237" max="9246" width="10.375" style="5" customWidth="1"/>
    <col min="9247" max="9472" width="10.625" style="5"/>
    <col min="9473" max="9473" width="15" style="5" customWidth="1"/>
    <col min="9474" max="9488" width="11.375" style="5" customWidth="1"/>
    <col min="9489" max="9491" width="10.375" style="5" customWidth="1"/>
    <col min="9492" max="9492" width="11.625" style="5" customWidth="1"/>
    <col min="9493" max="9502" width="10.375" style="5" customWidth="1"/>
    <col min="9503" max="9728" width="10.625" style="5"/>
    <col min="9729" max="9729" width="15" style="5" customWidth="1"/>
    <col min="9730" max="9744" width="11.375" style="5" customWidth="1"/>
    <col min="9745" max="9747" width="10.375" style="5" customWidth="1"/>
    <col min="9748" max="9748" width="11.625" style="5" customWidth="1"/>
    <col min="9749" max="9758" width="10.375" style="5" customWidth="1"/>
    <col min="9759" max="9984" width="10.625" style="5"/>
    <col min="9985" max="9985" width="15" style="5" customWidth="1"/>
    <col min="9986" max="10000" width="11.375" style="5" customWidth="1"/>
    <col min="10001" max="10003" width="10.375" style="5" customWidth="1"/>
    <col min="10004" max="10004" width="11.625" style="5" customWidth="1"/>
    <col min="10005" max="10014" width="10.375" style="5" customWidth="1"/>
    <col min="10015" max="10240" width="10.625" style="5"/>
    <col min="10241" max="10241" width="15" style="5" customWidth="1"/>
    <col min="10242" max="10256" width="11.375" style="5" customWidth="1"/>
    <col min="10257" max="10259" width="10.375" style="5" customWidth="1"/>
    <col min="10260" max="10260" width="11.625" style="5" customWidth="1"/>
    <col min="10261" max="10270" width="10.375" style="5" customWidth="1"/>
    <col min="10271" max="10496" width="10.625" style="5"/>
    <col min="10497" max="10497" width="15" style="5" customWidth="1"/>
    <col min="10498" max="10512" width="11.375" style="5" customWidth="1"/>
    <col min="10513" max="10515" width="10.375" style="5" customWidth="1"/>
    <col min="10516" max="10516" width="11.625" style="5" customWidth="1"/>
    <col min="10517" max="10526" width="10.375" style="5" customWidth="1"/>
    <col min="10527" max="10752" width="10.625" style="5"/>
    <col min="10753" max="10753" width="15" style="5" customWidth="1"/>
    <col min="10754" max="10768" width="11.375" style="5" customWidth="1"/>
    <col min="10769" max="10771" width="10.375" style="5" customWidth="1"/>
    <col min="10772" max="10772" width="11.625" style="5" customWidth="1"/>
    <col min="10773" max="10782" width="10.375" style="5" customWidth="1"/>
    <col min="10783" max="11008" width="10.625" style="5"/>
    <col min="11009" max="11009" width="15" style="5" customWidth="1"/>
    <col min="11010" max="11024" width="11.375" style="5" customWidth="1"/>
    <col min="11025" max="11027" width="10.375" style="5" customWidth="1"/>
    <col min="11028" max="11028" width="11.625" style="5" customWidth="1"/>
    <col min="11029" max="11038" width="10.375" style="5" customWidth="1"/>
    <col min="11039" max="11264" width="10.625" style="5"/>
    <col min="11265" max="11265" width="15" style="5" customWidth="1"/>
    <col min="11266" max="11280" width="11.375" style="5" customWidth="1"/>
    <col min="11281" max="11283" width="10.375" style="5" customWidth="1"/>
    <col min="11284" max="11284" width="11.625" style="5" customWidth="1"/>
    <col min="11285" max="11294" width="10.375" style="5" customWidth="1"/>
    <col min="11295" max="11520" width="10.625" style="5"/>
    <col min="11521" max="11521" width="15" style="5" customWidth="1"/>
    <col min="11522" max="11536" width="11.375" style="5" customWidth="1"/>
    <col min="11537" max="11539" width="10.375" style="5" customWidth="1"/>
    <col min="11540" max="11540" width="11.625" style="5" customWidth="1"/>
    <col min="11541" max="11550" width="10.375" style="5" customWidth="1"/>
    <col min="11551" max="11776" width="10.625" style="5"/>
    <col min="11777" max="11777" width="15" style="5" customWidth="1"/>
    <col min="11778" max="11792" width="11.375" style="5" customWidth="1"/>
    <col min="11793" max="11795" width="10.375" style="5" customWidth="1"/>
    <col min="11796" max="11796" width="11.625" style="5" customWidth="1"/>
    <col min="11797" max="11806" width="10.375" style="5" customWidth="1"/>
    <col min="11807" max="12032" width="10.625" style="5"/>
    <col min="12033" max="12033" width="15" style="5" customWidth="1"/>
    <col min="12034" max="12048" width="11.375" style="5" customWidth="1"/>
    <col min="12049" max="12051" width="10.375" style="5" customWidth="1"/>
    <col min="12052" max="12052" width="11.625" style="5" customWidth="1"/>
    <col min="12053" max="12062" width="10.375" style="5" customWidth="1"/>
    <col min="12063" max="12288" width="10.625" style="5"/>
    <col min="12289" max="12289" width="15" style="5" customWidth="1"/>
    <col min="12290" max="12304" width="11.375" style="5" customWidth="1"/>
    <col min="12305" max="12307" width="10.375" style="5" customWidth="1"/>
    <col min="12308" max="12308" width="11.625" style="5" customWidth="1"/>
    <col min="12309" max="12318" width="10.375" style="5" customWidth="1"/>
    <col min="12319" max="12544" width="10.625" style="5"/>
    <col min="12545" max="12545" width="15" style="5" customWidth="1"/>
    <col min="12546" max="12560" width="11.375" style="5" customWidth="1"/>
    <col min="12561" max="12563" width="10.375" style="5" customWidth="1"/>
    <col min="12564" max="12564" width="11.625" style="5" customWidth="1"/>
    <col min="12565" max="12574" width="10.375" style="5" customWidth="1"/>
    <col min="12575" max="12800" width="10.625" style="5"/>
    <col min="12801" max="12801" width="15" style="5" customWidth="1"/>
    <col min="12802" max="12816" width="11.375" style="5" customWidth="1"/>
    <col min="12817" max="12819" width="10.375" style="5" customWidth="1"/>
    <col min="12820" max="12820" width="11.625" style="5" customWidth="1"/>
    <col min="12821" max="12830" width="10.375" style="5" customWidth="1"/>
    <col min="12831" max="13056" width="10.625" style="5"/>
    <col min="13057" max="13057" width="15" style="5" customWidth="1"/>
    <col min="13058" max="13072" width="11.375" style="5" customWidth="1"/>
    <col min="13073" max="13075" width="10.375" style="5" customWidth="1"/>
    <col min="13076" max="13076" width="11.625" style="5" customWidth="1"/>
    <col min="13077" max="13086" width="10.375" style="5" customWidth="1"/>
    <col min="13087" max="13312" width="10.625" style="5"/>
    <col min="13313" max="13313" width="15" style="5" customWidth="1"/>
    <col min="13314" max="13328" width="11.375" style="5" customWidth="1"/>
    <col min="13329" max="13331" width="10.375" style="5" customWidth="1"/>
    <col min="13332" max="13332" width="11.625" style="5" customWidth="1"/>
    <col min="13333" max="13342" width="10.375" style="5" customWidth="1"/>
    <col min="13343" max="13568" width="10.625" style="5"/>
    <col min="13569" max="13569" width="15" style="5" customWidth="1"/>
    <col min="13570" max="13584" width="11.375" style="5" customWidth="1"/>
    <col min="13585" max="13587" width="10.375" style="5" customWidth="1"/>
    <col min="13588" max="13588" width="11.625" style="5" customWidth="1"/>
    <col min="13589" max="13598" width="10.375" style="5" customWidth="1"/>
    <col min="13599" max="13824" width="10.625" style="5"/>
    <col min="13825" max="13825" width="15" style="5" customWidth="1"/>
    <col min="13826" max="13840" width="11.375" style="5" customWidth="1"/>
    <col min="13841" max="13843" width="10.375" style="5" customWidth="1"/>
    <col min="13844" max="13844" width="11.625" style="5" customWidth="1"/>
    <col min="13845" max="13854" width="10.375" style="5" customWidth="1"/>
    <col min="13855" max="14080" width="10.625" style="5"/>
    <col min="14081" max="14081" width="15" style="5" customWidth="1"/>
    <col min="14082" max="14096" width="11.375" style="5" customWidth="1"/>
    <col min="14097" max="14099" width="10.375" style="5" customWidth="1"/>
    <col min="14100" max="14100" width="11.625" style="5" customWidth="1"/>
    <col min="14101" max="14110" width="10.375" style="5" customWidth="1"/>
    <col min="14111" max="14336" width="10.625" style="5"/>
    <col min="14337" max="14337" width="15" style="5" customWidth="1"/>
    <col min="14338" max="14352" width="11.375" style="5" customWidth="1"/>
    <col min="14353" max="14355" width="10.375" style="5" customWidth="1"/>
    <col min="14356" max="14356" width="11.625" style="5" customWidth="1"/>
    <col min="14357" max="14366" width="10.375" style="5" customWidth="1"/>
    <col min="14367" max="14592" width="10.625" style="5"/>
    <col min="14593" max="14593" width="15" style="5" customWidth="1"/>
    <col min="14594" max="14608" width="11.375" style="5" customWidth="1"/>
    <col min="14609" max="14611" width="10.375" style="5" customWidth="1"/>
    <col min="14612" max="14612" width="11.625" style="5" customWidth="1"/>
    <col min="14613" max="14622" width="10.375" style="5" customWidth="1"/>
    <col min="14623" max="14848" width="10.625" style="5"/>
    <col min="14849" max="14849" width="15" style="5" customWidth="1"/>
    <col min="14850" max="14864" width="11.375" style="5" customWidth="1"/>
    <col min="14865" max="14867" width="10.375" style="5" customWidth="1"/>
    <col min="14868" max="14868" width="11.625" style="5" customWidth="1"/>
    <col min="14869" max="14878" width="10.375" style="5" customWidth="1"/>
    <col min="14879" max="15104" width="10.625" style="5"/>
    <col min="15105" max="15105" width="15" style="5" customWidth="1"/>
    <col min="15106" max="15120" width="11.375" style="5" customWidth="1"/>
    <col min="15121" max="15123" width="10.375" style="5" customWidth="1"/>
    <col min="15124" max="15124" width="11.625" style="5" customWidth="1"/>
    <col min="15125" max="15134" width="10.375" style="5" customWidth="1"/>
    <col min="15135" max="15360" width="10.625" style="5"/>
    <col min="15361" max="15361" width="15" style="5" customWidth="1"/>
    <col min="15362" max="15376" width="11.375" style="5" customWidth="1"/>
    <col min="15377" max="15379" width="10.375" style="5" customWidth="1"/>
    <col min="15380" max="15380" width="11.625" style="5" customWidth="1"/>
    <col min="15381" max="15390" width="10.375" style="5" customWidth="1"/>
    <col min="15391" max="15616" width="10.625" style="5"/>
    <col min="15617" max="15617" width="15" style="5" customWidth="1"/>
    <col min="15618" max="15632" width="11.375" style="5" customWidth="1"/>
    <col min="15633" max="15635" width="10.375" style="5" customWidth="1"/>
    <col min="15636" max="15636" width="11.625" style="5" customWidth="1"/>
    <col min="15637" max="15646" width="10.375" style="5" customWidth="1"/>
    <col min="15647" max="15872" width="10.625" style="5"/>
    <col min="15873" max="15873" width="15" style="5" customWidth="1"/>
    <col min="15874" max="15888" width="11.375" style="5" customWidth="1"/>
    <col min="15889" max="15891" width="10.375" style="5" customWidth="1"/>
    <col min="15892" max="15892" width="11.625" style="5" customWidth="1"/>
    <col min="15893" max="15902" width="10.375" style="5" customWidth="1"/>
    <col min="15903" max="16128" width="10.625" style="5"/>
    <col min="16129" max="16129" width="15" style="5" customWidth="1"/>
    <col min="16130" max="16144" width="11.375" style="5" customWidth="1"/>
    <col min="16145" max="16147" width="10.375" style="5" customWidth="1"/>
    <col min="16148" max="16148" width="11.625" style="5" customWidth="1"/>
    <col min="16149" max="16158" width="10.375" style="5" customWidth="1"/>
    <col min="16159" max="16384" width="10.625" style="5"/>
  </cols>
  <sheetData>
    <row r="1" spans="1:250" ht="19.899999999999999" customHeight="1">
      <c r="A1" s="1176" t="s">
        <v>761</v>
      </c>
      <c r="B1" s="1604"/>
      <c r="C1" s="1604"/>
      <c r="D1" s="1604"/>
      <c r="E1" s="1604"/>
      <c r="F1" s="1604"/>
      <c r="G1" s="1604"/>
      <c r="H1" s="1604"/>
      <c r="I1" s="1604"/>
      <c r="J1" s="1604"/>
      <c r="K1" s="1604"/>
      <c r="L1" s="1604"/>
      <c r="M1" s="1604"/>
      <c r="N1" s="1604"/>
      <c r="O1" s="1604"/>
      <c r="P1" s="1605"/>
      <c r="Q1" s="1605"/>
      <c r="R1" s="1605"/>
      <c r="S1" s="1605"/>
      <c r="T1" s="1605"/>
      <c r="U1" s="1605"/>
      <c r="V1" s="1605"/>
      <c r="W1" s="1133"/>
      <c r="X1" s="1133"/>
      <c r="Y1" s="1133"/>
      <c r="Z1" s="1133"/>
      <c r="AA1" s="1133"/>
      <c r="AB1" s="1133"/>
      <c r="AC1" s="1133"/>
      <c r="AD1" s="1133"/>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6.149999999999999" customHeight="1" thickBot="1">
      <c r="A2" s="1606"/>
      <c r="B2" s="1607"/>
      <c r="C2" s="1607"/>
      <c r="D2" s="1607"/>
      <c r="E2" s="1607"/>
      <c r="F2" s="1607"/>
      <c r="G2" s="1607"/>
      <c r="H2" s="1607"/>
      <c r="I2" s="1607"/>
      <c r="J2" s="1607"/>
      <c r="K2" s="1607"/>
      <c r="L2" s="1607"/>
      <c r="M2" s="1607"/>
      <c r="N2" s="1607"/>
      <c r="O2" s="1607"/>
      <c r="P2" s="1608" t="s">
        <v>351</v>
      </c>
      <c r="R2" s="1603"/>
      <c r="S2" s="1603"/>
      <c r="T2" s="1603"/>
      <c r="U2" s="1603"/>
      <c r="V2" s="1603"/>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250" ht="16.149999999999999" customHeight="1" thickTop="1">
      <c r="A3" s="1609" t="s">
        <v>38</v>
      </c>
      <c r="B3" s="1610" t="s">
        <v>762</v>
      </c>
      <c r="C3" s="1611" t="s">
        <v>763</v>
      </c>
      <c r="D3" s="1612"/>
      <c r="E3" s="1612"/>
      <c r="F3" s="1612"/>
      <c r="G3" s="1612"/>
      <c r="H3" s="1612"/>
      <c r="I3" s="1612"/>
      <c r="J3" s="1612"/>
      <c r="K3" s="1612"/>
      <c r="L3" s="1612"/>
      <c r="M3" s="1612"/>
      <c r="N3" s="1612"/>
      <c r="O3" s="1612"/>
      <c r="P3" s="1612"/>
    </row>
    <row r="4" spans="1:250" ht="6.75" customHeight="1">
      <c r="A4" s="1613"/>
      <c r="B4" s="1614"/>
      <c r="C4" s="1615" t="s">
        <v>764</v>
      </c>
      <c r="D4" s="1616"/>
      <c r="E4" s="1616"/>
      <c r="F4" s="1616"/>
      <c r="G4" s="1616"/>
      <c r="H4" s="1616"/>
      <c r="I4" s="1616"/>
      <c r="J4" s="1616"/>
      <c r="K4" s="1616"/>
      <c r="L4" s="1616"/>
      <c r="M4" s="1616"/>
      <c r="N4" s="1616"/>
      <c r="O4" s="1616"/>
      <c r="P4" s="1617"/>
    </row>
    <row r="5" spans="1:250" ht="16.149999999999999" customHeight="1">
      <c r="A5" s="1613"/>
      <c r="B5" s="1614"/>
      <c r="C5" s="1618"/>
      <c r="D5" s="1619" t="s">
        <v>765</v>
      </c>
      <c r="E5" s="1619" t="s">
        <v>766</v>
      </c>
      <c r="F5" s="1619" t="s">
        <v>767</v>
      </c>
      <c r="G5" s="1620" t="s">
        <v>768</v>
      </c>
      <c r="H5" s="1620" t="s">
        <v>769</v>
      </c>
      <c r="I5" s="1620" t="s">
        <v>770</v>
      </c>
      <c r="J5" s="1619" t="s">
        <v>771</v>
      </c>
      <c r="K5" s="1619" t="s">
        <v>772</v>
      </c>
      <c r="L5" s="1619" t="s">
        <v>773</v>
      </c>
      <c r="M5" s="1619" t="s">
        <v>774</v>
      </c>
      <c r="N5" s="1619" t="s">
        <v>775</v>
      </c>
      <c r="O5" s="1619" t="s">
        <v>776</v>
      </c>
      <c r="P5" s="1619" t="s">
        <v>777</v>
      </c>
    </row>
    <row r="6" spans="1:250" ht="21" customHeight="1">
      <c r="A6" s="1613"/>
      <c r="B6" s="1614"/>
      <c r="C6" s="1618"/>
      <c r="D6" s="1272"/>
      <c r="E6" s="1272"/>
      <c r="F6" s="1272"/>
      <c r="G6" s="1621"/>
      <c r="H6" s="1621"/>
      <c r="I6" s="1621"/>
      <c r="J6" s="1621"/>
      <c r="K6" s="1621"/>
      <c r="L6" s="1621"/>
      <c r="M6" s="1621"/>
      <c r="N6" s="1272"/>
      <c r="O6" s="1621"/>
      <c r="P6" s="1621"/>
    </row>
    <row r="7" spans="1:250" ht="17.25" customHeight="1">
      <c r="A7" s="1622"/>
      <c r="B7" s="1623"/>
      <c r="C7" s="1624"/>
      <c r="D7" s="1275"/>
      <c r="E7" s="1275"/>
      <c r="F7" s="1275"/>
      <c r="G7" s="1625"/>
      <c r="H7" s="1625"/>
      <c r="I7" s="1625"/>
      <c r="J7" s="1625"/>
      <c r="K7" s="1625"/>
      <c r="L7" s="1625"/>
      <c r="M7" s="1625"/>
      <c r="N7" s="1275"/>
      <c r="O7" s="1625"/>
      <c r="P7" s="1625"/>
    </row>
    <row r="8" spans="1:250" ht="13.15" customHeight="1">
      <c r="A8" s="1626"/>
      <c r="B8" s="1627"/>
      <c r="C8" s="1627"/>
      <c r="D8" s="1627"/>
      <c r="E8" s="1627"/>
      <c r="F8" s="1627"/>
      <c r="G8" s="1627"/>
      <c r="H8" s="1627"/>
      <c r="I8" s="1627"/>
      <c r="J8" s="1627"/>
      <c r="K8" s="1627"/>
      <c r="L8" s="1627"/>
      <c r="M8" s="1627"/>
      <c r="N8" s="1627"/>
      <c r="O8" s="1627"/>
      <c r="P8" s="1627"/>
    </row>
    <row r="9" spans="1:250" ht="16.149999999999999" customHeight="1">
      <c r="A9" s="1628" t="s">
        <v>778</v>
      </c>
      <c r="B9" s="1629">
        <v>10000</v>
      </c>
      <c r="C9" s="1629">
        <v>9980.2000000000007</v>
      </c>
      <c r="D9" s="1629">
        <v>1719</v>
      </c>
      <c r="E9" s="1629">
        <v>219.9</v>
      </c>
      <c r="F9" s="1629">
        <v>1732.9</v>
      </c>
      <c r="G9" s="1629">
        <v>319.39999999999998</v>
      </c>
      <c r="H9" s="1629">
        <v>2003.3</v>
      </c>
      <c r="I9" s="1629">
        <v>504.3</v>
      </c>
      <c r="J9" s="1629">
        <v>412.1</v>
      </c>
      <c r="K9" s="1629">
        <v>260.89999999999998</v>
      </c>
      <c r="L9" s="1629">
        <v>310.89999999999998</v>
      </c>
      <c r="M9" s="1629">
        <v>186.9</v>
      </c>
      <c r="N9" s="1629">
        <v>348.2</v>
      </c>
      <c r="O9" s="1629">
        <v>348.7</v>
      </c>
      <c r="P9" s="1629">
        <v>206.6</v>
      </c>
    </row>
    <row r="10" spans="1:250" ht="16.149999999999999" customHeight="1">
      <c r="A10" s="1630" t="s">
        <v>779</v>
      </c>
      <c r="B10" s="1631"/>
      <c r="C10" s="1632"/>
      <c r="D10" s="1632"/>
      <c r="E10" s="1632"/>
      <c r="F10" s="1632"/>
      <c r="G10" s="1631"/>
      <c r="H10" s="1631"/>
      <c r="I10" s="1631"/>
      <c r="J10" s="1631"/>
      <c r="K10" s="1631"/>
      <c r="L10" s="1631"/>
      <c r="M10" s="1631"/>
      <c r="N10" s="1631"/>
      <c r="O10" s="1631"/>
      <c r="P10" s="1631"/>
    </row>
    <row r="11" spans="1:250" s="1634" customFormat="1" ht="16.149999999999999" customHeight="1">
      <c r="A11" s="1633" t="s">
        <v>184</v>
      </c>
      <c r="B11" s="1420">
        <v>100</v>
      </c>
      <c r="C11" s="1414">
        <v>100</v>
      </c>
      <c r="D11" s="1414">
        <v>100</v>
      </c>
      <c r="E11" s="1414">
        <v>100</v>
      </c>
      <c r="F11" s="1414">
        <v>100</v>
      </c>
      <c r="G11" s="1414">
        <v>100</v>
      </c>
      <c r="H11" s="1414">
        <v>100</v>
      </c>
      <c r="I11" s="1414">
        <v>100</v>
      </c>
      <c r="J11" s="1414">
        <v>100</v>
      </c>
      <c r="K11" s="1414">
        <v>100</v>
      </c>
      <c r="L11" s="1414">
        <v>100</v>
      </c>
      <c r="M11" s="1414">
        <v>100</v>
      </c>
      <c r="N11" s="1414">
        <v>100</v>
      </c>
      <c r="O11" s="1414">
        <v>100</v>
      </c>
      <c r="P11" s="1414">
        <v>100</v>
      </c>
    </row>
    <row r="12" spans="1:250" s="1634" customFormat="1" ht="16.149999999999999" customHeight="1">
      <c r="A12" s="1633">
        <v>28</v>
      </c>
      <c r="B12" s="1420">
        <v>103.7</v>
      </c>
      <c r="C12" s="1414">
        <v>103.7</v>
      </c>
      <c r="D12" s="1414">
        <v>99.2</v>
      </c>
      <c r="E12" s="1414">
        <v>106.4</v>
      </c>
      <c r="F12" s="1414">
        <v>103.1</v>
      </c>
      <c r="G12" s="1414">
        <v>101.6</v>
      </c>
      <c r="H12" s="1414">
        <v>113.4</v>
      </c>
      <c r="I12" s="1414">
        <v>105.9</v>
      </c>
      <c r="J12" s="1414">
        <v>96.7</v>
      </c>
      <c r="K12" s="1414">
        <v>99</v>
      </c>
      <c r="L12" s="1414">
        <v>97</v>
      </c>
      <c r="M12" s="1414">
        <v>98.1</v>
      </c>
      <c r="N12" s="1414">
        <v>97.2</v>
      </c>
      <c r="O12" s="1414">
        <v>114.3</v>
      </c>
      <c r="P12" s="1414">
        <v>102.5</v>
      </c>
    </row>
    <row r="13" spans="1:250" s="1634" customFormat="1" ht="16.149999999999999" customHeight="1">
      <c r="A13" s="1633">
        <v>29</v>
      </c>
      <c r="B13" s="1420">
        <v>108.5</v>
      </c>
      <c r="C13" s="1414">
        <v>108.6</v>
      </c>
      <c r="D13" s="1414">
        <v>104.1</v>
      </c>
      <c r="E13" s="1414">
        <v>113.5</v>
      </c>
      <c r="F13" s="1414">
        <v>111.4</v>
      </c>
      <c r="G13" s="1414">
        <v>127.2</v>
      </c>
      <c r="H13" s="1414">
        <v>120.7</v>
      </c>
      <c r="I13" s="1414">
        <v>109.4</v>
      </c>
      <c r="J13" s="1414">
        <v>84.8</v>
      </c>
      <c r="K13" s="1414">
        <v>101.4</v>
      </c>
      <c r="L13" s="1414">
        <v>103.3</v>
      </c>
      <c r="M13" s="1414">
        <v>101.1</v>
      </c>
      <c r="N13" s="1414">
        <v>99.3</v>
      </c>
      <c r="O13" s="1414">
        <v>117.7</v>
      </c>
      <c r="P13" s="1414">
        <v>109.3</v>
      </c>
    </row>
    <row r="14" spans="1:250" s="1634" customFormat="1" ht="16.149999999999999" customHeight="1">
      <c r="A14" s="1633">
        <v>30</v>
      </c>
      <c r="B14" s="1420">
        <v>111.6</v>
      </c>
      <c r="C14" s="1414">
        <v>111.6</v>
      </c>
      <c r="D14" s="1414">
        <v>106</v>
      </c>
      <c r="E14" s="1414">
        <v>120</v>
      </c>
      <c r="F14" s="1414">
        <v>113.4</v>
      </c>
      <c r="G14" s="1414">
        <v>144.80000000000001</v>
      </c>
      <c r="H14" s="1414">
        <v>128.5</v>
      </c>
      <c r="I14" s="1414">
        <v>116.1</v>
      </c>
      <c r="J14" s="1414">
        <v>80.3</v>
      </c>
      <c r="K14" s="1414">
        <v>108</v>
      </c>
      <c r="L14" s="1414">
        <v>106.5</v>
      </c>
      <c r="M14" s="1414">
        <v>96.9</v>
      </c>
      <c r="N14" s="1414">
        <v>100.5</v>
      </c>
      <c r="O14" s="1414">
        <v>120.6</v>
      </c>
      <c r="P14" s="1414">
        <v>110.5</v>
      </c>
    </row>
    <row r="15" spans="1:250" s="1634" customFormat="1" ht="16.149999999999999" customHeight="1">
      <c r="A15" s="1633" t="s">
        <v>19</v>
      </c>
      <c r="B15" s="1420">
        <v>103.6</v>
      </c>
      <c r="C15" s="1414">
        <v>103.6</v>
      </c>
      <c r="D15" s="1414">
        <v>89.8</v>
      </c>
      <c r="E15" s="1414">
        <v>121.5</v>
      </c>
      <c r="F15" s="1414">
        <v>108.7</v>
      </c>
      <c r="G15" s="1414">
        <v>165.2</v>
      </c>
      <c r="H15" s="1414">
        <v>103.5</v>
      </c>
      <c r="I15" s="1414">
        <v>104.3</v>
      </c>
      <c r="J15" s="1414">
        <v>91.3</v>
      </c>
      <c r="K15" s="1414">
        <v>141.6</v>
      </c>
      <c r="L15" s="1414">
        <v>103.4</v>
      </c>
      <c r="M15" s="1414">
        <v>92.4</v>
      </c>
      <c r="N15" s="1414">
        <v>100.3</v>
      </c>
      <c r="O15" s="1414">
        <v>120</v>
      </c>
      <c r="P15" s="1414">
        <v>94.2</v>
      </c>
    </row>
    <row r="16" spans="1:250" s="1634" customFormat="1" ht="6" customHeight="1">
      <c r="A16" s="1633"/>
      <c r="B16" s="1420"/>
      <c r="C16" s="1414"/>
      <c r="D16" s="1414"/>
      <c r="E16" s="1414"/>
      <c r="F16" s="1414"/>
      <c r="G16" s="1414"/>
      <c r="H16" s="1414"/>
      <c r="I16" s="1414"/>
      <c r="J16" s="1414"/>
      <c r="K16" s="1414"/>
      <c r="L16" s="1414"/>
      <c r="M16" s="1414"/>
      <c r="N16" s="1414"/>
      <c r="O16" s="1414"/>
      <c r="P16" s="1414"/>
    </row>
    <row r="17" spans="1:249" s="1634" customFormat="1" ht="16.149999999999999" customHeight="1">
      <c r="A17" s="1635" t="s">
        <v>780</v>
      </c>
      <c r="B17" s="1420"/>
      <c r="C17" s="1414"/>
      <c r="D17" s="1414"/>
      <c r="E17" s="1414"/>
      <c r="F17" s="1414"/>
      <c r="G17" s="1414"/>
      <c r="H17" s="1414"/>
      <c r="I17" s="1414"/>
      <c r="J17" s="1414"/>
      <c r="K17" s="1414"/>
      <c r="L17" s="1414"/>
      <c r="M17" s="1414"/>
      <c r="N17" s="1414"/>
      <c r="O17" s="1414"/>
      <c r="P17" s="1414"/>
    </row>
    <row r="18" spans="1:249" s="1634" customFormat="1" ht="16.149999999999999" customHeight="1">
      <c r="A18" s="19" t="s">
        <v>781</v>
      </c>
      <c r="B18" s="1636">
        <v>94.7</v>
      </c>
      <c r="C18" s="1636">
        <v>94.7</v>
      </c>
      <c r="D18" s="1636">
        <v>78.5</v>
      </c>
      <c r="E18" s="1636">
        <v>108.5</v>
      </c>
      <c r="F18" s="1636">
        <v>95.1</v>
      </c>
      <c r="G18" s="1636">
        <v>159.4</v>
      </c>
      <c r="H18" s="1636">
        <v>105.5</v>
      </c>
      <c r="I18" s="1636">
        <v>56.9</v>
      </c>
      <c r="J18" s="1636">
        <v>89</v>
      </c>
      <c r="K18" s="1636">
        <v>147</v>
      </c>
      <c r="L18" s="1636">
        <v>111.6</v>
      </c>
      <c r="M18" s="1636">
        <v>87</v>
      </c>
      <c r="N18" s="1636">
        <v>96.9</v>
      </c>
      <c r="O18" s="1636">
        <v>105.6</v>
      </c>
      <c r="P18" s="1636">
        <v>72.599999999999994</v>
      </c>
    </row>
    <row r="19" spans="1:249" s="1634" customFormat="1" ht="16.149999999999999" customHeight="1">
      <c r="A19" s="19" t="s">
        <v>782</v>
      </c>
      <c r="B19" s="1636">
        <v>80.7</v>
      </c>
      <c r="C19" s="1636">
        <v>80.8</v>
      </c>
      <c r="D19" s="1636">
        <v>64.7</v>
      </c>
      <c r="E19" s="1636">
        <v>88.9</v>
      </c>
      <c r="F19" s="1636">
        <v>64.099999999999994</v>
      </c>
      <c r="G19" s="1636">
        <v>133.4</v>
      </c>
      <c r="H19" s="1636">
        <v>100.8</v>
      </c>
      <c r="I19" s="1636">
        <v>39.799999999999997</v>
      </c>
      <c r="J19" s="1636">
        <v>78.400000000000006</v>
      </c>
      <c r="K19" s="1636">
        <v>145.69999999999999</v>
      </c>
      <c r="L19" s="1636">
        <v>97.4</v>
      </c>
      <c r="M19" s="1636">
        <v>83.6</v>
      </c>
      <c r="N19" s="1636">
        <v>95</v>
      </c>
      <c r="O19" s="1636">
        <v>97.5</v>
      </c>
      <c r="P19" s="1636">
        <v>38.4</v>
      </c>
    </row>
    <row r="20" spans="1:249" s="1634" customFormat="1" ht="16.149999999999999" customHeight="1">
      <c r="A20" s="19" t="s">
        <v>783</v>
      </c>
      <c r="B20" s="1636">
        <v>82.5</v>
      </c>
      <c r="C20" s="1636">
        <v>82.5</v>
      </c>
      <c r="D20" s="1636">
        <v>62.7</v>
      </c>
      <c r="E20" s="1636">
        <v>105.6</v>
      </c>
      <c r="F20" s="1636">
        <v>69.099999999999994</v>
      </c>
      <c r="G20" s="1636">
        <v>132</v>
      </c>
      <c r="H20" s="1636">
        <v>101.5</v>
      </c>
      <c r="I20" s="1636">
        <v>56.2</v>
      </c>
      <c r="J20" s="1636">
        <v>76.599999999999994</v>
      </c>
      <c r="K20" s="1636">
        <v>133.5</v>
      </c>
      <c r="L20" s="1636">
        <v>81.2</v>
      </c>
      <c r="M20" s="1636">
        <v>80.400000000000006</v>
      </c>
      <c r="N20" s="1636">
        <v>90.9</v>
      </c>
      <c r="O20" s="1636">
        <v>106.7</v>
      </c>
      <c r="P20" s="1636">
        <v>38.5</v>
      </c>
    </row>
    <row r="21" spans="1:249" s="1634" customFormat="1" ht="16.149999999999999" customHeight="1">
      <c r="A21" s="19" t="s">
        <v>784</v>
      </c>
      <c r="B21" s="1636">
        <v>83.8</v>
      </c>
      <c r="C21" s="1636">
        <v>83.9</v>
      </c>
      <c r="D21" s="1636">
        <v>61.5</v>
      </c>
      <c r="E21" s="1636">
        <v>100.9</v>
      </c>
      <c r="F21" s="1636">
        <v>71.8</v>
      </c>
      <c r="G21" s="1636">
        <v>127.3</v>
      </c>
      <c r="H21" s="1636">
        <v>100.9</v>
      </c>
      <c r="I21" s="1636">
        <v>84</v>
      </c>
      <c r="J21" s="1636">
        <v>80.3</v>
      </c>
      <c r="K21" s="1636">
        <v>112.5</v>
      </c>
      <c r="L21" s="1636">
        <v>77.400000000000006</v>
      </c>
      <c r="M21" s="1636">
        <v>67.400000000000006</v>
      </c>
      <c r="N21" s="1636">
        <v>88.8</v>
      </c>
      <c r="O21" s="1636">
        <v>106.2</v>
      </c>
      <c r="P21" s="1636">
        <v>54.6</v>
      </c>
    </row>
    <row r="22" spans="1:249" s="1634" customFormat="1" ht="16.149999999999999" customHeight="1">
      <c r="A22" s="19" t="s">
        <v>785</v>
      </c>
      <c r="B22" s="1636">
        <v>86.5</v>
      </c>
      <c r="C22" s="1636">
        <v>86.5</v>
      </c>
      <c r="D22" s="1636">
        <v>56.3</v>
      </c>
      <c r="E22" s="1636">
        <v>107.9</v>
      </c>
      <c r="F22" s="1636">
        <v>74.3</v>
      </c>
      <c r="G22" s="1636">
        <v>125.1</v>
      </c>
      <c r="H22" s="1636">
        <v>108.6</v>
      </c>
      <c r="I22" s="1636">
        <v>88.1</v>
      </c>
      <c r="J22" s="1636">
        <v>91.9</v>
      </c>
      <c r="K22" s="1636">
        <v>107.4</v>
      </c>
      <c r="L22" s="1636">
        <v>97.8</v>
      </c>
      <c r="M22" s="1636">
        <v>81</v>
      </c>
      <c r="N22" s="1636">
        <v>78.900000000000006</v>
      </c>
      <c r="O22" s="1636">
        <v>110.1</v>
      </c>
      <c r="P22" s="1636">
        <v>66.7</v>
      </c>
    </row>
    <row r="23" spans="1:249" s="1634" customFormat="1" ht="16.149999999999999" customHeight="1">
      <c r="A23" s="19" t="s">
        <v>786</v>
      </c>
      <c r="B23" s="1636">
        <v>90.9</v>
      </c>
      <c r="C23" s="1636">
        <v>90.9</v>
      </c>
      <c r="D23" s="1636">
        <v>57.8</v>
      </c>
      <c r="E23" s="1636">
        <v>90.2</v>
      </c>
      <c r="F23" s="1636">
        <v>78.099999999999994</v>
      </c>
      <c r="G23" s="1636">
        <v>150.4</v>
      </c>
      <c r="H23" s="1636">
        <v>113.3</v>
      </c>
      <c r="I23" s="1636">
        <v>96</v>
      </c>
      <c r="J23" s="1636">
        <v>84.7</v>
      </c>
      <c r="K23" s="1636">
        <v>122.6</v>
      </c>
      <c r="L23" s="1636">
        <v>96.8</v>
      </c>
      <c r="M23" s="1636">
        <v>92.3</v>
      </c>
      <c r="N23" s="1636">
        <v>88.7</v>
      </c>
      <c r="O23" s="1636">
        <v>109.7</v>
      </c>
      <c r="P23" s="1636">
        <v>82.9</v>
      </c>
    </row>
    <row r="24" spans="1:249" s="1634" customFormat="1" ht="16.149999999999999" customHeight="1">
      <c r="A24" s="19" t="s">
        <v>787</v>
      </c>
      <c r="B24" s="1636">
        <v>93.6</v>
      </c>
      <c r="C24" s="1636">
        <v>93.6</v>
      </c>
      <c r="D24" s="1636">
        <v>69.3</v>
      </c>
      <c r="E24" s="1636">
        <v>97.4</v>
      </c>
      <c r="F24" s="1636">
        <v>82.8</v>
      </c>
      <c r="G24" s="1636">
        <v>148.30000000000001</v>
      </c>
      <c r="H24" s="1636">
        <v>113.5</v>
      </c>
      <c r="I24" s="1636">
        <v>103.6</v>
      </c>
      <c r="J24" s="1636">
        <v>81.599999999999994</v>
      </c>
      <c r="K24" s="1636">
        <v>135.69999999999999</v>
      </c>
      <c r="L24" s="1636">
        <v>96.2</v>
      </c>
      <c r="M24" s="1636">
        <v>84.1</v>
      </c>
      <c r="N24" s="1636">
        <v>88.2</v>
      </c>
      <c r="O24" s="1636">
        <v>114</v>
      </c>
      <c r="P24" s="1636">
        <v>88</v>
      </c>
    </row>
    <row r="25" spans="1:249" s="1634" customFormat="1" ht="16.149999999999999" customHeight="1">
      <c r="A25" s="19" t="s">
        <v>788</v>
      </c>
      <c r="B25" s="1636">
        <v>95</v>
      </c>
      <c r="C25" s="1636">
        <v>95</v>
      </c>
      <c r="D25" s="1636">
        <v>74</v>
      </c>
      <c r="E25" s="1636">
        <v>99</v>
      </c>
      <c r="F25" s="1636">
        <v>85.3</v>
      </c>
      <c r="G25" s="1636">
        <v>164.8</v>
      </c>
      <c r="H25" s="1636">
        <v>113.9</v>
      </c>
      <c r="I25" s="1636">
        <v>97.1</v>
      </c>
      <c r="J25" s="1636">
        <v>81.400000000000006</v>
      </c>
      <c r="K25" s="1636">
        <v>137.30000000000001</v>
      </c>
      <c r="L25" s="1636">
        <v>102.5</v>
      </c>
      <c r="M25" s="1636">
        <v>87.3</v>
      </c>
      <c r="N25" s="1636">
        <v>85.8</v>
      </c>
      <c r="O25" s="1636">
        <v>115.8</v>
      </c>
      <c r="P25" s="1636">
        <v>89.5</v>
      </c>
    </row>
    <row r="26" spans="1:249" s="1634" customFormat="1" ht="16.149999999999999" customHeight="1">
      <c r="A26" s="19" t="s">
        <v>789</v>
      </c>
      <c r="B26" s="1636">
        <v>94.9</v>
      </c>
      <c r="C26" s="1636">
        <v>94.8</v>
      </c>
      <c r="D26" s="1636">
        <v>70.400000000000006</v>
      </c>
      <c r="E26" s="1636">
        <v>100.3</v>
      </c>
      <c r="F26" s="1636">
        <v>88.2</v>
      </c>
      <c r="G26" s="1636">
        <v>163.5</v>
      </c>
      <c r="H26" s="1636">
        <v>112</v>
      </c>
      <c r="I26" s="1636">
        <v>102.2</v>
      </c>
      <c r="J26" s="1636">
        <v>77.3</v>
      </c>
      <c r="K26" s="1636">
        <v>144.1</v>
      </c>
      <c r="L26" s="1636">
        <v>89.9</v>
      </c>
      <c r="M26" s="1636">
        <v>90</v>
      </c>
      <c r="N26" s="1636">
        <v>85.7</v>
      </c>
      <c r="O26" s="1636">
        <v>122.7</v>
      </c>
      <c r="P26" s="1636">
        <v>91.3</v>
      </c>
    </row>
    <row r="27" spans="1:249" s="1634" customFormat="1" ht="16.149999999999999" customHeight="1">
      <c r="A27" s="19" t="s">
        <v>790</v>
      </c>
      <c r="B27" s="1636">
        <v>104.6</v>
      </c>
      <c r="C27" s="1636">
        <v>104.6</v>
      </c>
      <c r="D27" s="1636">
        <v>80.599999999999994</v>
      </c>
      <c r="E27" s="1636">
        <v>113.1</v>
      </c>
      <c r="F27" s="1636">
        <v>99.5</v>
      </c>
      <c r="G27" s="1636">
        <v>157.80000000000001</v>
      </c>
      <c r="H27" s="1636">
        <v>137.80000000000001</v>
      </c>
      <c r="I27" s="1636">
        <v>108.6</v>
      </c>
      <c r="J27" s="1636">
        <v>84.8</v>
      </c>
      <c r="K27" s="1636">
        <v>166.2</v>
      </c>
      <c r="L27" s="1636">
        <v>106.8</v>
      </c>
      <c r="M27" s="1636">
        <v>70.900000000000006</v>
      </c>
      <c r="N27" s="1636">
        <v>89.5</v>
      </c>
      <c r="O27" s="1636">
        <v>123.3</v>
      </c>
      <c r="P27" s="1636">
        <v>94</v>
      </c>
    </row>
    <row r="28" spans="1:249" s="1634" customFormat="1" ht="16.149999999999999" customHeight="1">
      <c r="A28" s="19" t="s">
        <v>791</v>
      </c>
      <c r="B28" s="1636">
        <v>102.5</v>
      </c>
      <c r="C28" s="1636">
        <v>102.5</v>
      </c>
      <c r="D28" s="1636">
        <v>88.5</v>
      </c>
      <c r="E28" s="1636">
        <v>92.5</v>
      </c>
      <c r="F28" s="1636">
        <v>94.2</v>
      </c>
      <c r="G28" s="1636">
        <v>157.4</v>
      </c>
      <c r="H28" s="1636">
        <v>122.6</v>
      </c>
      <c r="I28" s="1636">
        <v>105.9</v>
      </c>
      <c r="J28" s="1636">
        <v>85.2</v>
      </c>
      <c r="K28" s="1636">
        <v>149.4</v>
      </c>
      <c r="L28" s="1636">
        <v>110.3</v>
      </c>
      <c r="M28" s="1636">
        <v>88.5</v>
      </c>
      <c r="N28" s="1636">
        <v>89.9</v>
      </c>
      <c r="O28" s="1636">
        <v>122.2</v>
      </c>
      <c r="P28" s="1636">
        <v>96.1</v>
      </c>
    </row>
    <row r="29" spans="1:249" s="1634" customFormat="1" ht="16.149999999999999" customHeight="1">
      <c r="A29" s="19" t="s">
        <v>792</v>
      </c>
      <c r="B29" s="1637">
        <v>101.7</v>
      </c>
      <c r="C29" s="1636">
        <v>101.7</v>
      </c>
      <c r="D29" s="1636">
        <v>86.7</v>
      </c>
      <c r="E29" s="1636">
        <v>95.7</v>
      </c>
      <c r="F29" s="1636">
        <v>86</v>
      </c>
      <c r="G29" s="1636">
        <v>166.7</v>
      </c>
      <c r="H29" s="1636">
        <v>126.2</v>
      </c>
      <c r="I29" s="1638">
        <v>119.6</v>
      </c>
      <c r="J29" s="1638">
        <v>81.7</v>
      </c>
      <c r="K29" s="1638">
        <v>145.80000000000001</v>
      </c>
      <c r="L29" s="1638">
        <v>117.6</v>
      </c>
      <c r="M29" s="1638">
        <v>90.4</v>
      </c>
      <c r="N29" s="1638">
        <v>88</v>
      </c>
      <c r="O29" s="1638">
        <v>114</v>
      </c>
      <c r="P29" s="1638">
        <v>94.8</v>
      </c>
      <c r="Q29" s="1639"/>
      <c r="R29" s="1639"/>
    </row>
    <row r="30" spans="1:249" s="1634" customFormat="1" ht="16.149999999999999" customHeight="1">
      <c r="A30" s="1640" t="s">
        <v>793</v>
      </c>
      <c r="B30" s="1641">
        <v>105.8</v>
      </c>
      <c r="C30" s="1642">
        <v>105.8</v>
      </c>
      <c r="D30" s="1642">
        <v>90.1</v>
      </c>
      <c r="E30" s="1642">
        <v>109.6</v>
      </c>
      <c r="F30" s="1642">
        <v>103.5</v>
      </c>
      <c r="G30" s="1642">
        <v>158.6</v>
      </c>
      <c r="H30" s="1642">
        <v>121.6</v>
      </c>
      <c r="I30" s="1643">
        <v>112.7</v>
      </c>
      <c r="J30" s="1643">
        <v>72.8</v>
      </c>
      <c r="K30" s="1643">
        <v>157.4</v>
      </c>
      <c r="L30" s="1643">
        <v>106</v>
      </c>
      <c r="M30" s="1643">
        <v>93.9</v>
      </c>
      <c r="N30" s="1643">
        <v>93.1</v>
      </c>
      <c r="O30" s="1643">
        <v>120.3</v>
      </c>
      <c r="P30" s="1643">
        <v>91.7</v>
      </c>
      <c r="Q30" s="1639"/>
      <c r="R30" s="1639"/>
    </row>
    <row r="31" spans="1:249" ht="16.149999999999999" customHeight="1" thickBot="1">
      <c r="A31" s="1606"/>
      <c r="B31" s="1606"/>
      <c r="C31" s="1606"/>
      <c r="D31" s="1606"/>
      <c r="E31" s="1606"/>
      <c r="F31" s="1606"/>
      <c r="G31" s="1606"/>
      <c r="H31" s="1606"/>
      <c r="I31" s="1606"/>
      <c r="J31" s="1606"/>
      <c r="K31" s="1606"/>
      <c r="L31" s="1606"/>
      <c r="M31" s="1606"/>
      <c r="N31" s="1606"/>
      <c r="O31" s="1644"/>
      <c r="P31" s="1644"/>
      <c r="Q31" s="1645"/>
      <c r="R31" s="1645"/>
      <c r="S31" s="1645"/>
      <c r="T31" s="1645"/>
      <c r="U31" s="1645"/>
      <c r="V31" s="1646"/>
      <c r="W31" s="1646"/>
      <c r="X31" s="1646"/>
      <c r="Y31" s="1646"/>
      <c r="Z31" s="1646"/>
      <c r="AA31" s="1646"/>
      <c r="AB31" s="1647"/>
      <c r="AC31" s="1648"/>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16.149999999999999" customHeight="1" thickTop="1">
      <c r="A32" s="1609" t="s">
        <v>38</v>
      </c>
      <c r="B32" s="1649" t="s">
        <v>794</v>
      </c>
      <c r="C32" s="1650"/>
      <c r="D32" s="1650"/>
      <c r="E32" s="1650"/>
      <c r="F32" s="1650"/>
      <c r="G32" s="1650"/>
      <c r="H32" s="1651"/>
      <c r="I32" s="1652" t="s">
        <v>795</v>
      </c>
      <c r="J32" s="1653"/>
      <c r="K32" s="1653"/>
      <c r="L32" s="1653"/>
      <c r="M32" s="1653"/>
      <c r="N32" s="1653"/>
      <c r="O32" s="1653"/>
      <c r="P32" s="1653"/>
      <c r="V32" s="5"/>
    </row>
    <row r="33" spans="1:22" ht="6" customHeight="1">
      <c r="A33" s="1654"/>
      <c r="B33" s="1655"/>
      <c r="C33" s="1616"/>
      <c r="D33" s="1616"/>
      <c r="E33" s="1616"/>
      <c r="F33" s="1616"/>
      <c r="G33" s="1616"/>
      <c r="H33" s="1619" t="s">
        <v>796</v>
      </c>
      <c r="I33" s="1656" t="s">
        <v>797</v>
      </c>
      <c r="J33" s="1616"/>
      <c r="K33" s="1616"/>
      <c r="L33" s="1616"/>
      <c r="M33" s="1616"/>
      <c r="N33" s="1616"/>
      <c r="O33" s="1616"/>
      <c r="P33" s="1657" t="s">
        <v>798</v>
      </c>
    </row>
    <row r="34" spans="1:22" ht="16.149999999999999" customHeight="1">
      <c r="A34" s="1654"/>
      <c r="B34" s="1658" t="s">
        <v>799</v>
      </c>
      <c r="C34" s="1656" t="s">
        <v>800</v>
      </c>
      <c r="D34" s="1659"/>
      <c r="E34" s="1659"/>
      <c r="F34" s="1659"/>
      <c r="G34" s="1659"/>
      <c r="H34" s="1660"/>
      <c r="I34" s="1661"/>
      <c r="J34" s="1662" t="s">
        <v>801</v>
      </c>
      <c r="K34" s="1616"/>
      <c r="L34" s="1616"/>
      <c r="M34" s="1662" t="s">
        <v>802</v>
      </c>
      <c r="N34" s="1616"/>
      <c r="O34" s="1616"/>
      <c r="P34" s="1663"/>
    </row>
    <row r="35" spans="1:22" ht="21" customHeight="1">
      <c r="A35" s="1654"/>
      <c r="B35" s="1664"/>
      <c r="C35" s="1661"/>
      <c r="D35" s="1619" t="s">
        <v>803</v>
      </c>
      <c r="E35" s="1619" t="s">
        <v>804</v>
      </c>
      <c r="F35" s="1619" t="s">
        <v>805</v>
      </c>
      <c r="G35" s="1619" t="s">
        <v>806</v>
      </c>
      <c r="H35" s="1660"/>
      <c r="I35" s="1661"/>
      <c r="J35" s="1665"/>
      <c r="K35" s="1666" t="s">
        <v>807</v>
      </c>
      <c r="L35" s="1666" t="s">
        <v>808</v>
      </c>
      <c r="M35" s="1665"/>
      <c r="N35" s="1619" t="s">
        <v>809</v>
      </c>
      <c r="O35" s="1619" t="s">
        <v>810</v>
      </c>
      <c r="P35" s="1663"/>
    </row>
    <row r="36" spans="1:22" ht="17.25" customHeight="1">
      <c r="A36" s="1667"/>
      <c r="B36" s="1668"/>
      <c r="C36" s="1669"/>
      <c r="D36" s="1670"/>
      <c r="E36" s="1670"/>
      <c r="F36" s="1670"/>
      <c r="G36" s="1670"/>
      <c r="H36" s="1670"/>
      <c r="I36" s="1669"/>
      <c r="J36" s="1671"/>
      <c r="K36" s="1672"/>
      <c r="L36" s="1672"/>
      <c r="M36" s="1671"/>
      <c r="N36" s="1670"/>
      <c r="O36" s="1670"/>
      <c r="P36" s="1673"/>
    </row>
    <row r="37" spans="1:22" ht="13.15" customHeight="1">
      <c r="A37" s="1626"/>
      <c r="B37" s="55"/>
      <c r="C37" s="1627"/>
      <c r="D37" s="1627"/>
      <c r="E37" s="1627"/>
      <c r="F37" s="1627"/>
      <c r="G37" s="1627"/>
      <c r="H37" s="1627"/>
      <c r="I37" s="1627"/>
      <c r="J37" s="1627"/>
      <c r="K37" s="1627"/>
      <c r="L37" s="1627"/>
      <c r="M37" s="1627"/>
      <c r="N37" s="1627"/>
      <c r="O37" s="1627"/>
      <c r="P37" s="1627"/>
    </row>
    <row r="38" spans="1:22" ht="16.149999999999999" customHeight="1">
      <c r="A38" s="1628" t="s">
        <v>778</v>
      </c>
      <c r="B38" s="1674">
        <v>984.1</v>
      </c>
      <c r="C38" s="1629">
        <v>423</v>
      </c>
      <c r="D38" s="1629">
        <v>155</v>
      </c>
      <c r="E38" s="1629">
        <v>39.799999999999997</v>
      </c>
      <c r="F38" s="1629">
        <v>142.5</v>
      </c>
      <c r="G38" s="1629">
        <v>85.7</v>
      </c>
      <c r="H38" s="1629">
        <v>19.8</v>
      </c>
      <c r="I38" s="1629">
        <v>4318</v>
      </c>
      <c r="J38" s="1629">
        <v>2816.6</v>
      </c>
      <c r="K38" s="1629">
        <v>1812.7</v>
      </c>
      <c r="L38" s="1629">
        <v>1003.9</v>
      </c>
      <c r="M38" s="1629">
        <v>1501.4</v>
      </c>
      <c r="N38" s="1629">
        <v>124.3</v>
      </c>
      <c r="O38" s="1629">
        <v>1377.1</v>
      </c>
      <c r="P38" s="1629">
        <v>5682</v>
      </c>
    </row>
    <row r="39" spans="1:22" ht="16.149999999999999" customHeight="1">
      <c r="A39" s="1630" t="s">
        <v>779</v>
      </c>
      <c r="B39" s="1409"/>
      <c r="C39" s="1631"/>
      <c r="D39" s="1631"/>
      <c r="E39" s="1631"/>
      <c r="F39" s="1631"/>
      <c r="G39" s="1631"/>
      <c r="H39" s="1631"/>
      <c r="I39" s="1631"/>
      <c r="J39" s="1631"/>
      <c r="K39" s="1631"/>
      <c r="L39" s="1631"/>
      <c r="M39" s="1631"/>
      <c r="N39" s="1631"/>
      <c r="O39" s="1631"/>
      <c r="P39" s="1631"/>
    </row>
    <row r="40" spans="1:22" s="1676" customFormat="1" ht="16.149999999999999" customHeight="1">
      <c r="A40" s="1633" t="s">
        <v>599</v>
      </c>
      <c r="B40" s="1675">
        <v>100</v>
      </c>
      <c r="C40" s="1414">
        <v>100</v>
      </c>
      <c r="D40" s="1414">
        <v>100</v>
      </c>
      <c r="E40" s="1414">
        <v>100</v>
      </c>
      <c r="F40" s="1414">
        <v>100</v>
      </c>
      <c r="G40" s="1414">
        <v>100</v>
      </c>
      <c r="H40" s="1414">
        <v>100</v>
      </c>
      <c r="I40" s="1414">
        <v>100</v>
      </c>
      <c r="J40" s="1414">
        <v>100</v>
      </c>
      <c r="K40" s="1414">
        <v>100</v>
      </c>
      <c r="L40" s="1414">
        <v>100</v>
      </c>
      <c r="M40" s="1414">
        <v>100</v>
      </c>
      <c r="N40" s="1414">
        <v>100</v>
      </c>
      <c r="O40" s="1414">
        <v>100</v>
      </c>
      <c r="P40" s="1414">
        <v>100</v>
      </c>
      <c r="Q40" s="1634"/>
      <c r="R40" s="1634"/>
      <c r="S40" s="1634"/>
      <c r="T40" s="1634"/>
      <c r="U40" s="1634"/>
      <c r="V40" s="1634"/>
    </row>
    <row r="41" spans="1:22" s="1676" customFormat="1" ht="16.149999999999999" customHeight="1">
      <c r="A41" s="1633">
        <v>28</v>
      </c>
      <c r="B41" s="1675">
        <v>100.6</v>
      </c>
      <c r="C41" s="1414">
        <v>97.9</v>
      </c>
      <c r="D41" s="1414">
        <v>111.6</v>
      </c>
      <c r="E41" s="1414">
        <v>87.7</v>
      </c>
      <c r="F41" s="1414">
        <v>88.4</v>
      </c>
      <c r="G41" s="1414">
        <v>93.8</v>
      </c>
      <c r="H41" s="1414">
        <v>93.8</v>
      </c>
      <c r="I41" s="1414">
        <v>101.5</v>
      </c>
      <c r="J41" s="1414">
        <v>102</v>
      </c>
      <c r="K41" s="1414">
        <v>100.4</v>
      </c>
      <c r="L41" s="1414">
        <v>104.9</v>
      </c>
      <c r="M41" s="1414">
        <v>100.6</v>
      </c>
      <c r="N41" s="1414">
        <v>113.2</v>
      </c>
      <c r="O41" s="1414">
        <v>99.5</v>
      </c>
      <c r="P41" s="1414">
        <v>105.3</v>
      </c>
      <c r="Q41" s="1634"/>
      <c r="R41" s="1634"/>
      <c r="S41" s="1634"/>
      <c r="T41" s="1634"/>
      <c r="U41" s="1634"/>
      <c r="V41" s="1634"/>
    </row>
    <row r="42" spans="1:22" s="1634" customFormat="1" ht="16.149999999999999" customHeight="1">
      <c r="A42" s="1633">
        <v>29</v>
      </c>
      <c r="B42" s="1675">
        <v>98</v>
      </c>
      <c r="C42" s="1414">
        <v>98.6</v>
      </c>
      <c r="D42" s="1414">
        <v>120.3</v>
      </c>
      <c r="E42" s="1414">
        <v>80.8</v>
      </c>
      <c r="F42" s="1414">
        <v>82.7</v>
      </c>
      <c r="G42" s="1414">
        <v>94</v>
      </c>
      <c r="H42" s="1414">
        <v>81.2</v>
      </c>
      <c r="I42" s="1414">
        <v>106.1</v>
      </c>
      <c r="J42" s="1414">
        <v>109.6</v>
      </c>
      <c r="K42" s="1414">
        <v>112.8</v>
      </c>
      <c r="L42" s="1414">
        <v>103.8</v>
      </c>
      <c r="M42" s="1414">
        <v>99.4</v>
      </c>
      <c r="N42" s="1414">
        <v>111.3</v>
      </c>
      <c r="O42" s="1414">
        <v>98.3</v>
      </c>
      <c r="P42" s="1414">
        <v>110.3</v>
      </c>
    </row>
    <row r="43" spans="1:22" s="1634" customFormat="1" ht="16.149999999999999" customHeight="1">
      <c r="A43" s="1633">
        <v>30</v>
      </c>
      <c r="B43" s="1675">
        <v>94.4</v>
      </c>
      <c r="C43" s="1414">
        <v>98.7</v>
      </c>
      <c r="D43" s="1414">
        <v>118.9</v>
      </c>
      <c r="E43" s="1414">
        <v>82.5</v>
      </c>
      <c r="F43" s="1414">
        <v>84.1</v>
      </c>
      <c r="G43" s="1414">
        <v>93.9</v>
      </c>
      <c r="H43" s="1414">
        <v>101.4</v>
      </c>
      <c r="I43" s="1414">
        <v>107.3</v>
      </c>
      <c r="J43" s="1414">
        <v>112.1</v>
      </c>
      <c r="K43" s="1414">
        <v>117.1</v>
      </c>
      <c r="L43" s="1414">
        <v>103.2</v>
      </c>
      <c r="M43" s="1414">
        <v>98.2</v>
      </c>
      <c r="N43" s="1414">
        <v>119.9</v>
      </c>
      <c r="O43" s="1414">
        <v>96.3</v>
      </c>
      <c r="P43" s="1414">
        <v>114.9</v>
      </c>
    </row>
    <row r="44" spans="1:22" s="1634" customFormat="1" ht="16.149999999999999" customHeight="1">
      <c r="A44" s="1633" t="s">
        <v>19</v>
      </c>
      <c r="B44" s="1675">
        <v>92.4</v>
      </c>
      <c r="C44" s="1414">
        <v>96.2</v>
      </c>
      <c r="D44" s="1414">
        <v>107.6</v>
      </c>
      <c r="E44" s="1414">
        <v>80.900000000000006</v>
      </c>
      <c r="F44" s="1414">
        <v>90.2</v>
      </c>
      <c r="G44" s="1414">
        <v>92.7</v>
      </c>
      <c r="H44" s="1414">
        <v>96.8</v>
      </c>
      <c r="I44" s="1414">
        <v>110.1</v>
      </c>
      <c r="J44" s="1414">
        <v>113.3</v>
      </c>
      <c r="K44" s="1414">
        <v>116.9</v>
      </c>
      <c r="L44" s="1414">
        <v>106.7</v>
      </c>
      <c r="M44" s="1414">
        <v>104.2</v>
      </c>
      <c r="N44" s="1414">
        <v>137.69999999999999</v>
      </c>
      <c r="O44" s="1414">
        <v>101.1</v>
      </c>
      <c r="P44" s="1414">
        <v>98.7</v>
      </c>
    </row>
    <row r="45" spans="1:22" s="1634" customFormat="1" ht="8.25" customHeight="1">
      <c r="A45" s="1633"/>
      <c r="B45" s="1677"/>
      <c r="C45" s="1414"/>
      <c r="D45" s="1414"/>
      <c r="E45" s="1414"/>
      <c r="F45" s="1414"/>
      <c r="G45" s="1414"/>
      <c r="H45" s="1414"/>
      <c r="I45" s="1414"/>
      <c r="J45" s="1414"/>
      <c r="K45" s="1414"/>
      <c r="L45" s="1414"/>
      <c r="M45" s="1414"/>
      <c r="N45" s="1414"/>
      <c r="O45" s="1414"/>
      <c r="P45" s="1414"/>
    </row>
    <row r="46" spans="1:22" s="1634" customFormat="1" ht="16.149999999999999" customHeight="1">
      <c r="A46" s="1635" t="s">
        <v>780</v>
      </c>
      <c r="B46" s="1678"/>
      <c r="C46" s="1414"/>
      <c r="D46" s="1414"/>
      <c r="E46" s="1414"/>
      <c r="F46" s="1414"/>
      <c r="G46" s="1414"/>
      <c r="H46" s="1414"/>
      <c r="I46" s="1414"/>
      <c r="J46" s="1414"/>
      <c r="K46" s="1414"/>
      <c r="L46" s="1414"/>
      <c r="M46" s="1414"/>
      <c r="N46" s="1414"/>
      <c r="O46" s="1414"/>
      <c r="P46" s="1414"/>
    </row>
    <row r="47" spans="1:22" s="1634" customFormat="1" ht="16.149999999999999" customHeight="1">
      <c r="A47" s="19" t="s">
        <v>781</v>
      </c>
      <c r="B47" s="1675">
        <v>80.8</v>
      </c>
      <c r="C47" s="1636">
        <v>87</v>
      </c>
      <c r="D47" s="1636">
        <v>97.4</v>
      </c>
      <c r="E47" s="1636">
        <v>85.6</v>
      </c>
      <c r="F47" s="1636">
        <v>71.900000000000006</v>
      </c>
      <c r="G47" s="1636">
        <v>87.3</v>
      </c>
      <c r="H47" s="1636">
        <v>100.2</v>
      </c>
      <c r="I47" s="1638">
        <v>99.1</v>
      </c>
      <c r="J47" s="1638">
        <v>102.6</v>
      </c>
      <c r="K47" s="1638">
        <v>103.4</v>
      </c>
      <c r="L47" s="1638">
        <v>101.1</v>
      </c>
      <c r="M47" s="1638">
        <v>93.2</v>
      </c>
      <c r="N47" s="1638">
        <v>128</v>
      </c>
      <c r="O47" s="1638">
        <v>91.6</v>
      </c>
      <c r="P47" s="1638">
        <v>91.9</v>
      </c>
      <c r="Q47" s="1639"/>
      <c r="R47" s="1639"/>
    </row>
    <row r="48" spans="1:22" s="1634" customFormat="1" ht="16.149999999999999" customHeight="1">
      <c r="A48" s="19" t="s">
        <v>782</v>
      </c>
      <c r="B48" s="1675">
        <v>78.2</v>
      </c>
      <c r="C48" s="1636">
        <v>75.599999999999994</v>
      </c>
      <c r="D48" s="1636">
        <v>93.4</v>
      </c>
      <c r="E48" s="1636">
        <v>133.80000000000001</v>
      </c>
      <c r="F48" s="1636">
        <v>56.2</v>
      </c>
      <c r="G48" s="1636">
        <v>66.099999999999994</v>
      </c>
      <c r="H48" s="1636">
        <v>80.8</v>
      </c>
      <c r="I48" s="1638">
        <v>85.3</v>
      </c>
      <c r="J48" s="1638">
        <v>79.2</v>
      </c>
      <c r="K48" s="1638">
        <v>73.5</v>
      </c>
      <c r="L48" s="1638">
        <v>90.3</v>
      </c>
      <c r="M48" s="1638">
        <v>95.2</v>
      </c>
      <c r="N48" s="1638">
        <v>102.5</v>
      </c>
      <c r="O48" s="1638">
        <v>93.6</v>
      </c>
      <c r="P48" s="1638">
        <v>77.900000000000006</v>
      </c>
      <c r="Q48" s="1639"/>
      <c r="R48" s="1639"/>
    </row>
    <row r="49" spans="1:33" s="1634" customFormat="1" ht="16.149999999999999" customHeight="1">
      <c r="A49" s="19" t="s">
        <v>783</v>
      </c>
      <c r="B49" s="1675">
        <v>80.099999999999994</v>
      </c>
      <c r="C49" s="1636">
        <v>81</v>
      </c>
      <c r="D49" s="1636">
        <v>98.5</v>
      </c>
      <c r="E49" s="1636">
        <v>107.8</v>
      </c>
      <c r="F49" s="1636">
        <v>56.6</v>
      </c>
      <c r="G49" s="1636">
        <v>85.5</v>
      </c>
      <c r="H49" s="1636">
        <v>86.8</v>
      </c>
      <c r="I49" s="1638">
        <v>87.3</v>
      </c>
      <c r="J49" s="1638">
        <v>84.3</v>
      </c>
      <c r="K49" s="1638">
        <v>78.5</v>
      </c>
      <c r="L49" s="1638">
        <v>94.1</v>
      </c>
      <c r="M49" s="1638">
        <v>92.9</v>
      </c>
      <c r="N49" s="1638">
        <v>108.7</v>
      </c>
      <c r="O49" s="1638">
        <v>91.2</v>
      </c>
      <c r="P49" s="1638">
        <v>79.3</v>
      </c>
      <c r="Q49" s="1639"/>
      <c r="R49" s="1639"/>
    </row>
    <row r="50" spans="1:33" s="1634" customFormat="1" ht="16.149999999999999" customHeight="1">
      <c r="A50" s="19" t="s">
        <v>784</v>
      </c>
      <c r="B50" s="1675">
        <v>88.7</v>
      </c>
      <c r="C50" s="1636">
        <v>80.5</v>
      </c>
      <c r="D50" s="1636">
        <v>91.8</v>
      </c>
      <c r="E50" s="1636">
        <v>72.5</v>
      </c>
      <c r="F50" s="1636">
        <v>64</v>
      </c>
      <c r="G50" s="1636">
        <v>86.6</v>
      </c>
      <c r="H50" s="1636">
        <v>68.599999999999994</v>
      </c>
      <c r="I50" s="1638">
        <v>89.2</v>
      </c>
      <c r="J50" s="1638">
        <v>84.7</v>
      </c>
      <c r="K50" s="1638">
        <v>80.5</v>
      </c>
      <c r="L50" s="1638">
        <v>91.6</v>
      </c>
      <c r="M50" s="1638">
        <v>99.1</v>
      </c>
      <c r="N50" s="1638">
        <v>110.7</v>
      </c>
      <c r="O50" s="1638">
        <v>98.3</v>
      </c>
      <c r="P50" s="1638">
        <v>79.7</v>
      </c>
      <c r="Q50" s="1639"/>
      <c r="R50" s="1639"/>
    </row>
    <row r="51" spans="1:33" s="1634" customFormat="1" ht="16.149999999999999" customHeight="1">
      <c r="A51" s="19" t="s">
        <v>785</v>
      </c>
      <c r="B51" s="1675">
        <v>82.4</v>
      </c>
      <c r="C51" s="1636">
        <v>85.2</v>
      </c>
      <c r="D51" s="1636">
        <v>111.7</v>
      </c>
      <c r="E51" s="1636">
        <v>77.900000000000006</v>
      </c>
      <c r="F51" s="1636">
        <v>67.099999999999994</v>
      </c>
      <c r="G51" s="1636">
        <v>74.5</v>
      </c>
      <c r="H51" s="1636">
        <v>87</v>
      </c>
      <c r="I51" s="1638">
        <v>88.1</v>
      </c>
      <c r="J51" s="1638">
        <v>88.3</v>
      </c>
      <c r="K51" s="1638">
        <v>81.900000000000006</v>
      </c>
      <c r="L51" s="1638">
        <v>101.9</v>
      </c>
      <c r="M51" s="1638">
        <v>87.8</v>
      </c>
      <c r="N51" s="1638">
        <v>110.3</v>
      </c>
      <c r="O51" s="1638">
        <v>85.5</v>
      </c>
      <c r="P51" s="1638">
        <v>85.4</v>
      </c>
      <c r="Q51" s="1639"/>
      <c r="R51" s="1639"/>
    </row>
    <row r="52" spans="1:33" s="1634" customFormat="1" ht="16.149999999999999" customHeight="1">
      <c r="A52" s="19" t="s">
        <v>786</v>
      </c>
      <c r="B52" s="1675">
        <v>84.4</v>
      </c>
      <c r="C52" s="1636">
        <v>83.4</v>
      </c>
      <c r="D52" s="1636">
        <v>103.6</v>
      </c>
      <c r="E52" s="1636">
        <v>83.9</v>
      </c>
      <c r="F52" s="1636">
        <v>62.3</v>
      </c>
      <c r="G52" s="1636">
        <v>72.7</v>
      </c>
      <c r="H52" s="1636">
        <v>93</v>
      </c>
      <c r="I52" s="1638">
        <v>91.8</v>
      </c>
      <c r="J52" s="1638">
        <v>90.2</v>
      </c>
      <c r="K52" s="1638">
        <v>87.7</v>
      </c>
      <c r="L52" s="1638">
        <v>94.5</v>
      </c>
      <c r="M52" s="1638">
        <v>94</v>
      </c>
      <c r="N52" s="1638">
        <v>129</v>
      </c>
      <c r="O52" s="1638">
        <v>91.4</v>
      </c>
      <c r="P52" s="1638">
        <v>89.6</v>
      </c>
      <c r="Q52" s="1639"/>
      <c r="R52" s="1639"/>
    </row>
    <row r="53" spans="1:33" s="1634" customFormat="1" ht="16.149999999999999" customHeight="1">
      <c r="A53" s="19" t="s">
        <v>787</v>
      </c>
      <c r="B53" s="1675">
        <v>86.6</v>
      </c>
      <c r="C53" s="1636">
        <v>86.2</v>
      </c>
      <c r="D53" s="1636">
        <v>111.2</v>
      </c>
      <c r="E53" s="1636">
        <v>91.6</v>
      </c>
      <c r="F53" s="1636">
        <v>60.3</v>
      </c>
      <c r="G53" s="1636">
        <v>80.3</v>
      </c>
      <c r="H53" s="1636">
        <v>96.9</v>
      </c>
      <c r="I53" s="1638">
        <v>94.3</v>
      </c>
      <c r="J53" s="1638">
        <v>92.6</v>
      </c>
      <c r="K53" s="1638">
        <v>89.8</v>
      </c>
      <c r="L53" s="1638">
        <v>96.2</v>
      </c>
      <c r="M53" s="1638">
        <v>98.4</v>
      </c>
      <c r="N53" s="1638">
        <v>137.1</v>
      </c>
      <c r="O53" s="1638">
        <v>95.2</v>
      </c>
      <c r="P53" s="1638">
        <v>93.3</v>
      </c>
      <c r="Q53" s="1639"/>
      <c r="R53" s="1639"/>
    </row>
    <row r="54" spans="1:33" s="1634" customFormat="1" ht="16.149999999999999" customHeight="1">
      <c r="A54" s="19" t="s">
        <v>788</v>
      </c>
      <c r="B54" s="1675">
        <v>82.7</v>
      </c>
      <c r="C54" s="1636">
        <v>85.3</v>
      </c>
      <c r="D54" s="1636">
        <v>105.7</v>
      </c>
      <c r="E54" s="1636">
        <v>84.4</v>
      </c>
      <c r="F54" s="1636">
        <v>65</v>
      </c>
      <c r="G54" s="1636">
        <v>80</v>
      </c>
      <c r="H54" s="1636">
        <v>100.9</v>
      </c>
      <c r="I54" s="1638">
        <v>95.3</v>
      </c>
      <c r="J54" s="1638">
        <v>94.5</v>
      </c>
      <c r="K54" s="1638">
        <v>93.8</v>
      </c>
      <c r="L54" s="1638">
        <v>95</v>
      </c>
      <c r="M54" s="1638">
        <v>96.3</v>
      </c>
      <c r="N54" s="1638">
        <v>155.9</v>
      </c>
      <c r="O54" s="1638">
        <v>90.9</v>
      </c>
      <c r="P54" s="1638">
        <v>94.3</v>
      </c>
      <c r="Q54" s="1639"/>
      <c r="R54" s="1639"/>
    </row>
    <row r="55" spans="1:33" s="1634" customFormat="1" ht="16.149999999999999" customHeight="1">
      <c r="A55" s="19" t="s">
        <v>789</v>
      </c>
      <c r="B55" s="1675">
        <v>79.3</v>
      </c>
      <c r="C55" s="1636">
        <v>86.3</v>
      </c>
      <c r="D55" s="1636">
        <v>103.2</v>
      </c>
      <c r="E55" s="1636">
        <v>82.2</v>
      </c>
      <c r="F55" s="1636">
        <v>64.5</v>
      </c>
      <c r="G55" s="1636">
        <v>106.2</v>
      </c>
      <c r="H55" s="1636">
        <v>92.7</v>
      </c>
      <c r="I55" s="1638">
        <v>95.9</v>
      </c>
      <c r="J55" s="1638">
        <v>97.7</v>
      </c>
      <c r="K55" s="1638">
        <v>98.7</v>
      </c>
      <c r="L55" s="1638">
        <v>96.2</v>
      </c>
      <c r="M55" s="1638">
        <v>93.6</v>
      </c>
      <c r="N55" s="1638">
        <v>153.5</v>
      </c>
      <c r="O55" s="1638">
        <v>88.5</v>
      </c>
      <c r="P55" s="1638">
        <v>93.4</v>
      </c>
      <c r="Q55" s="1639"/>
      <c r="R55" s="1639"/>
    </row>
    <row r="56" spans="1:33" s="1634" customFormat="1" ht="16.149999999999999" customHeight="1">
      <c r="A56" s="19" t="s">
        <v>790</v>
      </c>
      <c r="B56" s="1637">
        <v>79.099999999999994</v>
      </c>
      <c r="C56" s="1636">
        <v>85.7</v>
      </c>
      <c r="D56" s="1636">
        <v>111.8</v>
      </c>
      <c r="E56" s="1636">
        <v>90.5</v>
      </c>
      <c r="F56" s="1636">
        <v>55.5</v>
      </c>
      <c r="G56" s="1636">
        <v>90.7</v>
      </c>
      <c r="H56" s="1636">
        <v>76.900000000000006</v>
      </c>
      <c r="I56" s="1638">
        <v>102.8</v>
      </c>
      <c r="J56" s="1638">
        <v>104.3</v>
      </c>
      <c r="K56" s="1638">
        <v>107.4</v>
      </c>
      <c r="L56" s="1638">
        <v>101.4</v>
      </c>
      <c r="M56" s="1638">
        <v>99.7</v>
      </c>
      <c r="N56" s="1638">
        <v>166.5</v>
      </c>
      <c r="O56" s="1638">
        <v>93</v>
      </c>
      <c r="P56" s="1638">
        <v>106.3</v>
      </c>
      <c r="Q56" s="1639"/>
      <c r="R56" s="1639"/>
    </row>
    <row r="57" spans="1:33" s="1634" customFormat="1" ht="16.149999999999999" customHeight="1">
      <c r="A57" s="19" t="s">
        <v>791</v>
      </c>
      <c r="B57" s="1675">
        <v>82.7</v>
      </c>
      <c r="C57" s="1636">
        <v>93.5</v>
      </c>
      <c r="D57" s="1636">
        <v>110.9</v>
      </c>
      <c r="E57" s="1636">
        <v>96.3</v>
      </c>
      <c r="F57" s="1636">
        <v>61.8</v>
      </c>
      <c r="G57" s="1636">
        <v>99.9</v>
      </c>
      <c r="H57" s="1636">
        <v>96</v>
      </c>
      <c r="I57" s="1638">
        <v>99.1</v>
      </c>
      <c r="J57" s="1638">
        <v>100.8</v>
      </c>
      <c r="K57" s="1638">
        <v>103.1</v>
      </c>
      <c r="L57" s="1638">
        <v>96.3</v>
      </c>
      <c r="M57" s="1638">
        <v>96.1</v>
      </c>
      <c r="N57" s="1638">
        <v>168.6</v>
      </c>
      <c r="O57" s="1638">
        <v>89</v>
      </c>
      <c r="P57" s="1638">
        <v>105</v>
      </c>
      <c r="Q57" s="1639"/>
      <c r="R57" s="1639"/>
    </row>
    <row r="58" spans="1:33" s="1634" customFormat="1" ht="16.149999999999999" customHeight="1">
      <c r="A58" s="19" t="s">
        <v>792</v>
      </c>
      <c r="B58" s="1637">
        <v>86.9</v>
      </c>
      <c r="C58" s="1636">
        <v>89.3</v>
      </c>
      <c r="D58" s="1636">
        <v>107</v>
      </c>
      <c r="E58" s="1636">
        <v>83.8</v>
      </c>
      <c r="F58" s="1636">
        <v>79.2</v>
      </c>
      <c r="G58" s="1636">
        <v>75.63</v>
      </c>
      <c r="H58" s="1636">
        <v>87.2</v>
      </c>
      <c r="I58" s="1638">
        <v>95.8</v>
      </c>
      <c r="J58" s="1638">
        <v>94.3</v>
      </c>
      <c r="K58" s="1638">
        <v>94.9</v>
      </c>
      <c r="L58" s="1638">
        <v>93.2</v>
      </c>
      <c r="M58" s="1638">
        <v>99.2</v>
      </c>
      <c r="N58" s="1638">
        <v>155.9</v>
      </c>
      <c r="O58" s="1638">
        <v>94.2</v>
      </c>
      <c r="P58" s="1638">
        <v>106.2</v>
      </c>
      <c r="Q58" s="1639"/>
      <c r="R58" s="1639"/>
    </row>
    <row r="59" spans="1:33" s="1634" customFormat="1" ht="16.149999999999999" customHeight="1">
      <c r="A59" s="1640" t="s">
        <v>811</v>
      </c>
      <c r="B59" s="1641">
        <v>90.9</v>
      </c>
      <c r="C59" s="1642">
        <v>97.4</v>
      </c>
      <c r="D59" s="1642">
        <v>105.8</v>
      </c>
      <c r="E59" s="1642">
        <v>113.8</v>
      </c>
      <c r="F59" s="1642">
        <v>82</v>
      </c>
      <c r="G59" s="1642">
        <v>94.2</v>
      </c>
      <c r="H59" s="1642">
        <v>83.8</v>
      </c>
      <c r="I59" s="1643">
        <v>104.5</v>
      </c>
      <c r="J59" s="1643">
        <v>105.3</v>
      </c>
      <c r="K59" s="1643">
        <v>110.3</v>
      </c>
      <c r="L59" s="1643">
        <v>96.2</v>
      </c>
      <c r="M59" s="1643">
        <v>103.3</v>
      </c>
      <c r="N59" s="1643">
        <v>149.4</v>
      </c>
      <c r="O59" s="1643">
        <v>101</v>
      </c>
      <c r="P59" s="1643">
        <v>107.5</v>
      </c>
      <c r="Q59" s="1639"/>
      <c r="R59" s="1639"/>
    </row>
    <row r="60" spans="1:33" ht="15.6" customHeight="1">
      <c r="B60" s="1679"/>
      <c r="C60" s="1231"/>
      <c r="D60" s="1231"/>
      <c r="E60" s="1231"/>
      <c r="F60" s="1231"/>
      <c r="G60" s="1231"/>
      <c r="H60" s="1231"/>
      <c r="I60" s="1231"/>
      <c r="J60" s="1231"/>
      <c r="K60" s="1231"/>
      <c r="L60" s="1231"/>
      <c r="M60" s="1231"/>
      <c r="N60" s="1231"/>
      <c r="O60" s="1231"/>
      <c r="P60" s="1231"/>
      <c r="Q60" s="1231"/>
      <c r="R60" s="1231"/>
      <c r="S60" s="1231"/>
      <c r="T60" s="1231"/>
      <c r="U60" s="1231"/>
      <c r="V60" s="1231"/>
      <c r="W60" s="1231"/>
      <c r="X60" s="1231"/>
      <c r="Y60" s="1231"/>
      <c r="Z60" s="1231"/>
      <c r="AA60" s="1231"/>
      <c r="AB60" s="1231"/>
      <c r="AC60" s="1231"/>
      <c r="AD60" s="1231"/>
      <c r="AE60" s="1680"/>
      <c r="AF60" s="7"/>
      <c r="AG60" s="7"/>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4"/>
  <pageMargins left="0.7" right="0.7" top="0.75" bottom="0.75" header="0.3" footer="0.3"/>
  <pageSetup paperSize="9" scale="4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zoomScaleNormal="100" zoomScaleSheetLayoutView="100" workbookViewId="0">
      <selection sqref="A1:M1"/>
    </sheetView>
  </sheetViews>
  <sheetFormatPr defaultColWidth="10.625" defaultRowHeight="13.5"/>
  <cols>
    <col min="1" max="1" width="12.75" style="48" customWidth="1"/>
    <col min="2" max="11" width="9.625" style="48" customWidth="1"/>
    <col min="12" max="12" width="9.625" style="32" customWidth="1"/>
    <col min="13" max="256" width="10.625" style="48"/>
    <col min="257" max="257" width="12.75" style="48" customWidth="1"/>
    <col min="258" max="268" width="9.625" style="48" customWidth="1"/>
    <col min="269" max="512" width="10.625" style="48"/>
    <col min="513" max="513" width="12.75" style="48" customWidth="1"/>
    <col min="514" max="524" width="9.625" style="48" customWidth="1"/>
    <col min="525" max="768" width="10.625" style="48"/>
    <col min="769" max="769" width="12.75" style="48" customWidth="1"/>
    <col min="770" max="780" width="9.625" style="48" customWidth="1"/>
    <col min="781" max="1024" width="10.625" style="48"/>
    <col min="1025" max="1025" width="12.75" style="48" customWidth="1"/>
    <col min="1026" max="1036" width="9.625" style="48" customWidth="1"/>
    <col min="1037" max="1280" width="10.625" style="48"/>
    <col min="1281" max="1281" width="12.75" style="48" customWidth="1"/>
    <col min="1282" max="1292" width="9.625" style="48" customWidth="1"/>
    <col min="1293" max="1536" width="10.625" style="48"/>
    <col min="1537" max="1537" width="12.75" style="48" customWidth="1"/>
    <col min="1538" max="1548" width="9.625" style="48" customWidth="1"/>
    <col min="1549" max="1792" width="10.625" style="48"/>
    <col min="1793" max="1793" width="12.75" style="48" customWidth="1"/>
    <col min="1794" max="1804" width="9.625" style="48" customWidth="1"/>
    <col min="1805" max="2048" width="10.625" style="48"/>
    <col min="2049" max="2049" width="12.75" style="48" customWidth="1"/>
    <col min="2050" max="2060" width="9.625" style="48" customWidth="1"/>
    <col min="2061" max="2304" width="10.625" style="48"/>
    <col min="2305" max="2305" width="12.75" style="48" customWidth="1"/>
    <col min="2306" max="2316" width="9.625" style="48" customWidth="1"/>
    <col min="2317" max="2560" width="10.625" style="48"/>
    <col min="2561" max="2561" width="12.75" style="48" customWidth="1"/>
    <col min="2562" max="2572" width="9.625" style="48" customWidth="1"/>
    <col min="2573" max="2816" width="10.625" style="48"/>
    <col min="2817" max="2817" width="12.75" style="48" customWidth="1"/>
    <col min="2818" max="2828" width="9.625" style="48" customWidth="1"/>
    <col min="2829" max="3072" width="10.625" style="48"/>
    <col min="3073" max="3073" width="12.75" style="48" customWidth="1"/>
    <col min="3074" max="3084" width="9.625" style="48" customWidth="1"/>
    <col min="3085" max="3328" width="10.625" style="48"/>
    <col min="3329" max="3329" width="12.75" style="48" customWidth="1"/>
    <col min="3330" max="3340" width="9.625" style="48" customWidth="1"/>
    <col min="3341" max="3584" width="10.625" style="48"/>
    <col min="3585" max="3585" width="12.75" style="48" customWidth="1"/>
    <col min="3586" max="3596" width="9.625" style="48" customWidth="1"/>
    <col min="3597" max="3840" width="10.625" style="48"/>
    <col min="3841" max="3841" width="12.75" style="48" customWidth="1"/>
    <col min="3842" max="3852" width="9.625" style="48" customWidth="1"/>
    <col min="3853" max="4096" width="10.625" style="48"/>
    <col min="4097" max="4097" width="12.75" style="48" customWidth="1"/>
    <col min="4098" max="4108" width="9.625" style="48" customWidth="1"/>
    <col min="4109" max="4352" width="10.625" style="48"/>
    <col min="4353" max="4353" width="12.75" style="48" customWidth="1"/>
    <col min="4354" max="4364" width="9.625" style="48" customWidth="1"/>
    <col min="4365" max="4608" width="10.625" style="48"/>
    <col min="4609" max="4609" width="12.75" style="48" customWidth="1"/>
    <col min="4610" max="4620" width="9.625" style="48" customWidth="1"/>
    <col min="4621" max="4864" width="10.625" style="48"/>
    <col min="4865" max="4865" width="12.75" style="48" customWidth="1"/>
    <col min="4866" max="4876" width="9.625" style="48" customWidth="1"/>
    <col min="4877" max="5120" width="10.625" style="48"/>
    <col min="5121" max="5121" width="12.75" style="48" customWidth="1"/>
    <col min="5122" max="5132" width="9.625" style="48" customWidth="1"/>
    <col min="5133" max="5376" width="10.625" style="48"/>
    <col min="5377" max="5377" width="12.75" style="48" customWidth="1"/>
    <col min="5378" max="5388" width="9.625" style="48" customWidth="1"/>
    <col min="5389" max="5632" width="10.625" style="48"/>
    <col min="5633" max="5633" width="12.75" style="48" customWidth="1"/>
    <col min="5634" max="5644" width="9.625" style="48" customWidth="1"/>
    <col min="5645" max="5888" width="10.625" style="48"/>
    <col min="5889" max="5889" width="12.75" style="48" customWidth="1"/>
    <col min="5890" max="5900" width="9.625" style="48" customWidth="1"/>
    <col min="5901" max="6144" width="10.625" style="48"/>
    <col min="6145" max="6145" width="12.75" style="48" customWidth="1"/>
    <col min="6146" max="6156" width="9.625" style="48" customWidth="1"/>
    <col min="6157" max="6400" width="10.625" style="48"/>
    <col min="6401" max="6401" width="12.75" style="48" customWidth="1"/>
    <col min="6402" max="6412" width="9.625" style="48" customWidth="1"/>
    <col min="6413" max="6656" width="10.625" style="48"/>
    <col min="6657" max="6657" width="12.75" style="48" customWidth="1"/>
    <col min="6658" max="6668" width="9.625" style="48" customWidth="1"/>
    <col min="6669" max="6912" width="10.625" style="48"/>
    <col min="6913" max="6913" width="12.75" style="48" customWidth="1"/>
    <col min="6914" max="6924" width="9.625" style="48" customWidth="1"/>
    <col min="6925" max="7168" width="10.625" style="48"/>
    <col min="7169" max="7169" width="12.75" style="48" customWidth="1"/>
    <col min="7170" max="7180" width="9.625" style="48" customWidth="1"/>
    <col min="7181" max="7424" width="10.625" style="48"/>
    <col min="7425" max="7425" width="12.75" style="48" customWidth="1"/>
    <col min="7426" max="7436" width="9.625" style="48" customWidth="1"/>
    <col min="7437" max="7680" width="10.625" style="48"/>
    <col min="7681" max="7681" width="12.75" style="48" customWidth="1"/>
    <col min="7682" max="7692" width="9.625" style="48" customWidth="1"/>
    <col min="7693" max="7936" width="10.625" style="48"/>
    <col min="7937" max="7937" width="12.75" style="48" customWidth="1"/>
    <col min="7938" max="7948" width="9.625" style="48" customWidth="1"/>
    <col min="7949" max="8192" width="10.625" style="48"/>
    <col min="8193" max="8193" width="12.75" style="48" customWidth="1"/>
    <col min="8194" max="8204" width="9.625" style="48" customWidth="1"/>
    <col min="8205" max="8448" width="10.625" style="48"/>
    <col min="8449" max="8449" width="12.75" style="48" customWidth="1"/>
    <col min="8450" max="8460" width="9.625" style="48" customWidth="1"/>
    <col min="8461" max="8704" width="10.625" style="48"/>
    <col min="8705" max="8705" width="12.75" style="48" customWidth="1"/>
    <col min="8706" max="8716" width="9.625" style="48" customWidth="1"/>
    <col min="8717" max="8960" width="10.625" style="48"/>
    <col min="8961" max="8961" width="12.75" style="48" customWidth="1"/>
    <col min="8962" max="8972" width="9.625" style="48" customWidth="1"/>
    <col min="8973" max="9216" width="10.625" style="48"/>
    <col min="9217" max="9217" width="12.75" style="48" customWidth="1"/>
    <col min="9218" max="9228" width="9.625" style="48" customWidth="1"/>
    <col min="9229" max="9472" width="10.625" style="48"/>
    <col min="9473" max="9473" width="12.75" style="48" customWidth="1"/>
    <col min="9474" max="9484" width="9.625" style="48" customWidth="1"/>
    <col min="9485" max="9728" width="10.625" style="48"/>
    <col min="9729" max="9729" width="12.75" style="48" customWidth="1"/>
    <col min="9730" max="9740" width="9.625" style="48" customWidth="1"/>
    <col min="9741" max="9984" width="10.625" style="48"/>
    <col min="9985" max="9985" width="12.75" style="48" customWidth="1"/>
    <col min="9986" max="9996" width="9.625" style="48" customWidth="1"/>
    <col min="9997" max="10240" width="10.625" style="48"/>
    <col min="10241" max="10241" width="12.75" style="48" customWidth="1"/>
    <col min="10242" max="10252" width="9.625" style="48" customWidth="1"/>
    <col min="10253" max="10496" width="10.625" style="48"/>
    <col min="10497" max="10497" width="12.75" style="48" customWidth="1"/>
    <col min="10498" max="10508" width="9.625" style="48" customWidth="1"/>
    <col min="10509" max="10752" width="10.625" style="48"/>
    <col min="10753" max="10753" width="12.75" style="48" customWidth="1"/>
    <col min="10754" max="10764" width="9.625" style="48" customWidth="1"/>
    <col min="10765" max="11008" width="10.625" style="48"/>
    <col min="11009" max="11009" width="12.75" style="48" customWidth="1"/>
    <col min="11010" max="11020" width="9.625" style="48" customWidth="1"/>
    <col min="11021" max="11264" width="10.625" style="48"/>
    <col min="11265" max="11265" width="12.75" style="48" customWidth="1"/>
    <col min="11266" max="11276" width="9.625" style="48" customWidth="1"/>
    <col min="11277" max="11520" width="10.625" style="48"/>
    <col min="11521" max="11521" width="12.75" style="48" customWidth="1"/>
    <col min="11522" max="11532" width="9.625" style="48" customWidth="1"/>
    <col min="11533" max="11776" width="10.625" style="48"/>
    <col min="11777" max="11777" width="12.75" style="48" customWidth="1"/>
    <col min="11778" max="11788" width="9.625" style="48" customWidth="1"/>
    <col min="11789" max="12032" width="10.625" style="48"/>
    <col min="12033" max="12033" width="12.75" style="48" customWidth="1"/>
    <col min="12034" max="12044" width="9.625" style="48" customWidth="1"/>
    <col min="12045" max="12288" width="10.625" style="48"/>
    <col min="12289" max="12289" width="12.75" style="48" customWidth="1"/>
    <col min="12290" max="12300" width="9.625" style="48" customWidth="1"/>
    <col min="12301" max="12544" width="10.625" style="48"/>
    <col min="12545" max="12545" width="12.75" style="48" customWidth="1"/>
    <col min="12546" max="12556" width="9.625" style="48" customWidth="1"/>
    <col min="12557" max="12800" width="10.625" style="48"/>
    <col min="12801" max="12801" width="12.75" style="48" customWidth="1"/>
    <col min="12802" max="12812" width="9.625" style="48" customWidth="1"/>
    <col min="12813" max="13056" width="10.625" style="48"/>
    <col min="13057" max="13057" width="12.75" style="48" customWidth="1"/>
    <col min="13058" max="13068" width="9.625" style="48" customWidth="1"/>
    <col min="13069" max="13312" width="10.625" style="48"/>
    <col min="13313" max="13313" width="12.75" style="48" customWidth="1"/>
    <col min="13314" max="13324" width="9.625" style="48" customWidth="1"/>
    <col min="13325" max="13568" width="10.625" style="48"/>
    <col min="13569" max="13569" width="12.75" style="48" customWidth="1"/>
    <col min="13570" max="13580" width="9.625" style="48" customWidth="1"/>
    <col min="13581" max="13824" width="10.625" style="48"/>
    <col min="13825" max="13825" width="12.75" style="48" customWidth="1"/>
    <col min="13826" max="13836" width="9.625" style="48" customWidth="1"/>
    <col min="13837" max="14080" width="10.625" style="48"/>
    <col min="14081" max="14081" width="12.75" style="48" customWidth="1"/>
    <col min="14082" max="14092" width="9.625" style="48" customWidth="1"/>
    <col min="14093" max="14336" width="10.625" style="48"/>
    <col min="14337" max="14337" width="12.75" style="48" customWidth="1"/>
    <col min="14338" max="14348" width="9.625" style="48" customWidth="1"/>
    <col min="14349" max="14592" width="10.625" style="48"/>
    <col min="14593" max="14593" width="12.75" style="48" customWidth="1"/>
    <col min="14594" max="14604" width="9.625" style="48" customWidth="1"/>
    <col min="14605" max="14848" width="10.625" style="48"/>
    <col min="14849" max="14849" width="12.75" style="48" customWidth="1"/>
    <col min="14850" max="14860" width="9.625" style="48" customWidth="1"/>
    <col min="14861" max="15104" width="10.625" style="48"/>
    <col min="15105" max="15105" width="12.75" style="48" customWidth="1"/>
    <col min="15106" max="15116" width="9.625" style="48" customWidth="1"/>
    <col min="15117" max="15360" width="10.625" style="48"/>
    <col min="15361" max="15361" width="12.75" style="48" customWidth="1"/>
    <col min="15362" max="15372" width="9.625" style="48" customWidth="1"/>
    <col min="15373" max="15616" width="10.625" style="48"/>
    <col min="15617" max="15617" width="12.75" style="48" customWidth="1"/>
    <col min="15618" max="15628" width="9.625" style="48" customWidth="1"/>
    <col min="15629" max="15872" width="10.625" style="48"/>
    <col min="15873" max="15873" width="12.75" style="48" customWidth="1"/>
    <col min="15874" max="15884" width="9.625" style="48" customWidth="1"/>
    <col min="15885" max="16128" width="10.625" style="48"/>
    <col min="16129" max="16129" width="12.75" style="48" customWidth="1"/>
    <col min="16130" max="16140" width="9.625" style="48" customWidth="1"/>
    <col min="16141" max="16384" width="10.625" style="48"/>
  </cols>
  <sheetData>
    <row r="1" spans="1:16" ht="20.25" customHeight="1">
      <c r="A1" s="46" t="s">
        <v>738</v>
      </c>
      <c r="B1" s="47"/>
      <c r="C1" s="47"/>
      <c r="D1" s="47"/>
      <c r="E1" s="47"/>
      <c r="F1" s="47"/>
      <c r="G1" s="47"/>
      <c r="H1" s="47"/>
      <c r="I1" s="47"/>
      <c r="J1" s="47"/>
      <c r="K1" s="47"/>
      <c r="L1" s="47"/>
      <c r="M1" s="47"/>
      <c r="N1" s="49"/>
    </row>
    <row r="2" spans="1:16" ht="15.6" customHeight="1" thickBot="1">
      <c r="A2" s="1"/>
      <c r="B2" s="1"/>
      <c r="C2" s="1"/>
      <c r="D2" s="1"/>
      <c r="E2" s="1"/>
      <c r="F2" s="1"/>
      <c r="G2" s="1"/>
      <c r="H2" s="1"/>
      <c r="I2" s="1"/>
      <c r="J2" s="1"/>
      <c r="K2" s="1"/>
      <c r="L2" s="1582"/>
      <c r="M2" s="2" t="s">
        <v>739</v>
      </c>
      <c r="N2" s="49"/>
    </row>
    <row r="3" spans="1:16" ht="18" customHeight="1" thickTop="1">
      <c r="A3" s="35" t="s">
        <v>38</v>
      </c>
      <c r="B3" s="51" t="s">
        <v>740</v>
      </c>
      <c r="C3" s="52"/>
      <c r="D3" s="52"/>
      <c r="E3" s="51" t="s">
        <v>741</v>
      </c>
      <c r="F3" s="51"/>
      <c r="G3" s="52"/>
      <c r="H3" s="52"/>
      <c r="I3" s="52"/>
      <c r="J3" s="52"/>
      <c r="K3" s="52"/>
      <c r="L3" s="1583"/>
      <c r="M3" s="52"/>
      <c r="N3" s="49"/>
    </row>
    <row r="4" spans="1:16" ht="24" customHeight="1">
      <c r="A4" s="36"/>
      <c r="B4" s="1584" t="s">
        <v>742</v>
      </c>
      <c r="C4" s="1585" t="s">
        <v>743</v>
      </c>
      <c r="D4" s="1585" t="s">
        <v>744</v>
      </c>
      <c r="E4" s="1335" t="s">
        <v>745</v>
      </c>
      <c r="F4" s="1586"/>
      <c r="G4" s="1585" t="s">
        <v>746</v>
      </c>
      <c r="H4" s="1587" t="s">
        <v>747</v>
      </c>
      <c r="I4" s="1588"/>
      <c r="J4" s="1587" t="s">
        <v>748</v>
      </c>
      <c r="K4" s="1588"/>
      <c r="L4" s="1589"/>
      <c r="M4" s="1588"/>
      <c r="N4" s="49"/>
    </row>
    <row r="5" spans="1:16" ht="31.15" customHeight="1">
      <c r="A5" s="53"/>
      <c r="B5" s="54"/>
      <c r="C5" s="1590" t="s">
        <v>746</v>
      </c>
      <c r="D5" s="1590" t="s">
        <v>749</v>
      </c>
      <c r="E5" s="54"/>
      <c r="F5" s="1591" t="s">
        <v>750</v>
      </c>
      <c r="G5" s="1592" t="s">
        <v>751</v>
      </c>
      <c r="H5" s="11" t="s">
        <v>752</v>
      </c>
      <c r="I5" s="11" t="s">
        <v>753</v>
      </c>
      <c r="J5" s="11" t="s">
        <v>754</v>
      </c>
      <c r="K5" s="11" t="s">
        <v>755</v>
      </c>
      <c r="L5" s="1309" t="s">
        <v>756</v>
      </c>
      <c r="M5" s="11" t="s">
        <v>757</v>
      </c>
      <c r="N5" s="49"/>
    </row>
    <row r="6" spans="1:16" ht="18" customHeight="1">
      <c r="A6" s="1338"/>
      <c r="B6" s="1339"/>
      <c r="C6" s="1194"/>
      <c r="D6" s="1194"/>
      <c r="E6" s="1194"/>
      <c r="F6" s="1194"/>
      <c r="G6" s="1194"/>
      <c r="H6" s="1194"/>
      <c r="I6" s="1194"/>
      <c r="J6" s="1194"/>
      <c r="K6" s="1194"/>
      <c r="L6" s="1593"/>
      <c r="M6" s="1194"/>
      <c r="N6" s="49"/>
      <c r="O6" s="1594"/>
      <c r="P6" s="1594"/>
    </row>
    <row r="7" spans="1:16" s="61" customFormat="1" ht="18" customHeight="1">
      <c r="A7" s="1278" t="s">
        <v>46</v>
      </c>
      <c r="B7" s="1249">
        <v>3071</v>
      </c>
      <c r="C7" s="1251">
        <v>546.75</v>
      </c>
      <c r="D7" s="1249">
        <v>101184.99</v>
      </c>
      <c r="E7" s="1251">
        <v>3477</v>
      </c>
      <c r="F7" s="1251">
        <v>2486</v>
      </c>
      <c r="G7" s="1251">
        <v>305.822</v>
      </c>
      <c r="H7" s="1251">
        <v>3027</v>
      </c>
      <c r="I7" s="1315">
        <v>450</v>
      </c>
      <c r="J7" s="1251">
        <v>1546</v>
      </c>
      <c r="K7" s="1251">
        <v>1537</v>
      </c>
      <c r="L7" s="1315">
        <v>9</v>
      </c>
      <c r="M7" s="1251">
        <v>385</v>
      </c>
      <c r="N7" s="1368"/>
    </row>
    <row r="8" spans="1:16" s="61" customFormat="1" ht="18" customHeight="1">
      <c r="A8" s="1278">
        <v>29</v>
      </c>
      <c r="B8" s="1249">
        <v>3142</v>
      </c>
      <c r="C8" s="1251">
        <v>507.82499999999999</v>
      </c>
      <c r="D8" s="1249">
        <v>87640.41</v>
      </c>
      <c r="E8" s="1251">
        <v>3460</v>
      </c>
      <c r="F8" s="1251">
        <v>2734</v>
      </c>
      <c r="G8" s="1251">
        <v>307.95800000000003</v>
      </c>
      <c r="H8" s="1251">
        <v>3234</v>
      </c>
      <c r="I8" s="1315">
        <v>226</v>
      </c>
      <c r="J8" s="1251">
        <v>1718</v>
      </c>
      <c r="K8" s="1251">
        <v>1444</v>
      </c>
      <c r="L8" s="1315">
        <v>32</v>
      </c>
      <c r="M8" s="1251">
        <v>266</v>
      </c>
      <c r="N8" s="1368"/>
    </row>
    <row r="9" spans="1:16" ht="18" customHeight="1">
      <c r="A9" s="1280">
        <v>30</v>
      </c>
      <c r="B9" s="1249">
        <v>2950</v>
      </c>
      <c r="C9" s="1249">
        <v>667.10500000000002</v>
      </c>
      <c r="D9" s="1249">
        <v>134050.98000000001</v>
      </c>
      <c r="E9" s="1249">
        <v>3374</v>
      </c>
      <c r="F9" s="1249">
        <v>2553</v>
      </c>
      <c r="G9" s="1251">
        <v>303.16399999999999</v>
      </c>
      <c r="H9" s="1251">
        <v>2902</v>
      </c>
      <c r="I9" s="1315">
        <v>472</v>
      </c>
      <c r="J9" s="1251">
        <v>1670</v>
      </c>
      <c r="K9" s="1251">
        <v>1314</v>
      </c>
      <c r="L9" s="1315">
        <v>60</v>
      </c>
      <c r="M9" s="1251">
        <v>330</v>
      </c>
      <c r="N9" s="49"/>
      <c r="O9" s="1595"/>
    </row>
    <row r="10" spans="1:16" s="61" customFormat="1" ht="18" customHeight="1">
      <c r="A10" s="1278" t="s">
        <v>305</v>
      </c>
      <c r="B10" s="1249">
        <v>3263</v>
      </c>
      <c r="C10" s="1249">
        <v>595.82799999999997</v>
      </c>
      <c r="D10" s="1249">
        <v>121442.34</v>
      </c>
      <c r="E10" s="1249">
        <v>4177</v>
      </c>
      <c r="F10" s="1249">
        <v>3348</v>
      </c>
      <c r="G10" s="1251">
        <v>343.73399999999998</v>
      </c>
      <c r="H10" s="1251">
        <v>3230</v>
      </c>
      <c r="I10" s="1315">
        <v>947</v>
      </c>
      <c r="J10" s="1251">
        <v>1807</v>
      </c>
      <c r="K10" s="1251">
        <v>2053</v>
      </c>
      <c r="L10" s="1315">
        <v>62</v>
      </c>
      <c r="M10" s="1251">
        <v>255</v>
      </c>
      <c r="N10" s="1368"/>
    </row>
    <row r="11" spans="1:16" s="61" customFormat="1" ht="18" customHeight="1">
      <c r="A11" s="1278">
        <v>2</v>
      </c>
      <c r="B11" s="1249">
        <v>2942</v>
      </c>
      <c r="C11" s="1249">
        <v>489.62200000000001</v>
      </c>
      <c r="D11" s="1249">
        <v>102255.33</v>
      </c>
      <c r="E11" s="1249">
        <v>3319</v>
      </c>
      <c r="F11" s="1249">
        <v>2756</v>
      </c>
      <c r="G11" s="1251">
        <v>288.82600000000002</v>
      </c>
      <c r="H11" s="1251">
        <v>2827</v>
      </c>
      <c r="I11" s="1315">
        <v>492</v>
      </c>
      <c r="J11" s="1251">
        <v>1577</v>
      </c>
      <c r="K11" s="1251">
        <v>1417</v>
      </c>
      <c r="L11" s="1315">
        <v>3</v>
      </c>
      <c r="M11" s="1251">
        <v>322</v>
      </c>
      <c r="N11" s="1368"/>
    </row>
    <row r="12" spans="1:16" ht="18" customHeight="1">
      <c r="A12" s="1280"/>
      <c r="B12" s="1249"/>
      <c r="C12" s="1249"/>
      <c r="D12" s="1249"/>
      <c r="E12" s="1249"/>
      <c r="F12" s="1249"/>
      <c r="G12" s="1253"/>
      <c r="H12" s="1251"/>
      <c r="I12" s="1315"/>
      <c r="J12" s="1594"/>
      <c r="K12" s="1594"/>
      <c r="L12" s="1594"/>
      <c r="M12" s="1594"/>
      <c r="N12" s="49"/>
    </row>
    <row r="13" spans="1:16" ht="18" customHeight="1">
      <c r="A13" s="1596" t="s">
        <v>243</v>
      </c>
      <c r="B13" s="1597">
        <v>200</v>
      </c>
      <c r="C13" s="1598">
        <v>27.262</v>
      </c>
      <c r="D13" s="1598">
        <v>4874.8</v>
      </c>
      <c r="E13" s="1598">
        <v>226</v>
      </c>
      <c r="F13" s="1598">
        <v>209</v>
      </c>
      <c r="G13" s="1598">
        <v>19.306000000000001</v>
      </c>
      <c r="H13" s="1598">
        <v>189</v>
      </c>
      <c r="I13" s="1599">
        <v>37</v>
      </c>
      <c r="J13" s="1598">
        <v>126</v>
      </c>
      <c r="K13" s="1598">
        <v>92</v>
      </c>
      <c r="L13" s="1599">
        <v>0</v>
      </c>
      <c r="M13" s="1598">
        <v>8</v>
      </c>
      <c r="N13" s="49"/>
    </row>
    <row r="14" spans="1:16" ht="18" customHeight="1">
      <c r="A14" s="1596">
        <v>6</v>
      </c>
      <c r="B14" s="1597">
        <v>275</v>
      </c>
      <c r="C14" s="1598">
        <v>44.286000000000001</v>
      </c>
      <c r="D14" s="1598">
        <v>12505.42</v>
      </c>
      <c r="E14" s="1598">
        <v>316</v>
      </c>
      <c r="F14" s="1598">
        <v>263</v>
      </c>
      <c r="G14" s="1598">
        <v>27.65</v>
      </c>
      <c r="H14" s="1598">
        <v>271</v>
      </c>
      <c r="I14" s="1599">
        <v>45</v>
      </c>
      <c r="J14" s="1598">
        <v>146</v>
      </c>
      <c r="K14" s="1598">
        <v>138</v>
      </c>
      <c r="L14" s="1599">
        <v>0</v>
      </c>
      <c r="M14" s="1598">
        <v>32</v>
      </c>
      <c r="N14" s="49"/>
    </row>
    <row r="15" spans="1:16" s="61" customFormat="1" ht="18" customHeight="1">
      <c r="A15" s="1596">
        <v>7</v>
      </c>
      <c r="B15" s="1597">
        <v>247</v>
      </c>
      <c r="C15" s="1598">
        <v>41.701000000000001</v>
      </c>
      <c r="D15" s="1598">
        <v>8112.65</v>
      </c>
      <c r="E15" s="1598">
        <v>294</v>
      </c>
      <c r="F15" s="1598">
        <v>221</v>
      </c>
      <c r="G15" s="1598">
        <v>26.713000000000001</v>
      </c>
      <c r="H15" s="1598">
        <v>253</v>
      </c>
      <c r="I15" s="1599">
        <v>41</v>
      </c>
      <c r="J15" s="1598">
        <v>135</v>
      </c>
      <c r="K15" s="1598">
        <v>98</v>
      </c>
      <c r="L15" s="1599">
        <v>0</v>
      </c>
      <c r="M15" s="1598">
        <v>61</v>
      </c>
      <c r="N15" s="1368"/>
    </row>
    <row r="16" spans="1:16" s="61" customFormat="1" ht="18" customHeight="1">
      <c r="A16" s="1596">
        <v>8</v>
      </c>
      <c r="B16" s="1597">
        <v>274</v>
      </c>
      <c r="C16" s="1598">
        <v>60.030999999999999</v>
      </c>
      <c r="D16" s="1598">
        <v>10853.47</v>
      </c>
      <c r="E16" s="1598">
        <v>315</v>
      </c>
      <c r="F16" s="1598">
        <v>226</v>
      </c>
      <c r="G16" s="1598">
        <v>26.177</v>
      </c>
      <c r="H16" s="1598">
        <v>304</v>
      </c>
      <c r="I16" s="1599">
        <v>11</v>
      </c>
      <c r="J16" s="1598">
        <v>135</v>
      </c>
      <c r="K16" s="1598">
        <v>161</v>
      </c>
      <c r="L16" s="1599">
        <v>0</v>
      </c>
      <c r="M16" s="1598">
        <v>19</v>
      </c>
      <c r="N16" s="1368"/>
    </row>
    <row r="17" spans="1:14" s="61" customFormat="1" ht="18" customHeight="1">
      <c r="A17" s="1596">
        <v>9</v>
      </c>
      <c r="B17" s="1597">
        <v>211</v>
      </c>
      <c r="C17" s="1598">
        <v>41.646999999999998</v>
      </c>
      <c r="D17" s="1598">
        <v>10090.98</v>
      </c>
      <c r="E17" s="1598">
        <v>201</v>
      </c>
      <c r="F17" s="1598">
        <v>174</v>
      </c>
      <c r="G17" s="1598">
        <v>18.175000000000001</v>
      </c>
      <c r="H17" s="1598">
        <v>170</v>
      </c>
      <c r="I17" s="1599">
        <v>31</v>
      </c>
      <c r="J17" s="1598">
        <v>104</v>
      </c>
      <c r="K17" s="1598">
        <v>85</v>
      </c>
      <c r="L17" s="1599">
        <v>0</v>
      </c>
      <c r="M17" s="1598">
        <v>12</v>
      </c>
      <c r="N17" s="1368"/>
    </row>
    <row r="18" spans="1:14" s="61" customFormat="1" ht="18" customHeight="1">
      <c r="A18" s="1596">
        <v>10</v>
      </c>
      <c r="B18" s="1597">
        <v>256</v>
      </c>
      <c r="C18" s="1598">
        <v>37.006999999999998</v>
      </c>
      <c r="D18" s="1598">
        <v>7949.35</v>
      </c>
      <c r="E18" s="1598">
        <v>271</v>
      </c>
      <c r="F18" s="1598">
        <v>229</v>
      </c>
      <c r="G18" s="1598">
        <v>23.975000000000001</v>
      </c>
      <c r="H18" s="1598">
        <v>227</v>
      </c>
      <c r="I18" s="1599">
        <v>44</v>
      </c>
      <c r="J18" s="1598">
        <v>148</v>
      </c>
      <c r="K18" s="1598">
        <v>110</v>
      </c>
      <c r="L18" s="1599">
        <v>0</v>
      </c>
      <c r="M18" s="1598">
        <v>13</v>
      </c>
      <c r="N18" s="1368"/>
    </row>
    <row r="19" spans="1:14" s="61" customFormat="1" ht="18" customHeight="1">
      <c r="A19" s="1596">
        <v>11</v>
      </c>
      <c r="B19" s="1597">
        <v>313</v>
      </c>
      <c r="C19" s="1598">
        <v>45.918999999999997</v>
      </c>
      <c r="D19" s="1598">
        <v>8837.2199999999993</v>
      </c>
      <c r="E19" s="1598">
        <v>323</v>
      </c>
      <c r="F19" s="1598">
        <v>281</v>
      </c>
      <c r="G19" s="1598">
        <v>29.067</v>
      </c>
      <c r="H19" s="1598">
        <v>313</v>
      </c>
      <c r="I19" s="1599">
        <v>10</v>
      </c>
      <c r="J19" s="1598">
        <v>165</v>
      </c>
      <c r="K19" s="1598">
        <v>128</v>
      </c>
      <c r="L19" s="1599">
        <v>0</v>
      </c>
      <c r="M19" s="1598">
        <v>30</v>
      </c>
      <c r="N19" s="1368"/>
    </row>
    <row r="20" spans="1:14" s="61" customFormat="1" ht="18" customHeight="1">
      <c r="A20" s="1596">
        <v>12</v>
      </c>
      <c r="B20" s="1597">
        <v>258</v>
      </c>
      <c r="C20" s="1598">
        <v>39.401000000000003</v>
      </c>
      <c r="D20" s="1598">
        <v>7548.94</v>
      </c>
      <c r="E20" s="1598">
        <v>312</v>
      </c>
      <c r="F20" s="1598">
        <v>274</v>
      </c>
      <c r="G20" s="1598">
        <v>25.803000000000001</v>
      </c>
      <c r="H20" s="1598">
        <v>241</v>
      </c>
      <c r="I20" s="1599">
        <v>71</v>
      </c>
      <c r="J20" s="1598">
        <v>134</v>
      </c>
      <c r="K20" s="1598">
        <v>157</v>
      </c>
      <c r="L20" s="1599">
        <v>0</v>
      </c>
      <c r="M20" s="1598">
        <v>21</v>
      </c>
      <c r="N20" s="1368"/>
    </row>
    <row r="21" spans="1:14" s="61" customFormat="1" ht="18" customHeight="1">
      <c r="A21" s="1596" t="s">
        <v>22</v>
      </c>
      <c r="B21" s="1597">
        <v>147</v>
      </c>
      <c r="C21" s="1598">
        <v>44.738</v>
      </c>
      <c r="D21" s="1598">
        <v>16549.55</v>
      </c>
      <c r="E21" s="1598">
        <v>111</v>
      </c>
      <c r="F21" s="1598">
        <v>109</v>
      </c>
      <c r="G21" s="1598">
        <v>10.868</v>
      </c>
      <c r="H21" s="1598">
        <v>102</v>
      </c>
      <c r="I21" s="1599">
        <v>9</v>
      </c>
      <c r="J21" s="1598">
        <v>68</v>
      </c>
      <c r="K21" s="1598">
        <v>28</v>
      </c>
      <c r="L21" s="1599">
        <v>0</v>
      </c>
      <c r="M21" s="1598">
        <v>15</v>
      </c>
      <c r="N21" s="1368"/>
    </row>
    <row r="22" spans="1:14" s="61" customFormat="1" ht="18" customHeight="1">
      <c r="A22" s="1596">
        <v>2</v>
      </c>
      <c r="B22" s="1597">
        <v>212</v>
      </c>
      <c r="C22" s="1598">
        <v>29.765000000000001</v>
      </c>
      <c r="D22" s="1598">
        <v>5386.64</v>
      </c>
      <c r="E22" s="1598">
        <v>279</v>
      </c>
      <c r="F22" s="1598">
        <v>169</v>
      </c>
      <c r="G22" s="1598">
        <v>21.923999999999999</v>
      </c>
      <c r="H22" s="1598">
        <v>249</v>
      </c>
      <c r="I22" s="1599">
        <v>30</v>
      </c>
      <c r="J22" s="1598">
        <v>121</v>
      </c>
      <c r="K22" s="1598">
        <v>148</v>
      </c>
      <c r="L22" s="1599">
        <v>0</v>
      </c>
      <c r="M22" s="1598">
        <v>10</v>
      </c>
      <c r="N22" s="1368"/>
    </row>
    <row r="23" spans="1:14" s="61" customFormat="1" ht="18" customHeight="1">
      <c r="A23" s="1596">
        <v>3</v>
      </c>
      <c r="B23" s="1597">
        <v>261</v>
      </c>
      <c r="C23" s="1598">
        <v>37</v>
      </c>
      <c r="D23" s="1598">
        <v>6715</v>
      </c>
      <c r="E23" s="1598">
        <v>252</v>
      </c>
      <c r="F23" s="1598">
        <v>206</v>
      </c>
      <c r="G23" s="1598">
        <v>24</v>
      </c>
      <c r="H23" s="1598">
        <v>243</v>
      </c>
      <c r="I23" s="1599">
        <v>9</v>
      </c>
      <c r="J23" s="1598">
        <v>162</v>
      </c>
      <c r="K23" s="1598">
        <v>74</v>
      </c>
      <c r="L23" s="1599">
        <v>0</v>
      </c>
      <c r="M23" s="1598">
        <v>16</v>
      </c>
      <c r="N23" s="1368"/>
    </row>
    <row r="24" spans="1:14" s="61" customFormat="1" ht="18" customHeight="1">
      <c r="A24" s="1596">
        <v>4</v>
      </c>
      <c r="B24" s="1597">
        <v>186</v>
      </c>
      <c r="C24" s="1598">
        <v>31</v>
      </c>
      <c r="D24" s="1598">
        <v>5517</v>
      </c>
      <c r="E24" s="1598">
        <v>232</v>
      </c>
      <c r="F24" s="1598">
        <v>152</v>
      </c>
      <c r="G24" s="1598">
        <v>22</v>
      </c>
      <c r="H24" s="1598">
        <v>215</v>
      </c>
      <c r="I24" s="1599">
        <v>17</v>
      </c>
      <c r="J24" s="1598">
        <v>114</v>
      </c>
      <c r="K24" s="1598">
        <v>45</v>
      </c>
      <c r="L24" s="1599">
        <v>0</v>
      </c>
      <c r="M24" s="1598">
        <v>73</v>
      </c>
      <c r="N24" s="1368"/>
    </row>
    <row r="25" spans="1:14" s="61" customFormat="1" ht="18" customHeight="1">
      <c r="A25" s="1596">
        <v>5</v>
      </c>
      <c r="B25" s="1597">
        <v>211</v>
      </c>
      <c r="C25" s="1598">
        <v>30</v>
      </c>
      <c r="D25" s="1598">
        <v>5741</v>
      </c>
      <c r="E25" s="1598">
        <v>188</v>
      </c>
      <c r="F25" s="1598">
        <v>160</v>
      </c>
      <c r="G25" s="1598">
        <v>18</v>
      </c>
      <c r="H25" s="1598">
        <v>166</v>
      </c>
      <c r="I25" s="1599">
        <v>22</v>
      </c>
      <c r="J25" s="1598">
        <v>119</v>
      </c>
      <c r="K25" s="1598">
        <v>55</v>
      </c>
      <c r="L25" s="1599">
        <v>0</v>
      </c>
      <c r="M25" s="1598">
        <v>14</v>
      </c>
      <c r="N25" s="1368"/>
    </row>
    <row r="26" spans="1:14" s="61" customFormat="1" ht="6" customHeight="1">
      <c r="A26" s="1596"/>
      <c r="B26" s="1600"/>
      <c r="C26" s="1598"/>
      <c r="D26" s="1598"/>
      <c r="E26" s="1598"/>
      <c r="F26" s="1598"/>
      <c r="G26" s="1598"/>
      <c r="H26" s="1598"/>
      <c r="I26" s="1598"/>
      <c r="J26" s="1598"/>
      <c r="K26" s="1598"/>
      <c r="L26" s="1599"/>
      <c r="M26" s="1598"/>
      <c r="N26" s="1368"/>
    </row>
    <row r="27" spans="1:14" ht="18" customHeight="1">
      <c r="A27" s="1338" t="s">
        <v>758</v>
      </c>
      <c r="B27" s="1277"/>
      <c r="C27" s="1277"/>
      <c r="D27" s="1277"/>
      <c r="E27" s="1277"/>
      <c r="F27" s="1277"/>
      <c r="G27" s="1277"/>
      <c r="H27" s="1277"/>
      <c r="I27" s="1277"/>
      <c r="J27" s="1277"/>
      <c r="K27" s="1277"/>
      <c r="L27" s="1310"/>
      <c r="M27" s="1277"/>
      <c r="N27" s="49"/>
    </row>
    <row r="28" spans="1:14" ht="18" customHeight="1">
      <c r="A28" s="1344" t="s">
        <v>759</v>
      </c>
      <c r="B28" s="1345"/>
      <c r="C28" s="1345"/>
      <c r="D28" s="1345"/>
      <c r="E28" s="1345"/>
      <c r="F28" s="1345"/>
      <c r="G28" s="1345"/>
      <c r="H28" s="1345"/>
      <c r="I28" s="1345"/>
      <c r="J28" s="1601"/>
      <c r="K28" s="1601"/>
      <c r="L28" s="1601"/>
      <c r="M28" s="1601"/>
      <c r="N28" s="49"/>
    </row>
    <row r="29" spans="1:14" ht="18" customHeight="1">
      <c r="A29" s="1602" t="s">
        <v>760</v>
      </c>
      <c r="B29" s="1603"/>
      <c r="C29" s="1603"/>
      <c r="D29" s="1603"/>
      <c r="E29" s="1603"/>
      <c r="F29" s="1"/>
      <c r="G29" s="1"/>
      <c r="H29" s="1"/>
      <c r="I29" s="1"/>
      <c r="J29" s="1"/>
      <c r="K29" s="1"/>
      <c r="L29" s="1582"/>
      <c r="M29" s="1"/>
      <c r="N29" s="49"/>
    </row>
    <row r="30" spans="1:14">
      <c r="A30" s="49"/>
      <c r="B30" s="49"/>
      <c r="C30" s="49"/>
      <c r="D30" s="49"/>
      <c r="E30" s="49"/>
      <c r="F30" s="49"/>
      <c r="G30" s="49"/>
      <c r="H30" s="49"/>
      <c r="I30" s="49"/>
      <c r="J30" s="49"/>
      <c r="K30" s="49"/>
      <c r="L30" s="1330"/>
      <c r="M30" s="49"/>
    </row>
    <row r="31" spans="1:14">
      <c r="I31" s="1594"/>
      <c r="J31" s="1594"/>
      <c r="K31" s="1594"/>
      <c r="L31" s="1594"/>
      <c r="M31" s="1594"/>
    </row>
    <row r="32" spans="1:14">
      <c r="H32" s="1601"/>
      <c r="I32" s="1594"/>
      <c r="J32" s="1594"/>
      <c r="K32" s="1594"/>
      <c r="L32" s="1594"/>
      <c r="M32" s="1594"/>
    </row>
    <row r="33" spans="6:13">
      <c r="F33" s="1594"/>
      <c r="G33" s="1594"/>
      <c r="H33" s="1594"/>
      <c r="I33" s="1594"/>
      <c r="J33" s="1594"/>
      <c r="K33" s="1594"/>
      <c r="L33" s="1594"/>
      <c r="M33" s="1594"/>
    </row>
    <row r="34" spans="6:13">
      <c r="I34" s="1601"/>
      <c r="J34" s="1601"/>
      <c r="K34" s="1601"/>
      <c r="L34" s="1601"/>
      <c r="M34" s="1594"/>
    </row>
    <row r="35" spans="6:13">
      <c r="J35" s="1594"/>
      <c r="K35" s="1594"/>
      <c r="L35" s="1594"/>
      <c r="M35" s="1594"/>
    </row>
  </sheetData>
  <mergeCells count="4">
    <mergeCell ref="A1:M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zoomScaleSheetLayoutView="100" workbookViewId="0"/>
  </sheetViews>
  <sheetFormatPr defaultRowHeight="13.5"/>
  <cols>
    <col min="1" max="1" width="10.625" style="1537" customWidth="1"/>
    <col min="2" max="2" width="8.625" style="1537" customWidth="1"/>
    <col min="3" max="3" width="10.375" style="1537" customWidth="1"/>
    <col min="4" max="4" width="9.875" style="1537" customWidth="1"/>
    <col min="5" max="5" width="11.125" style="1537" customWidth="1"/>
    <col min="6" max="6" width="11" style="1537" customWidth="1"/>
    <col min="7" max="7" width="10.125" style="1535" customWidth="1"/>
    <col min="8" max="8" width="9.875" style="1535" customWidth="1"/>
    <col min="9" max="9" width="7.875" style="1535" customWidth="1"/>
    <col min="10" max="11" width="9" style="1535" customWidth="1"/>
    <col min="12" max="12" width="10.375" style="1535" customWidth="1"/>
    <col min="13" max="13" width="8.625" style="1535" customWidth="1"/>
    <col min="14" max="14" width="8.875" style="1535" customWidth="1"/>
    <col min="15" max="16384" width="9" style="1537"/>
  </cols>
  <sheetData>
    <row r="1" spans="1:15" ht="34.5" customHeight="1">
      <c r="A1" s="1532" t="s">
        <v>687</v>
      </c>
      <c r="B1" s="1533"/>
      <c r="C1" s="1533"/>
      <c r="D1" s="1533"/>
      <c r="E1" s="1533"/>
      <c r="F1" s="1533"/>
      <c r="G1" s="1534"/>
      <c r="H1" s="1534"/>
      <c r="I1" s="1534"/>
      <c r="J1" s="1534"/>
      <c r="K1" s="1534"/>
      <c r="L1" s="1534"/>
      <c r="N1" s="1536" t="s">
        <v>688</v>
      </c>
    </row>
    <row r="2" spans="1:15" s="1535" customFormat="1" ht="24" customHeight="1">
      <c r="A2" s="1538" t="s">
        <v>689</v>
      </c>
      <c r="B2" s="1539" t="s">
        <v>690</v>
      </c>
      <c r="C2" s="1539"/>
      <c r="D2" s="1539"/>
      <c r="E2" s="1539"/>
      <c r="F2" s="1539"/>
      <c r="G2" s="1540" t="s">
        <v>691</v>
      </c>
      <c r="H2" s="1540"/>
      <c r="I2" s="1540"/>
      <c r="J2" s="1540"/>
      <c r="K2" s="1540"/>
      <c r="L2" s="1540"/>
      <c r="M2" s="1540"/>
      <c r="N2" s="1541"/>
      <c r="O2" s="1542"/>
    </row>
    <row r="3" spans="1:15" s="1535" customFormat="1" ht="22.5" customHeight="1">
      <c r="A3" s="1543"/>
      <c r="B3" s="1544" t="s">
        <v>692</v>
      </c>
      <c r="C3" s="1544" t="s">
        <v>693</v>
      </c>
      <c r="D3" s="1545" t="s">
        <v>694</v>
      </c>
      <c r="E3" s="1546"/>
      <c r="F3" s="1547" t="s">
        <v>695</v>
      </c>
      <c r="G3" s="1548" t="s">
        <v>696</v>
      </c>
      <c r="H3" s="1548" t="s">
        <v>697</v>
      </c>
      <c r="I3" s="1548" t="s">
        <v>698</v>
      </c>
      <c r="J3" s="1547" t="s">
        <v>699</v>
      </c>
      <c r="K3" s="1547"/>
      <c r="L3" s="1547"/>
      <c r="M3" s="1547"/>
      <c r="N3" s="1549" t="s">
        <v>700</v>
      </c>
      <c r="O3" s="1542"/>
    </row>
    <row r="4" spans="1:15" s="1535" customFormat="1" ht="30" customHeight="1">
      <c r="A4" s="1543"/>
      <c r="B4" s="1544"/>
      <c r="C4" s="1544"/>
      <c r="D4" s="1550"/>
      <c r="E4" s="1551" t="s">
        <v>701</v>
      </c>
      <c r="F4" s="1547"/>
      <c r="G4" s="1552"/>
      <c r="H4" s="1552"/>
      <c r="I4" s="1552"/>
      <c r="J4" s="1553" t="s">
        <v>702</v>
      </c>
      <c r="K4" s="1553" t="s">
        <v>703</v>
      </c>
      <c r="L4" s="1554" t="s">
        <v>704</v>
      </c>
      <c r="M4" s="1553" t="s">
        <v>705</v>
      </c>
      <c r="N4" s="1549"/>
      <c r="O4" s="1542"/>
    </row>
    <row r="5" spans="1:15" s="1559" customFormat="1" ht="30" customHeight="1">
      <c r="A5" s="1555" t="s">
        <v>706</v>
      </c>
      <c r="B5" s="1556">
        <v>1540149</v>
      </c>
      <c r="C5" s="1556">
        <v>1864996</v>
      </c>
      <c r="D5" s="1556">
        <v>2058658</v>
      </c>
      <c r="E5" s="1556">
        <v>905304</v>
      </c>
      <c r="F5" s="1556">
        <v>5463803</v>
      </c>
      <c r="G5" s="1556">
        <v>702073</v>
      </c>
      <c r="H5" s="1556">
        <v>7892375</v>
      </c>
      <c r="I5" s="1556">
        <v>0</v>
      </c>
      <c r="J5" s="1556">
        <v>227834.99400000001</v>
      </c>
      <c r="K5" s="1556">
        <v>31761.287</v>
      </c>
      <c r="L5" s="1557">
        <v>105430</v>
      </c>
      <c r="M5" s="1556">
        <v>259596.28100000002</v>
      </c>
      <c r="N5" s="1556">
        <v>8854044.2809999995</v>
      </c>
      <c r="O5" s="1558"/>
    </row>
    <row r="6" spans="1:15" s="1559" customFormat="1" ht="30" customHeight="1">
      <c r="A6" s="1560">
        <v>30</v>
      </c>
      <c r="B6" s="1556">
        <v>1534805</v>
      </c>
      <c r="C6" s="1556">
        <v>1844631</v>
      </c>
      <c r="D6" s="1556">
        <v>1991200</v>
      </c>
      <c r="E6" s="1556">
        <v>787341</v>
      </c>
      <c r="F6" s="1556">
        <v>5370636</v>
      </c>
      <c r="G6" s="1556">
        <v>563651.82000000007</v>
      </c>
      <c r="H6" s="1556">
        <v>6548300.5099999998</v>
      </c>
      <c r="I6" s="1556">
        <v>0</v>
      </c>
      <c r="J6" s="1556">
        <v>224301.80600000001</v>
      </c>
      <c r="K6" s="1556">
        <v>34971</v>
      </c>
      <c r="L6" s="1557">
        <v>86597</v>
      </c>
      <c r="M6" s="1556">
        <v>259272.80600000001</v>
      </c>
      <c r="N6" s="1556">
        <v>7371225.1360000009</v>
      </c>
      <c r="O6" s="1558"/>
    </row>
    <row r="7" spans="1:15" s="1559" customFormat="1" ht="30" customHeight="1">
      <c r="A7" s="1555" t="s">
        <v>707</v>
      </c>
      <c r="B7" s="1556">
        <v>1426799.378</v>
      </c>
      <c r="C7" s="1556">
        <v>1817839.0059999998</v>
      </c>
      <c r="D7" s="1556">
        <v>1945630.1098696608</v>
      </c>
      <c r="E7" s="1556">
        <v>675739</v>
      </c>
      <c r="F7" s="1556">
        <v>5190268.4938696604</v>
      </c>
      <c r="G7" s="1556">
        <v>456164</v>
      </c>
      <c r="H7" s="1556">
        <v>7792559</v>
      </c>
      <c r="I7" s="1556">
        <v>0</v>
      </c>
      <c r="J7" s="1556">
        <v>231306.05399999997</v>
      </c>
      <c r="K7" s="1556">
        <v>37475</v>
      </c>
      <c r="L7" s="1557">
        <v>84909</v>
      </c>
      <c r="M7" s="1556">
        <v>268781.054</v>
      </c>
      <c r="N7" s="1556">
        <v>8517504.0539999995</v>
      </c>
      <c r="O7" s="1558"/>
    </row>
    <row r="8" spans="1:15" s="1559" customFormat="1" ht="30" customHeight="1">
      <c r="A8" s="1560">
        <v>2</v>
      </c>
      <c r="B8" s="1556">
        <v>1315657</v>
      </c>
      <c r="C8" s="1556">
        <v>1686065</v>
      </c>
      <c r="D8" s="1556">
        <v>1991524</v>
      </c>
      <c r="E8" s="1556">
        <v>613261</v>
      </c>
      <c r="F8" s="1556">
        <v>4993246</v>
      </c>
      <c r="G8" s="1556">
        <v>522301</v>
      </c>
      <c r="H8" s="1556">
        <v>7303447</v>
      </c>
      <c r="I8" s="1556">
        <v>0</v>
      </c>
      <c r="J8" s="1556">
        <v>248026</v>
      </c>
      <c r="K8" s="1556">
        <v>37844</v>
      </c>
      <c r="L8" s="1557">
        <v>86299</v>
      </c>
      <c r="M8" s="1556">
        <v>285870</v>
      </c>
      <c r="N8" s="1556">
        <v>8111618</v>
      </c>
      <c r="O8" s="1558"/>
    </row>
    <row r="9" spans="1:15" s="1559" customFormat="1" ht="30" customHeight="1">
      <c r="A9" s="1560"/>
      <c r="B9" s="1561"/>
      <c r="C9" s="1561"/>
      <c r="D9" s="1562"/>
      <c r="E9" s="1563"/>
      <c r="F9" s="1564"/>
      <c r="G9" s="1561"/>
      <c r="H9" s="1561"/>
      <c r="I9" s="1561"/>
      <c r="J9" s="1564"/>
      <c r="K9" s="1564"/>
      <c r="L9" s="1565"/>
      <c r="M9" s="1564"/>
      <c r="N9" s="1564"/>
      <c r="O9" s="1558"/>
    </row>
    <row r="10" spans="1:15" s="1559" customFormat="1" ht="23.25" customHeight="1">
      <c r="A10" s="1566" t="s">
        <v>48</v>
      </c>
      <c r="B10" s="1556">
        <v>121355.636</v>
      </c>
      <c r="C10" s="1556">
        <v>147708.13499999998</v>
      </c>
      <c r="D10" s="1556">
        <v>184138.62986966089</v>
      </c>
      <c r="E10" s="1556">
        <v>56410</v>
      </c>
      <c r="F10" s="1556">
        <v>453202.40086966084</v>
      </c>
      <c r="G10" s="1556">
        <v>61631</v>
      </c>
      <c r="H10" s="1556">
        <v>671450</v>
      </c>
      <c r="I10" s="1556">
        <v>0</v>
      </c>
      <c r="J10" s="1556">
        <v>25459.177</v>
      </c>
      <c r="K10" s="1556">
        <v>3411</v>
      </c>
      <c r="L10" s="1557">
        <v>8143</v>
      </c>
      <c r="M10" s="1556">
        <v>28870.177</v>
      </c>
      <c r="N10" s="1556">
        <v>761951.17700000003</v>
      </c>
      <c r="O10" s="1558"/>
    </row>
    <row r="11" spans="1:15" s="1559" customFormat="1" ht="23.25" customHeight="1">
      <c r="A11" s="1566">
        <v>4</v>
      </c>
      <c r="B11" s="1556">
        <v>105876</v>
      </c>
      <c r="C11" s="1556" t="s">
        <v>708</v>
      </c>
      <c r="D11" s="1556" t="s">
        <v>709</v>
      </c>
      <c r="E11" s="1556">
        <v>53037</v>
      </c>
      <c r="F11" s="1556" t="s">
        <v>710</v>
      </c>
      <c r="G11" s="1556">
        <v>69109</v>
      </c>
      <c r="H11" s="1556">
        <v>454523</v>
      </c>
      <c r="I11" s="1556">
        <v>0</v>
      </c>
      <c r="J11" s="1556">
        <v>24973.491999999998</v>
      </c>
      <c r="K11" s="1556">
        <v>4218</v>
      </c>
      <c r="L11" s="1557">
        <v>6720</v>
      </c>
      <c r="M11" s="1556">
        <v>29191.491999999998</v>
      </c>
      <c r="N11" s="1556">
        <v>552823.49199999997</v>
      </c>
      <c r="O11" s="1558"/>
    </row>
    <row r="12" spans="1:15" s="1559" customFormat="1" ht="23.25" customHeight="1">
      <c r="A12" s="1566">
        <v>5</v>
      </c>
      <c r="B12" s="1556">
        <v>96581</v>
      </c>
      <c r="C12" s="1556" t="s">
        <v>711</v>
      </c>
      <c r="D12" s="1556" t="s">
        <v>712</v>
      </c>
      <c r="E12" s="1556">
        <v>46952</v>
      </c>
      <c r="F12" s="1556" t="s">
        <v>713</v>
      </c>
      <c r="G12" s="1556">
        <v>31613</v>
      </c>
      <c r="H12" s="1556">
        <v>426229</v>
      </c>
      <c r="I12" s="1556">
        <v>0</v>
      </c>
      <c r="J12" s="1556">
        <v>20604.909</v>
      </c>
      <c r="K12" s="1556">
        <v>4325</v>
      </c>
      <c r="L12" s="1557">
        <v>4322</v>
      </c>
      <c r="M12" s="1556">
        <v>24929.909</v>
      </c>
      <c r="N12" s="1556">
        <v>482771.90899999999</v>
      </c>
      <c r="O12" s="1558"/>
    </row>
    <row r="13" spans="1:15" s="1559" customFormat="1" ht="23.25" customHeight="1">
      <c r="A13" s="1566">
        <v>6</v>
      </c>
      <c r="B13" s="1556">
        <v>113526</v>
      </c>
      <c r="C13" s="1556" t="s">
        <v>714</v>
      </c>
      <c r="D13" s="1556" t="s">
        <v>715</v>
      </c>
      <c r="E13" s="1556">
        <v>41749</v>
      </c>
      <c r="F13" s="1556" t="s">
        <v>716</v>
      </c>
      <c r="G13" s="1556">
        <v>53266</v>
      </c>
      <c r="H13" s="1556">
        <v>610748</v>
      </c>
      <c r="I13" s="1556">
        <v>0</v>
      </c>
      <c r="J13" s="1556">
        <v>15393.944</v>
      </c>
      <c r="K13" s="1556">
        <v>4098</v>
      </c>
      <c r="L13" s="1557">
        <v>7829</v>
      </c>
      <c r="M13" s="1556">
        <v>19491.944</v>
      </c>
      <c r="N13" s="1556">
        <v>683505.94400000002</v>
      </c>
      <c r="O13" s="1558"/>
    </row>
    <row r="14" spans="1:15" s="1559" customFormat="1" ht="23.25" customHeight="1">
      <c r="A14" s="1566">
        <v>7</v>
      </c>
      <c r="B14" s="1556">
        <v>114447</v>
      </c>
      <c r="C14" s="1556">
        <v>140355.318</v>
      </c>
      <c r="D14" s="1556" t="s">
        <v>717</v>
      </c>
      <c r="E14" s="1556">
        <v>46585</v>
      </c>
      <c r="F14" s="1556" t="s">
        <v>718</v>
      </c>
      <c r="G14" s="1556">
        <v>79425</v>
      </c>
      <c r="H14" s="1556">
        <v>610034</v>
      </c>
      <c r="I14" s="1556">
        <v>0</v>
      </c>
      <c r="J14" s="1556">
        <v>14679.029</v>
      </c>
      <c r="K14" s="1556">
        <v>2892</v>
      </c>
      <c r="L14" s="1557">
        <v>7981</v>
      </c>
      <c r="M14" s="1556">
        <v>17571.029000000002</v>
      </c>
      <c r="N14" s="1556">
        <v>707030.02899999998</v>
      </c>
      <c r="O14" s="1558"/>
    </row>
    <row r="15" spans="1:15" s="1559" customFormat="1" ht="23.25" customHeight="1">
      <c r="A15" s="1566">
        <v>8</v>
      </c>
      <c r="B15" s="1556">
        <v>103152</v>
      </c>
      <c r="C15" s="1556">
        <v>154920.10500000001</v>
      </c>
      <c r="D15" s="1556" t="s">
        <v>719</v>
      </c>
      <c r="E15" s="1556">
        <v>56528</v>
      </c>
      <c r="F15" s="1556" t="s">
        <v>720</v>
      </c>
      <c r="G15" s="1556">
        <v>34683</v>
      </c>
      <c r="H15" s="1556">
        <v>633965</v>
      </c>
      <c r="I15" s="1556">
        <v>0</v>
      </c>
      <c r="J15" s="1556">
        <v>15075.256000000001</v>
      </c>
      <c r="K15" s="1556">
        <v>4551</v>
      </c>
      <c r="L15" s="1557">
        <v>7419</v>
      </c>
      <c r="M15" s="1556">
        <v>19626.256000000001</v>
      </c>
      <c r="N15" s="1556">
        <v>688274.25600000005</v>
      </c>
      <c r="O15" s="1558"/>
    </row>
    <row r="16" spans="1:15" s="1559" customFormat="1" ht="23.25" customHeight="1">
      <c r="A16" s="1566">
        <v>9</v>
      </c>
      <c r="B16" s="1556">
        <v>108161</v>
      </c>
      <c r="C16" s="1556" t="s">
        <v>721</v>
      </c>
      <c r="D16" s="1556" t="s">
        <v>722</v>
      </c>
      <c r="E16" s="1556">
        <v>59442</v>
      </c>
      <c r="F16" s="1556" t="s">
        <v>723</v>
      </c>
      <c r="G16" s="1556">
        <v>38183</v>
      </c>
      <c r="H16" s="1556">
        <v>596728</v>
      </c>
      <c r="I16" s="1556">
        <v>0</v>
      </c>
      <c r="J16" s="1556">
        <v>13814.795</v>
      </c>
      <c r="K16" s="1556">
        <v>3144</v>
      </c>
      <c r="L16" s="1557">
        <v>7808</v>
      </c>
      <c r="M16" s="1556">
        <v>16958.794999999998</v>
      </c>
      <c r="N16" s="1556">
        <v>651869.79500000004</v>
      </c>
      <c r="O16" s="1558"/>
    </row>
    <row r="17" spans="1:16" s="1559" customFormat="1" ht="23.25" customHeight="1">
      <c r="A17" s="1566">
        <v>10</v>
      </c>
      <c r="B17" s="1556">
        <v>115034</v>
      </c>
      <c r="C17" s="1556" t="s">
        <v>724</v>
      </c>
      <c r="D17" s="1556" t="s">
        <v>725</v>
      </c>
      <c r="E17" s="1556">
        <v>43155</v>
      </c>
      <c r="F17" s="1556" t="s">
        <v>726</v>
      </c>
      <c r="G17" s="1556">
        <v>20393</v>
      </c>
      <c r="H17" s="1556">
        <v>652441</v>
      </c>
      <c r="I17" s="1556">
        <v>0</v>
      </c>
      <c r="J17" s="1556">
        <v>12242.915000000001</v>
      </c>
      <c r="K17" s="1556">
        <v>3205</v>
      </c>
      <c r="L17" s="1557">
        <v>4532</v>
      </c>
      <c r="M17" s="1556">
        <v>15447.915000000001</v>
      </c>
      <c r="N17" s="1556">
        <v>688281.91500000004</v>
      </c>
      <c r="O17" s="1558"/>
    </row>
    <row r="18" spans="1:16" s="1559" customFormat="1" ht="23.25" customHeight="1">
      <c r="A18" s="1566">
        <v>11</v>
      </c>
      <c r="B18" s="1556">
        <v>108575</v>
      </c>
      <c r="C18" s="1556">
        <v>129687.035</v>
      </c>
      <c r="D18" s="1556">
        <v>143179.49400000001</v>
      </c>
      <c r="E18" s="1556">
        <v>43836</v>
      </c>
      <c r="F18" s="1556">
        <v>381441.52899999998</v>
      </c>
      <c r="G18" s="1556">
        <v>10148</v>
      </c>
      <c r="H18" s="1556">
        <v>619848</v>
      </c>
      <c r="I18" s="1556">
        <v>0</v>
      </c>
      <c r="J18" s="1556">
        <v>17012.710999999999</v>
      </c>
      <c r="K18" s="1556">
        <v>2298</v>
      </c>
      <c r="L18" s="1557">
        <v>7930</v>
      </c>
      <c r="M18" s="1556">
        <v>19310.710999999999</v>
      </c>
      <c r="N18" s="1556">
        <v>649306.71100000001</v>
      </c>
      <c r="O18" s="1558"/>
    </row>
    <row r="19" spans="1:16" s="1559" customFormat="1" ht="23.25" customHeight="1">
      <c r="A19" s="1566">
        <v>12</v>
      </c>
      <c r="B19" s="1556">
        <v>107769</v>
      </c>
      <c r="C19" s="1556" t="s">
        <v>727</v>
      </c>
      <c r="D19" s="1556">
        <v>169002.976</v>
      </c>
      <c r="E19" s="1556">
        <v>48361</v>
      </c>
      <c r="F19" s="1556" t="s">
        <v>728</v>
      </c>
      <c r="G19" s="1556">
        <v>14939</v>
      </c>
      <c r="H19" s="1556">
        <v>697144</v>
      </c>
      <c r="I19" s="1556">
        <v>0</v>
      </c>
      <c r="J19" s="1556">
        <v>28620.68</v>
      </c>
      <c r="K19" s="1556">
        <v>1571.2809999999999</v>
      </c>
      <c r="L19" s="1557">
        <v>8217</v>
      </c>
      <c r="M19" s="1556">
        <v>30191.960999999999</v>
      </c>
      <c r="N19" s="1556">
        <v>742274.96100000001</v>
      </c>
      <c r="O19" s="1558"/>
      <c r="P19" s="1567"/>
    </row>
    <row r="20" spans="1:16" s="1559" customFormat="1" ht="23.25" customHeight="1">
      <c r="A20" s="1566" t="s">
        <v>729</v>
      </c>
      <c r="B20" s="1556">
        <v>108748</v>
      </c>
      <c r="C20" s="1556" t="s">
        <v>730</v>
      </c>
      <c r="D20" s="1556" t="s">
        <v>731</v>
      </c>
      <c r="E20" s="1556">
        <v>69597</v>
      </c>
      <c r="F20" s="1556" t="s">
        <v>732</v>
      </c>
      <c r="G20" s="1556">
        <v>49526</v>
      </c>
      <c r="H20" s="1556">
        <v>712248</v>
      </c>
      <c r="I20" s="1556">
        <v>0</v>
      </c>
      <c r="J20" s="1556">
        <v>30249</v>
      </c>
      <c r="K20" s="1556">
        <v>1394</v>
      </c>
      <c r="L20" s="1557">
        <v>7922</v>
      </c>
      <c r="M20" s="1556">
        <v>31643</v>
      </c>
      <c r="N20" s="1556">
        <v>793417</v>
      </c>
      <c r="O20" s="1558"/>
      <c r="P20" s="1567"/>
    </row>
    <row r="21" spans="1:16" s="1559" customFormat="1" ht="23.25" customHeight="1">
      <c r="A21" s="1556">
        <v>2</v>
      </c>
      <c r="B21" s="1568">
        <v>111278</v>
      </c>
      <c r="C21" s="1556">
        <v>150637</v>
      </c>
      <c r="D21" s="1556">
        <v>202435</v>
      </c>
      <c r="E21" s="1556">
        <v>55261</v>
      </c>
      <c r="F21" s="1556">
        <v>464350</v>
      </c>
      <c r="G21" s="1556">
        <v>60204</v>
      </c>
      <c r="H21" s="1556">
        <v>629147</v>
      </c>
      <c r="I21" s="1556">
        <v>0</v>
      </c>
      <c r="J21" s="1556">
        <v>31252</v>
      </c>
      <c r="K21" s="1556">
        <v>2612</v>
      </c>
      <c r="L21" s="1557">
        <v>7415</v>
      </c>
      <c r="M21" s="1556">
        <v>33865</v>
      </c>
      <c r="N21" s="1556">
        <v>723216</v>
      </c>
      <c r="O21" s="1558"/>
      <c r="P21" s="1567"/>
    </row>
    <row r="22" spans="1:16" s="1559" customFormat="1" ht="23.25" customHeight="1">
      <c r="A22" s="1569">
        <v>3</v>
      </c>
      <c r="B22" s="1570">
        <v>122510</v>
      </c>
      <c r="C22" s="1569">
        <v>141139</v>
      </c>
      <c r="D22" s="1569">
        <v>178651</v>
      </c>
      <c r="E22" s="1569">
        <v>48758</v>
      </c>
      <c r="F22" s="1569">
        <v>442300</v>
      </c>
      <c r="G22" s="1569">
        <v>60812</v>
      </c>
      <c r="H22" s="1569">
        <v>660392</v>
      </c>
      <c r="I22" s="1569">
        <v>0</v>
      </c>
      <c r="J22" s="1569">
        <v>24107</v>
      </c>
      <c r="K22" s="1569">
        <v>3535</v>
      </c>
      <c r="L22" s="1571" t="s">
        <v>733</v>
      </c>
      <c r="M22" s="1569">
        <v>27642</v>
      </c>
      <c r="N22" s="1569">
        <v>748846</v>
      </c>
      <c r="O22" s="1558"/>
      <c r="P22" s="1567"/>
    </row>
    <row r="23" spans="1:16" s="1573" customFormat="1" ht="17.25" customHeight="1">
      <c r="A23" s="1572" t="s">
        <v>734</v>
      </c>
      <c r="B23" s="1573" t="s">
        <v>735</v>
      </c>
      <c r="C23" s="1574"/>
      <c r="D23" s="1574"/>
      <c r="E23" s="1574"/>
      <c r="F23" s="1574"/>
      <c r="G23" s="1575"/>
      <c r="H23" s="1575"/>
      <c r="I23" s="1575"/>
      <c r="J23" s="1575"/>
      <c r="K23" s="1575"/>
      <c r="L23" s="1575"/>
      <c r="M23" s="1575"/>
      <c r="N23" s="1575"/>
      <c r="O23" s="1576"/>
    </row>
    <row r="24" spans="1:16" s="1578" customFormat="1" ht="16.5" customHeight="1">
      <c r="A24" s="1577" t="s">
        <v>736</v>
      </c>
      <c r="B24" s="1578" t="s">
        <v>737</v>
      </c>
      <c r="G24" s="1579"/>
      <c r="H24" s="1579"/>
      <c r="I24" s="1579"/>
      <c r="J24" s="1580"/>
      <c r="K24" s="1580"/>
      <c r="L24" s="1580"/>
      <c r="M24" s="1580"/>
      <c r="N24" s="1580"/>
      <c r="O24" s="1581"/>
    </row>
  </sheetData>
  <mergeCells count="13">
    <mergeCell ref="I3:I4"/>
    <mergeCell ref="J3:M3"/>
    <mergeCell ref="N3:N4"/>
    <mergeCell ref="G1:L1"/>
    <mergeCell ref="A2:A4"/>
    <mergeCell ref="B2:F2"/>
    <mergeCell ref="G2:N2"/>
    <mergeCell ref="B3:B4"/>
    <mergeCell ref="C3:C4"/>
    <mergeCell ref="D3:D4"/>
    <mergeCell ref="F3:F4"/>
    <mergeCell ref="G3:G4"/>
    <mergeCell ref="H3:H4"/>
  </mergeCells>
  <phoneticPr fontId="4"/>
  <pageMargins left="0.7" right="0.7" top="0.75" bottom="0.75" header="0.3" footer="0.3"/>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3"/>
  <sheetViews>
    <sheetView showOutlineSymbols="0" zoomScale="87" zoomScaleNormal="87" zoomScaleSheetLayoutView="100" workbookViewId="0">
      <selection sqref="A1:N1"/>
    </sheetView>
  </sheetViews>
  <sheetFormatPr defaultColWidth="10.625" defaultRowHeight="13.5"/>
  <cols>
    <col min="1" max="1" width="10.75" style="48" customWidth="1"/>
    <col min="2" max="14" width="11.625" style="48" customWidth="1"/>
    <col min="15" max="256" width="10.625" style="48"/>
    <col min="257" max="257" width="10.75" style="48" customWidth="1"/>
    <col min="258" max="270" width="11.625" style="48" customWidth="1"/>
    <col min="271" max="512" width="10.625" style="48"/>
    <col min="513" max="513" width="10.75" style="48" customWidth="1"/>
    <col min="514" max="526" width="11.625" style="48" customWidth="1"/>
    <col min="527" max="768" width="10.625" style="48"/>
    <col min="769" max="769" width="10.75" style="48" customWidth="1"/>
    <col min="770" max="782" width="11.625" style="48" customWidth="1"/>
    <col min="783" max="1024" width="10.625" style="48"/>
    <col min="1025" max="1025" width="10.75" style="48" customWidth="1"/>
    <col min="1026" max="1038" width="11.625" style="48" customWidth="1"/>
    <col min="1039" max="1280" width="10.625" style="48"/>
    <col min="1281" max="1281" width="10.75" style="48" customWidth="1"/>
    <col min="1282" max="1294" width="11.625" style="48" customWidth="1"/>
    <col min="1295" max="1536" width="10.625" style="48"/>
    <col min="1537" max="1537" width="10.75" style="48" customWidth="1"/>
    <col min="1538" max="1550" width="11.625" style="48" customWidth="1"/>
    <col min="1551" max="1792" width="10.625" style="48"/>
    <col min="1793" max="1793" width="10.75" style="48" customWidth="1"/>
    <col min="1794" max="1806" width="11.625" style="48" customWidth="1"/>
    <col min="1807" max="2048" width="10.625" style="48"/>
    <col min="2049" max="2049" width="10.75" style="48" customWidth="1"/>
    <col min="2050" max="2062" width="11.625" style="48" customWidth="1"/>
    <col min="2063" max="2304" width="10.625" style="48"/>
    <col min="2305" max="2305" width="10.75" style="48" customWidth="1"/>
    <col min="2306" max="2318" width="11.625" style="48" customWidth="1"/>
    <col min="2319" max="2560" width="10.625" style="48"/>
    <col min="2561" max="2561" width="10.75" style="48" customWidth="1"/>
    <col min="2562" max="2574" width="11.625" style="48" customWidth="1"/>
    <col min="2575" max="2816" width="10.625" style="48"/>
    <col min="2817" max="2817" width="10.75" style="48" customWidth="1"/>
    <col min="2818" max="2830" width="11.625" style="48" customWidth="1"/>
    <col min="2831" max="3072" width="10.625" style="48"/>
    <col min="3073" max="3073" width="10.75" style="48" customWidth="1"/>
    <col min="3074" max="3086" width="11.625" style="48" customWidth="1"/>
    <col min="3087" max="3328" width="10.625" style="48"/>
    <col min="3329" max="3329" width="10.75" style="48" customWidth="1"/>
    <col min="3330" max="3342" width="11.625" style="48" customWidth="1"/>
    <col min="3343" max="3584" width="10.625" style="48"/>
    <col min="3585" max="3585" width="10.75" style="48" customWidth="1"/>
    <col min="3586" max="3598" width="11.625" style="48" customWidth="1"/>
    <col min="3599" max="3840" width="10.625" style="48"/>
    <col min="3841" max="3841" width="10.75" style="48" customWidth="1"/>
    <col min="3842" max="3854" width="11.625" style="48" customWidth="1"/>
    <col min="3855" max="4096" width="10.625" style="48"/>
    <col min="4097" max="4097" width="10.75" style="48" customWidth="1"/>
    <col min="4098" max="4110" width="11.625" style="48" customWidth="1"/>
    <col min="4111" max="4352" width="10.625" style="48"/>
    <col min="4353" max="4353" width="10.75" style="48" customWidth="1"/>
    <col min="4354" max="4366" width="11.625" style="48" customWidth="1"/>
    <col min="4367" max="4608" width="10.625" style="48"/>
    <col min="4609" max="4609" width="10.75" style="48" customWidth="1"/>
    <col min="4610" max="4622" width="11.625" style="48" customWidth="1"/>
    <col min="4623" max="4864" width="10.625" style="48"/>
    <col min="4865" max="4865" width="10.75" style="48" customWidth="1"/>
    <col min="4866" max="4878" width="11.625" style="48" customWidth="1"/>
    <col min="4879" max="5120" width="10.625" style="48"/>
    <col min="5121" max="5121" width="10.75" style="48" customWidth="1"/>
    <col min="5122" max="5134" width="11.625" style="48" customWidth="1"/>
    <col min="5135" max="5376" width="10.625" style="48"/>
    <col min="5377" max="5377" width="10.75" style="48" customWidth="1"/>
    <col min="5378" max="5390" width="11.625" style="48" customWidth="1"/>
    <col min="5391" max="5632" width="10.625" style="48"/>
    <col min="5633" max="5633" width="10.75" style="48" customWidth="1"/>
    <col min="5634" max="5646" width="11.625" style="48" customWidth="1"/>
    <col min="5647" max="5888" width="10.625" style="48"/>
    <col min="5889" max="5889" width="10.75" style="48" customWidth="1"/>
    <col min="5890" max="5902" width="11.625" style="48" customWidth="1"/>
    <col min="5903" max="6144" width="10.625" style="48"/>
    <col min="6145" max="6145" width="10.75" style="48" customWidth="1"/>
    <col min="6146" max="6158" width="11.625" style="48" customWidth="1"/>
    <col min="6159" max="6400" width="10.625" style="48"/>
    <col min="6401" max="6401" width="10.75" style="48" customWidth="1"/>
    <col min="6402" max="6414" width="11.625" style="48" customWidth="1"/>
    <col min="6415" max="6656" width="10.625" style="48"/>
    <col min="6657" max="6657" width="10.75" style="48" customWidth="1"/>
    <col min="6658" max="6670" width="11.625" style="48" customWidth="1"/>
    <col min="6671" max="6912" width="10.625" style="48"/>
    <col min="6913" max="6913" width="10.75" style="48" customWidth="1"/>
    <col min="6914" max="6926" width="11.625" style="48" customWidth="1"/>
    <col min="6927" max="7168" width="10.625" style="48"/>
    <col min="7169" max="7169" width="10.75" style="48" customWidth="1"/>
    <col min="7170" max="7182" width="11.625" style="48" customWidth="1"/>
    <col min="7183" max="7424" width="10.625" style="48"/>
    <col min="7425" max="7425" width="10.75" style="48" customWidth="1"/>
    <col min="7426" max="7438" width="11.625" style="48" customWidth="1"/>
    <col min="7439" max="7680" width="10.625" style="48"/>
    <col min="7681" max="7681" width="10.75" style="48" customWidth="1"/>
    <col min="7682" max="7694" width="11.625" style="48" customWidth="1"/>
    <col min="7695" max="7936" width="10.625" style="48"/>
    <col min="7937" max="7937" width="10.75" style="48" customWidth="1"/>
    <col min="7938" max="7950" width="11.625" style="48" customWidth="1"/>
    <col min="7951" max="8192" width="10.625" style="48"/>
    <col min="8193" max="8193" width="10.75" style="48" customWidth="1"/>
    <col min="8194" max="8206" width="11.625" style="48" customWidth="1"/>
    <col min="8207" max="8448" width="10.625" style="48"/>
    <col min="8449" max="8449" width="10.75" style="48" customWidth="1"/>
    <col min="8450" max="8462" width="11.625" style="48" customWidth="1"/>
    <col min="8463" max="8704" width="10.625" style="48"/>
    <col min="8705" max="8705" width="10.75" style="48" customWidth="1"/>
    <col min="8706" max="8718" width="11.625" style="48" customWidth="1"/>
    <col min="8719" max="8960" width="10.625" style="48"/>
    <col min="8961" max="8961" width="10.75" style="48" customWidth="1"/>
    <col min="8962" max="8974" width="11.625" style="48" customWidth="1"/>
    <col min="8975" max="9216" width="10.625" style="48"/>
    <col min="9217" max="9217" width="10.75" style="48" customWidth="1"/>
    <col min="9218" max="9230" width="11.625" style="48" customWidth="1"/>
    <col min="9231" max="9472" width="10.625" style="48"/>
    <col min="9473" max="9473" width="10.75" style="48" customWidth="1"/>
    <col min="9474" max="9486" width="11.625" style="48" customWidth="1"/>
    <col min="9487" max="9728" width="10.625" style="48"/>
    <col min="9729" max="9729" width="10.75" style="48" customWidth="1"/>
    <col min="9730" max="9742" width="11.625" style="48" customWidth="1"/>
    <col min="9743" max="9984" width="10.625" style="48"/>
    <col min="9985" max="9985" width="10.75" style="48" customWidth="1"/>
    <col min="9986" max="9998" width="11.625" style="48" customWidth="1"/>
    <col min="9999" max="10240" width="10.625" style="48"/>
    <col min="10241" max="10241" width="10.75" style="48" customWidth="1"/>
    <col min="10242" max="10254" width="11.625" style="48" customWidth="1"/>
    <col min="10255" max="10496" width="10.625" style="48"/>
    <col min="10497" max="10497" width="10.75" style="48" customWidth="1"/>
    <col min="10498" max="10510" width="11.625" style="48" customWidth="1"/>
    <col min="10511" max="10752" width="10.625" style="48"/>
    <col min="10753" max="10753" width="10.75" style="48" customWidth="1"/>
    <col min="10754" max="10766" width="11.625" style="48" customWidth="1"/>
    <col min="10767" max="11008" width="10.625" style="48"/>
    <col min="11009" max="11009" width="10.75" style="48" customWidth="1"/>
    <col min="11010" max="11022" width="11.625" style="48" customWidth="1"/>
    <col min="11023" max="11264" width="10.625" style="48"/>
    <col min="11265" max="11265" width="10.75" style="48" customWidth="1"/>
    <col min="11266" max="11278" width="11.625" style="48" customWidth="1"/>
    <col min="11279" max="11520" width="10.625" style="48"/>
    <col min="11521" max="11521" width="10.75" style="48" customWidth="1"/>
    <col min="11522" max="11534" width="11.625" style="48" customWidth="1"/>
    <col min="11535" max="11776" width="10.625" style="48"/>
    <col min="11777" max="11777" width="10.75" style="48" customWidth="1"/>
    <col min="11778" max="11790" width="11.625" style="48" customWidth="1"/>
    <col min="11791" max="12032" width="10.625" style="48"/>
    <col min="12033" max="12033" width="10.75" style="48" customWidth="1"/>
    <col min="12034" max="12046" width="11.625" style="48" customWidth="1"/>
    <col min="12047" max="12288" width="10.625" style="48"/>
    <col min="12289" max="12289" width="10.75" style="48" customWidth="1"/>
    <col min="12290" max="12302" width="11.625" style="48" customWidth="1"/>
    <col min="12303" max="12544" width="10.625" style="48"/>
    <col min="12545" max="12545" width="10.75" style="48" customWidth="1"/>
    <col min="12546" max="12558" width="11.625" style="48" customWidth="1"/>
    <col min="12559" max="12800" width="10.625" style="48"/>
    <col min="12801" max="12801" width="10.75" style="48" customWidth="1"/>
    <col min="12802" max="12814" width="11.625" style="48" customWidth="1"/>
    <col min="12815" max="13056" width="10.625" style="48"/>
    <col min="13057" max="13057" width="10.75" style="48" customWidth="1"/>
    <col min="13058" max="13070" width="11.625" style="48" customWidth="1"/>
    <col min="13071" max="13312" width="10.625" style="48"/>
    <col min="13313" max="13313" width="10.75" style="48" customWidth="1"/>
    <col min="13314" max="13326" width="11.625" style="48" customWidth="1"/>
    <col min="13327" max="13568" width="10.625" style="48"/>
    <col min="13569" max="13569" width="10.75" style="48" customWidth="1"/>
    <col min="13570" max="13582" width="11.625" style="48" customWidth="1"/>
    <col min="13583" max="13824" width="10.625" style="48"/>
    <col min="13825" max="13825" width="10.75" style="48" customWidth="1"/>
    <col min="13826" max="13838" width="11.625" style="48" customWidth="1"/>
    <col min="13839" max="14080" width="10.625" style="48"/>
    <col min="14081" max="14081" width="10.75" style="48" customWidth="1"/>
    <col min="14082" max="14094" width="11.625" style="48" customWidth="1"/>
    <col min="14095" max="14336" width="10.625" style="48"/>
    <col min="14337" max="14337" width="10.75" style="48" customWidth="1"/>
    <col min="14338" max="14350" width="11.625" style="48" customWidth="1"/>
    <col min="14351" max="14592" width="10.625" style="48"/>
    <col min="14593" max="14593" width="10.75" style="48" customWidth="1"/>
    <col min="14594" max="14606" width="11.625" style="48" customWidth="1"/>
    <col min="14607" max="14848" width="10.625" style="48"/>
    <col min="14849" max="14849" width="10.75" style="48" customWidth="1"/>
    <col min="14850" max="14862" width="11.625" style="48" customWidth="1"/>
    <col min="14863" max="15104" width="10.625" style="48"/>
    <col min="15105" max="15105" width="10.75" style="48" customWidth="1"/>
    <col min="15106" max="15118" width="11.625" style="48" customWidth="1"/>
    <col min="15119" max="15360" width="10.625" style="48"/>
    <col min="15361" max="15361" width="10.75" style="48" customWidth="1"/>
    <col min="15362" max="15374" width="11.625" style="48" customWidth="1"/>
    <col min="15375" max="15616" width="10.625" style="48"/>
    <col min="15617" max="15617" width="10.75" style="48" customWidth="1"/>
    <col min="15618" max="15630" width="11.625" style="48" customWidth="1"/>
    <col min="15631" max="15872" width="10.625" style="48"/>
    <col min="15873" max="15873" width="10.75" style="48" customWidth="1"/>
    <col min="15874" max="15886" width="11.625" style="48" customWidth="1"/>
    <col min="15887" max="16128" width="10.625" style="48"/>
    <col min="16129" max="16129" width="10.75" style="48" customWidth="1"/>
    <col min="16130" max="16142" width="11.625" style="48" customWidth="1"/>
    <col min="16143" max="16384" width="10.625" style="48"/>
  </cols>
  <sheetData>
    <row r="1" spans="1:256" ht="16.149999999999999" customHeight="1">
      <c r="A1" s="33" t="s">
        <v>601</v>
      </c>
      <c r="B1" s="34"/>
      <c r="C1" s="34"/>
      <c r="D1" s="34"/>
      <c r="E1" s="34"/>
      <c r="F1" s="34"/>
      <c r="G1" s="34"/>
      <c r="H1" s="34"/>
      <c r="I1" s="34"/>
      <c r="J1" s="34"/>
      <c r="K1" s="34"/>
      <c r="L1" s="34"/>
      <c r="M1" s="34"/>
      <c r="N1" s="34"/>
      <c r="O1" s="1381"/>
      <c r="P1" s="1381"/>
      <c r="Q1" s="1381"/>
      <c r="R1" s="1381"/>
      <c r="S1" s="1381"/>
      <c r="T1" s="1381"/>
      <c r="U1" s="1381"/>
      <c r="V1" s="1381"/>
      <c r="W1" s="1381"/>
      <c r="X1" s="1381"/>
      <c r="Y1" s="1381"/>
      <c r="Z1" s="1381"/>
      <c r="AA1" s="1381"/>
      <c r="AB1" s="1381"/>
      <c r="AC1" s="1381"/>
      <c r="AD1" s="1381"/>
      <c r="AE1" s="1381"/>
      <c r="AF1" s="1381"/>
      <c r="AG1" s="1381"/>
      <c r="AH1" s="1381"/>
      <c r="AI1" s="1381"/>
      <c r="AJ1" s="1381"/>
      <c r="AK1" s="1381"/>
      <c r="AL1" s="1381"/>
      <c r="AM1" s="1381"/>
      <c r="AN1" s="1381"/>
      <c r="AO1" s="1381"/>
      <c r="AP1" s="1381"/>
      <c r="AQ1" s="1381"/>
      <c r="AR1" s="1381"/>
      <c r="AS1" s="1381"/>
      <c r="AT1" s="1381"/>
      <c r="AU1" s="1381"/>
      <c r="AV1" s="1381"/>
      <c r="AW1" s="1381"/>
      <c r="AX1" s="1381"/>
      <c r="AY1" s="1381"/>
      <c r="AZ1" s="1381"/>
      <c r="BA1" s="1381"/>
      <c r="BB1" s="1381"/>
      <c r="BC1" s="1381"/>
      <c r="BD1" s="1381"/>
      <c r="BE1" s="1381"/>
      <c r="BF1" s="1381"/>
      <c r="BG1" s="1381"/>
      <c r="BH1" s="1381"/>
      <c r="BI1" s="1381"/>
      <c r="BJ1" s="1381"/>
      <c r="BK1" s="1381"/>
      <c r="BL1" s="1381"/>
      <c r="BM1" s="1381"/>
      <c r="BN1" s="1381"/>
      <c r="BO1" s="1381"/>
      <c r="BP1" s="1381"/>
      <c r="BQ1" s="1381"/>
      <c r="BR1" s="1381"/>
      <c r="BS1" s="1381"/>
      <c r="BT1" s="1381"/>
      <c r="BU1" s="1381"/>
      <c r="BV1" s="1381"/>
      <c r="BW1" s="1381"/>
      <c r="BX1" s="1381"/>
      <c r="BY1" s="1381"/>
      <c r="BZ1" s="1381"/>
      <c r="CA1" s="1381"/>
      <c r="CB1" s="1381"/>
      <c r="CC1" s="1381"/>
      <c r="CD1" s="1381"/>
      <c r="CE1" s="1381"/>
      <c r="CF1" s="1381"/>
      <c r="CG1" s="1381"/>
      <c r="CH1" s="1381"/>
      <c r="CI1" s="1381"/>
      <c r="CJ1" s="1381"/>
      <c r="CK1" s="1381"/>
      <c r="CL1" s="1381"/>
      <c r="CM1" s="1381"/>
      <c r="CN1" s="1381"/>
      <c r="CO1" s="1381"/>
      <c r="CP1" s="1381"/>
      <c r="CQ1" s="1381"/>
      <c r="CR1" s="1381"/>
      <c r="CS1" s="1381"/>
      <c r="CT1" s="1381"/>
      <c r="CU1" s="1381"/>
      <c r="CV1" s="1381"/>
      <c r="CW1" s="1381"/>
      <c r="CX1" s="1381"/>
      <c r="CY1" s="1381"/>
      <c r="CZ1" s="1381"/>
      <c r="DA1" s="1381"/>
      <c r="DB1" s="1381"/>
      <c r="DC1" s="1381"/>
      <c r="DD1" s="1381"/>
      <c r="DE1" s="1381"/>
      <c r="DF1" s="1381"/>
      <c r="DG1" s="1381"/>
      <c r="DH1" s="1381"/>
      <c r="DI1" s="1381"/>
      <c r="DJ1" s="1381"/>
      <c r="DK1" s="1381"/>
      <c r="DL1" s="1381"/>
      <c r="DM1" s="1381"/>
      <c r="DN1" s="1381"/>
      <c r="DO1" s="1381"/>
      <c r="DP1" s="1381"/>
      <c r="DQ1" s="1381"/>
      <c r="DR1" s="1381"/>
      <c r="DS1" s="1381"/>
      <c r="DT1" s="1381"/>
      <c r="DU1" s="1381"/>
      <c r="DV1" s="1381"/>
      <c r="DW1" s="1381"/>
      <c r="DX1" s="1381"/>
      <c r="DY1" s="1381"/>
      <c r="DZ1" s="1381"/>
      <c r="EA1" s="1381"/>
      <c r="EB1" s="1381"/>
      <c r="EC1" s="1381"/>
      <c r="ED1" s="1381"/>
      <c r="EE1" s="1381"/>
      <c r="EF1" s="1381"/>
      <c r="EG1" s="1381"/>
      <c r="EH1" s="1381"/>
      <c r="EI1" s="1381"/>
      <c r="EJ1" s="1381"/>
      <c r="EK1" s="1381"/>
      <c r="EL1" s="1381"/>
      <c r="EM1" s="1381"/>
      <c r="EN1" s="1381"/>
      <c r="EO1" s="1381"/>
      <c r="EP1" s="1381"/>
      <c r="EQ1" s="1381"/>
      <c r="ER1" s="1381"/>
      <c r="ES1" s="1381"/>
      <c r="ET1" s="1381"/>
      <c r="EU1" s="1381"/>
      <c r="EV1" s="1381"/>
      <c r="EW1" s="1381"/>
      <c r="EX1" s="1381"/>
      <c r="EY1" s="1381"/>
      <c r="EZ1" s="1381"/>
      <c r="FA1" s="1381"/>
      <c r="FB1" s="1381"/>
      <c r="FC1" s="1381"/>
      <c r="FD1" s="1381"/>
      <c r="FE1" s="1381"/>
      <c r="FF1" s="1381"/>
      <c r="FG1" s="1381"/>
      <c r="FH1" s="1381"/>
      <c r="FI1" s="1381"/>
      <c r="FJ1" s="1381"/>
      <c r="FK1" s="1381"/>
      <c r="FL1" s="1381"/>
      <c r="FM1" s="1381"/>
      <c r="FN1" s="1381"/>
      <c r="FO1" s="1381"/>
      <c r="FP1" s="1381"/>
      <c r="FQ1" s="1381"/>
      <c r="FR1" s="1381"/>
      <c r="FS1" s="1381"/>
      <c r="FT1" s="1381"/>
      <c r="FU1" s="1381"/>
      <c r="FV1" s="1381"/>
      <c r="FW1" s="1381"/>
      <c r="FX1" s="1381"/>
      <c r="FY1" s="1381"/>
      <c r="FZ1" s="1381"/>
      <c r="GA1" s="1381"/>
      <c r="GB1" s="1381"/>
      <c r="GC1" s="1381"/>
      <c r="GD1" s="1381"/>
      <c r="GE1" s="1381"/>
      <c r="GF1" s="1381"/>
      <c r="GG1" s="1381"/>
      <c r="GH1" s="1381"/>
      <c r="GI1" s="1381"/>
      <c r="GJ1" s="1381"/>
      <c r="GK1" s="1381"/>
      <c r="GL1" s="1381"/>
      <c r="GM1" s="1381"/>
      <c r="GN1" s="1381"/>
      <c r="GO1" s="1381"/>
      <c r="GP1" s="1381"/>
      <c r="GQ1" s="1381"/>
      <c r="GR1" s="1381"/>
      <c r="GS1" s="1381"/>
      <c r="GT1" s="1381"/>
      <c r="GU1" s="1381"/>
      <c r="GV1" s="1381"/>
      <c r="GW1" s="1381"/>
      <c r="GX1" s="1381"/>
      <c r="GY1" s="1381"/>
      <c r="GZ1" s="1381"/>
      <c r="HA1" s="1381"/>
      <c r="HB1" s="1381"/>
      <c r="HC1" s="1381"/>
      <c r="HD1" s="1381"/>
      <c r="HE1" s="1381"/>
      <c r="HF1" s="1381"/>
      <c r="HG1" s="1381"/>
      <c r="HH1" s="1381"/>
      <c r="HI1" s="1381"/>
      <c r="HJ1" s="1381"/>
      <c r="HK1" s="1381"/>
      <c r="HL1" s="1381"/>
      <c r="HM1" s="1381"/>
      <c r="HN1" s="1381"/>
      <c r="HO1" s="1381"/>
      <c r="HP1" s="1381"/>
      <c r="HQ1" s="1381"/>
      <c r="HR1" s="1381"/>
      <c r="HS1" s="1381"/>
      <c r="HT1" s="1381"/>
      <c r="HU1" s="1381"/>
      <c r="HV1" s="1381"/>
      <c r="HW1" s="1381"/>
      <c r="HX1" s="1381"/>
      <c r="HY1" s="1381"/>
      <c r="HZ1" s="1381"/>
      <c r="IA1" s="1381"/>
      <c r="IB1" s="1381"/>
      <c r="IC1" s="1381"/>
      <c r="ID1" s="1381"/>
      <c r="IE1" s="1381"/>
      <c r="IF1" s="1381"/>
      <c r="IG1" s="1381"/>
      <c r="IH1" s="1381"/>
      <c r="II1" s="1381"/>
      <c r="IJ1" s="1381"/>
      <c r="IK1" s="1381"/>
      <c r="IL1" s="1381"/>
      <c r="IM1" s="1381"/>
      <c r="IN1" s="1381"/>
      <c r="IO1" s="1381"/>
      <c r="IP1" s="1381"/>
      <c r="IQ1" s="1381"/>
      <c r="IR1" s="1381"/>
      <c r="IS1" s="1381"/>
      <c r="IT1" s="1381"/>
      <c r="IU1" s="1381"/>
      <c r="IV1" s="1381"/>
    </row>
    <row r="2" spans="1:256" ht="16.149999999999999" customHeight="1" thickBot="1">
      <c r="A2" s="1381"/>
      <c r="B2" s="1381"/>
      <c r="C2" s="1381"/>
      <c r="D2" s="1381"/>
      <c r="E2" s="1381"/>
      <c r="F2" s="1381"/>
      <c r="G2" s="1381"/>
      <c r="H2" s="1381"/>
      <c r="I2" s="1381"/>
      <c r="J2" s="1381"/>
      <c r="K2" s="1381"/>
      <c r="L2" s="1381"/>
      <c r="M2" s="1381"/>
      <c r="N2" s="2" t="s">
        <v>602</v>
      </c>
      <c r="O2" s="1381"/>
      <c r="P2" s="1381"/>
      <c r="Q2" s="1381"/>
      <c r="R2" s="1381"/>
      <c r="S2" s="1381"/>
      <c r="T2" s="1381"/>
      <c r="U2" s="1381"/>
      <c r="V2" s="1381"/>
      <c r="W2" s="1381"/>
      <c r="X2" s="1381"/>
      <c r="Y2" s="1381"/>
      <c r="Z2" s="1381"/>
      <c r="AA2" s="1381"/>
      <c r="AB2" s="1381"/>
      <c r="AC2" s="1381"/>
      <c r="AD2" s="1381"/>
      <c r="AE2" s="1381"/>
      <c r="AF2" s="1381"/>
      <c r="AG2" s="1381"/>
      <c r="AH2" s="1381"/>
      <c r="AI2" s="1381"/>
      <c r="AJ2" s="1381"/>
      <c r="AK2" s="1381"/>
      <c r="AL2" s="1381"/>
      <c r="AM2" s="1381"/>
      <c r="AN2" s="1381"/>
      <c r="AO2" s="1381"/>
      <c r="AP2" s="1381"/>
      <c r="AQ2" s="1381"/>
      <c r="AR2" s="1381"/>
      <c r="AS2" s="1381"/>
      <c r="AT2" s="1381"/>
      <c r="AU2" s="1381"/>
      <c r="AV2" s="1381"/>
      <c r="AW2" s="1381"/>
      <c r="AX2" s="1381"/>
      <c r="AY2" s="1381"/>
      <c r="AZ2" s="1381"/>
      <c r="BA2" s="1381"/>
      <c r="BB2" s="1381"/>
      <c r="BC2" s="1381"/>
      <c r="BD2" s="1381"/>
      <c r="BE2" s="1381"/>
      <c r="BF2" s="1381"/>
      <c r="BG2" s="1381"/>
      <c r="BH2" s="1381"/>
      <c r="BI2" s="1381"/>
      <c r="BJ2" s="1381"/>
      <c r="BK2" s="1381"/>
      <c r="BL2" s="1381"/>
      <c r="BM2" s="1381"/>
      <c r="BN2" s="1381"/>
      <c r="BO2" s="1381"/>
      <c r="BP2" s="1381"/>
      <c r="BQ2" s="1381"/>
      <c r="BR2" s="1381"/>
      <c r="BS2" s="1381"/>
      <c r="BT2" s="1381"/>
      <c r="BU2" s="1381"/>
      <c r="BV2" s="1381"/>
      <c r="BW2" s="1381"/>
      <c r="BX2" s="1381"/>
      <c r="BY2" s="1381"/>
      <c r="BZ2" s="1381"/>
      <c r="CA2" s="1381"/>
      <c r="CB2" s="1381"/>
      <c r="CC2" s="1381"/>
      <c r="CD2" s="1381"/>
      <c r="CE2" s="1381"/>
      <c r="CF2" s="1381"/>
      <c r="CG2" s="1381"/>
      <c r="CH2" s="1381"/>
      <c r="CI2" s="1381"/>
      <c r="CJ2" s="1381"/>
      <c r="CK2" s="1381"/>
      <c r="CL2" s="1381"/>
      <c r="CM2" s="1381"/>
      <c r="CN2" s="1381"/>
      <c r="CO2" s="1381"/>
      <c r="CP2" s="1381"/>
      <c r="CQ2" s="1381"/>
      <c r="CR2" s="1381"/>
      <c r="CS2" s="1381"/>
      <c r="CT2" s="1381"/>
      <c r="CU2" s="1381"/>
      <c r="CV2" s="1381"/>
      <c r="CW2" s="1381"/>
      <c r="CX2" s="1381"/>
      <c r="CY2" s="1381"/>
      <c r="CZ2" s="1381"/>
      <c r="DA2" s="1381"/>
      <c r="DB2" s="1381"/>
      <c r="DC2" s="1381"/>
      <c r="DD2" s="1381"/>
      <c r="DE2" s="1381"/>
      <c r="DF2" s="1381"/>
      <c r="DG2" s="1381"/>
      <c r="DH2" s="1381"/>
      <c r="DI2" s="1381"/>
      <c r="DJ2" s="1381"/>
      <c r="DK2" s="1381"/>
      <c r="DL2" s="1381"/>
      <c r="DM2" s="1381"/>
      <c r="DN2" s="1381"/>
      <c r="DO2" s="1381"/>
      <c r="DP2" s="1381"/>
      <c r="DQ2" s="1381"/>
      <c r="DR2" s="1381"/>
      <c r="DS2" s="1381"/>
      <c r="DT2" s="1381"/>
      <c r="DU2" s="1381"/>
      <c r="DV2" s="1381"/>
      <c r="DW2" s="1381"/>
      <c r="DX2" s="1381"/>
      <c r="DY2" s="1381"/>
      <c r="DZ2" s="1381"/>
      <c r="EA2" s="1381"/>
      <c r="EB2" s="1381"/>
      <c r="EC2" s="1381"/>
      <c r="ED2" s="1381"/>
      <c r="EE2" s="1381"/>
      <c r="EF2" s="1381"/>
      <c r="EG2" s="1381"/>
      <c r="EH2" s="1381"/>
      <c r="EI2" s="1381"/>
      <c r="EJ2" s="1381"/>
      <c r="EK2" s="1381"/>
      <c r="EL2" s="1381"/>
      <c r="EM2" s="1381"/>
      <c r="EN2" s="1381"/>
      <c r="EO2" s="1381"/>
      <c r="EP2" s="1381"/>
      <c r="EQ2" s="1381"/>
      <c r="ER2" s="1381"/>
      <c r="ES2" s="1381"/>
      <c r="ET2" s="1381"/>
      <c r="EU2" s="1381"/>
      <c r="EV2" s="1381"/>
      <c r="EW2" s="1381"/>
      <c r="EX2" s="1381"/>
      <c r="EY2" s="1381"/>
      <c r="EZ2" s="1381"/>
      <c r="FA2" s="1381"/>
      <c r="FB2" s="1381"/>
      <c r="FC2" s="1381"/>
      <c r="FD2" s="1381"/>
      <c r="FE2" s="1381"/>
      <c r="FF2" s="1381"/>
      <c r="FG2" s="1381"/>
      <c r="FH2" s="1381"/>
      <c r="FI2" s="1381"/>
      <c r="FJ2" s="1381"/>
      <c r="FK2" s="1381"/>
      <c r="FL2" s="1381"/>
      <c r="FM2" s="1381"/>
      <c r="FN2" s="1381"/>
      <c r="FO2" s="1381"/>
      <c r="FP2" s="1381"/>
      <c r="FQ2" s="1381"/>
      <c r="FR2" s="1381"/>
      <c r="FS2" s="1381"/>
      <c r="FT2" s="1381"/>
      <c r="FU2" s="1381"/>
      <c r="FV2" s="1381"/>
      <c r="FW2" s="1381"/>
      <c r="FX2" s="1381"/>
      <c r="FY2" s="1381"/>
      <c r="FZ2" s="1381"/>
      <c r="GA2" s="1381"/>
      <c r="GB2" s="1381"/>
      <c r="GC2" s="1381"/>
      <c r="GD2" s="1381"/>
      <c r="GE2" s="1381"/>
      <c r="GF2" s="1381"/>
      <c r="GG2" s="1381"/>
      <c r="GH2" s="1381"/>
      <c r="GI2" s="1381"/>
      <c r="GJ2" s="1381"/>
      <c r="GK2" s="1381"/>
      <c r="GL2" s="1381"/>
      <c r="GM2" s="1381"/>
      <c r="GN2" s="1381"/>
      <c r="GO2" s="1381"/>
      <c r="GP2" s="1381"/>
      <c r="GQ2" s="1381"/>
      <c r="GR2" s="1381"/>
      <c r="GS2" s="1381"/>
      <c r="GT2" s="1381"/>
      <c r="GU2" s="1381"/>
      <c r="GV2" s="1381"/>
      <c r="GW2" s="1381"/>
      <c r="GX2" s="1381"/>
      <c r="GY2" s="1381"/>
      <c r="GZ2" s="1381"/>
      <c r="HA2" s="1381"/>
      <c r="HB2" s="1381"/>
      <c r="HC2" s="1381"/>
      <c r="HD2" s="1381"/>
      <c r="HE2" s="1381"/>
      <c r="HF2" s="1381"/>
      <c r="HG2" s="1381"/>
      <c r="HH2" s="1381"/>
      <c r="HI2" s="1381"/>
      <c r="HJ2" s="1381"/>
      <c r="HK2" s="1381"/>
      <c r="HL2" s="1381"/>
      <c r="HM2" s="1381"/>
      <c r="HN2" s="1381"/>
      <c r="HO2" s="1381"/>
      <c r="HP2" s="1381"/>
      <c r="HQ2" s="1381"/>
      <c r="HR2" s="1381"/>
      <c r="HS2" s="1381"/>
      <c r="HT2" s="1381"/>
      <c r="HU2" s="1381"/>
      <c r="HV2" s="1381"/>
      <c r="HW2" s="1381"/>
      <c r="HX2" s="1381"/>
      <c r="HY2" s="1381"/>
      <c r="HZ2" s="1381"/>
      <c r="IA2" s="1381"/>
      <c r="IB2" s="1381"/>
      <c r="IC2" s="1381"/>
      <c r="ID2" s="1381"/>
      <c r="IE2" s="1381"/>
      <c r="IF2" s="1381"/>
      <c r="IG2" s="1381"/>
      <c r="IH2" s="1381"/>
      <c r="II2" s="1381"/>
      <c r="IJ2" s="1381"/>
      <c r="IK2" s="1381"/>
      <c r="IL2" s="1381"/>
      <c r="IM2" s="1381"/>
      <c r="IN2" s="1381"/>
      <c r="IO2" s="1381"/>
      <c r="IP2" s="1381"/>
      <c r="IQ2" s="1381"/>
      <c r="IR2" s="1381"/>
      <c r="IS2" s="1381"/>
      <c r="IT2" s="1381"/>
      <c r="IU2" s="1381"/>
      <c r="IV2" s="1381"/>
    </row>
    <row r="3" spans="1:256" ht="22.9" customHeight="1" thickTop="1">
      <c r="A3" s="1382" t="s">
        <v>603</v>
      </c>
      <c r="B3" s="1383" t="s">
        <v>604</v>
      </c>
      <c r="C3" s="1384" t="s">
        <v>605</v>
      </c>
      <c r="D3" s="1384" t="s">
        <v>606</v>
      </c>
      <c r="E3" s="1384" t="s">
        <v>607</v>
      </c>
      <c r="F3" s="1384" t="s">
        <v>608</v>
      </c>
      <c r="G3" s="1385" t="s">
        <v>609</v>
      </c>
      <c r="H3" s="51" t="s">
        <v>610</v>
      </c>
      <c r="I3" s="51" t="s">
        <v>611</v>
      </c>
      <c r="J3" s="51" t="s">
        <v>612</v>
      </c>
      <c r="K3" s="1384" t="s">
        <v>613</v>
      </c>
      <c r="L3" s="1384" t="s">
        <v>614</v>
      </c>
      <c r="M3" s="1384" t="s">
        <v>615</v>
      </c>
      <c r="N3" s="52" t="s">
        <v>616</v>
      </c>
      <c r="O3" s="49"/>
    </row>
    <row r="4" spans="1:256" ht="22.5" customHeight="1">
      <c r="A4" s="1386" t="s">
        <v>617</v>
      </c>
      <c r="B4" s="1387" t="s">
        <v>618</v>
      </c>
      <c r="C4" s="1388" t="s">
        <v>619</v>
      </c>
      <c r="D4" s="1388" t="s">
        <v>619</v>
      </c>
      <c r="E4" s="1388" t="s">
        <v>620</v>
      </c>
      <c r="F4" s="1388" t="s">
        <v>621</v>
      </c>
      <c r="G4" s="1388" t="s">
        <v>619</v>
      </c>
      <c r="H4" s="1387" t="s">
        <v>618</v>
      </c>
      <c r="I4" s="1387" t="s">
        <v>618</v>
      </c>
      <c r="J4" s="1387" t="s">
        <v>618</v>
      </c>
      <c r="K4" s="1388" t="s">
        <v>619</v>
      </c>
      <c r="L4" s="1388" t="s">
        <v>619</v>
      </c>
      <c r="M4" s="1388" t="s">
        <v>619</v>
      </c>
      <c r="N4" s="1389" t="s">
        <v>619</v>
      </c>
      <c r="O4" s="49"/>
    </row>
    <row r="5" spans="1:256" ht="17.45" customHeight="1">
      <c r="A5" s="1390"/>
      <c r="B5" s="1339"/>
      <c r="C5" s="1194"/>
      <c r="D5" s="1194"/>
      <c r="E5" s="1194"/>
      <c r="F5" s="1194"/>
      <c r="G5" s="1194"/>
      <c r="H5" s="1194"/>
      <c r="I5" s="1194"/>
      <c r="J5" s="1194"/>
      <c r="K5" s="1194"/>
      <c r="L5" s="1194"/>
      <c r="M5" s="1194"/>
      <c r="N5" s="1194"/>
      <c r="O5" s="49"/>
    </row>
    <row r="6" spans="1:256" s="61" customFormat="1" ht="18" customHeight="1">
      <c r="A6" s="19" t="s">
        <v>622</v>
      </c>
      <c r="B6" s="1249">
        <v>4744471</v>
      </c>
      <c r="C6" s="1249">
        <v>4817484</v>
      </c>
      <c r="D6" s="1249">
        <v>922412</v>
      </c>
      <c r="E6" s="1249">
        <v>1724044</v>
      </c>
      <c r="F6" s="1249">
        <v>1532237</v>
      </c>
      <c r="G6" s="1249">
        <v>2022689</v>
      </c>
      <c r="H6" s="1249">
        <v>818545</v>
      </c>
      <c r="I6" s="1249">
        <v>130181</v>
      </c>
      <c r="J6" s="1249">
        <v>144761</v>
      </c>
      <c r="K6" s="1249">
        <v>1617876</v>
      </c>
      <c r="L6" s="1249">
        <v>281015</v>
      </c>
      <c r="M6" s="1249">
        <v>342249</v>
      </c>
      <c r="N6" s="1249">
        <v>335641</v>
      </c>
      <c r="O6" s="1368"/>
    </row>
    <row r="7" spans="1:256" s="61" customFormat="1" ht="18" customHeight="1">
      <c r="A7" s="19">
        <v>28</v>
      </c>
      <c r="B7" s="1249">
        <v>4812056</v>
      </c>
      <c r="C7" s="1249">
        <v>4850247</v>
      </c>
      <c r="D7" s="1249">
        <v>909759</v>
      </c>
      <c r="E7" s="1249">
        <v>1780574</v>
      </c>
      <c r="F7" s="1249">
        <v>1501671</v>
      </c>
      <c r="G7" s="1249">
        <v>1967281</v>
      </c>
      <c r="H7" s="1249">
        <v>823883</v>
      </c>
      <c r="I7" s="1249">
        <v>127728</v>
      </c>
      <c r="J7" s="1249">
        <v>140176</v>
      </c>
      <c r="K7" s="1249">
        <v>1607833</v>
      </c>
      <c r="L7" s="1249">
        <v>270516</v>
      </c>
      <c r="M7" s="1249">
        <v>329939</v>
      </c>
      <c r="N7" s="1249">
        <v>349644</v>
      </c>
      <c r="O7" s="1368"/>
    </row>
    <row r="8" spans="1:256" s="61" customFormat="1" ht="18" customHeight="1">
      <c r="A8" s="19">
        <v>29</v>
      </c>
      <c r="B8" s="1249">
        <v>4822205</v>
      </c>
      <c r="C8" s="1249">
        <v>4833099</v>
      </c>
      <c r="D8" s="1249">
        <v>929398</v>
      </c>
      <c r="E8" s="1249">
        <v>1769183</v>
      </c>
      <c r="F8" s="1249">
        <v>1502397</v>
      </c>
      <c r="G8" s="1249">
        <v>1939797</v>
      </c>
      <c r="H8" s="1249">
        <v>815160</v>
      </c>
      <c r="I8" s="1249">
        <v>121602</v>
      </c>
      <c r="J8" s="1249">
        <v>121572</v>
      </c>
      <c r="K8" s="1249">
        <v>1603677</v>
      </c>
      <c r="L8" s="1249">
        <v>277346</v>
      </c>
      <c r="M8" s="1249">
        <v>331849</v>
      </c>
      <c r="N8" s="1249">
        <v>341966</v>
      </c>
      <c r="O8" s="1368"/>
    </row>
    <row r="9" spans="1:256" s="61" customFormat="1" ht="18" customHeight="1">
      <c r="A9" s="19">
        <v>30</v>
      </c>
      <c r="B9" s="1249">
        <v>4887076</v>
      </c>
      <c r="C9" s="1249">
        <v>4945515</v>
      </c>
      <c r="D9" s="1249">
        <v>940537</v>
      </c>
      <c r="E9" s="1249">
        <v>1813552</v>
      </c>
      <c r="F9" s="1249">
        <v>1553759</v>
      </c>
      <c r="G9" s="1249">
        <v>1931069</v>
      </c>
      <c r="H9" s="1249">
        <v>836918</v>
      </c>
      <c r="I9" s="1249">
        <v>123798</v>
      </c>
      <c r="J9" s="1249">
        <v>125113</v>
      </c>
      <c r="K9" s="1249">
        <v>1627681</v>
      </c>
      <c r="L9" s="1249">
        <v>257428</v>
      </c>
      <c r="M9" s="1249">
        <v>287573</v>
      </c>
      <c r="N9" s="1249">
        <v>368354</v>
      </c>
      <c r="O9" s="1368"/>
    </row>
    <row r="10" spans="1:256" s="61" customFormat="1" ht="18" customHeight="1">
      <c r="A10" s="19" t="s">
        <v>623</v>
      </c>
      <c r="B10" s="1249">
        <v>4978433</v>
      </c>
      <c r="C10" s="1249">
        <v>5065900</v>
      </c>
      <c r="D10" s="1249">
        <v>942379</v>
      </c>
      <c r="E10" s="1249">
        <v>1860515</v>
      </c>
      <c r="F10" s="1249">
        <v>1623117</v>
      </c>
      <c r="G10" s="1249">
        <v>1996583</v>
      </c>
      <c r="H10" s="1249">
        <v>858516</v>
      </c>
      <c r="I10" s="1249">
        <v>124028</v>
      </c>
      <c r="J10" s="1249">
        <v>127903</v>
      </c>
      <c r="K10" s="1249">
        <v>1655181</v>
      </c>
      <c r="L10" s="1249">
        <v>260664</v>
      </c>
      <c r="M10" s="1249">
        <v>251575</v>
      </c>
      <c r="N10" s="1249">
        <v>359094</v>
      </c>
      <c r="O10" s="1368"/>
    </row>
    <row r="11" spans="1:256" s="61" customFormat="1" ht="18" customHeight="1">
      <c r="A11" s="19">
        <v>2</v>
      </c>
      <c r="B11" s="1249">
        <v>3792603</v>
      </c>
      <c r="C11" s="1249">
        <v>3822777</v>
      </c>
      <c r="D11" s="1249">
        <v>705530</v>
      </c>
      <c r="E11" s="1249">
        <v>1429726</v>
      </c>
      <c r="F11" s="1249">
        <v>1219718</v>
      </c>
      <c r="G11" s="1249">
        <v>1379377</v>
      </c>
      <c r="H11" s="1249">
        <v>700116</v>
      </c>
      <c r="I11" s="1249">
        <v>100547</v>
      </c>
      <c r="J11" s="1249">
        <v>91558</v>
      </c>
      <c r="K11" s="1249">
        <v>1349126</v>
      </c>
      <c r="L11" s="1249">
        <v>195552</v>
      </c>
      <c r="M11" s="1249">
        <v>168682</v>
      </c>
      <c r="N11" s="1249">
        <v>296786</v>
      </c>
      <c r="O11" s="1368"/>
    </row>
    <row r="12" spans="1:256" ht="18" customHeight="1">
      <c r="A12" s="1391"/>
      <c r="B12" s="78"/>
      <c r="C12" s="78"/>
      <c r="D12" s="78"/>
      <c r="E12" s="78"/>
      <c r="F12" s="78"/>
      <c r="G12" s="78"/>
      <c r="H12" s="78"/>
      <c r="I12" s="78"/>
      <c r="J12" s="78"/>
      <c r="K12" s="78"/>
      <c r="L12" s="78"/>
      <c r="M12" s="78"/>
      <c r="N12" s="78"/>
      <c r="O12" s="49"/>
    </row>
    <row r="13" spans="1:256" ht="18" customHeight="1">
      <c r="A13" s="19" t="s">
        <v>122</v>
      </c>
      <c r="B13" s="1249">
        <v>239126</v>
      </c>
      <c r="C13" s="1249">
        <v>243254</v>
      </c>
      <c r="D13" s="1249">
        <v>45336</v>
      </c>
      <c r="E13" s="1249">
        <v>92900</v>
      </c>
      <c r="F13" s="1249">
        <v>72609</v>
      </c>
      <c r="G13" s="1249">
        <v>82687</v>
      </c>
      <c r="H13" s="1249">
        <v>42622</v>
      </c>
      <c r="I13" s="1249">
        <v>6362</v>
      </c>
      <c r="J13" s="1249">
        <v>3232</v>
      </c>
      <c r="K13" s="1249">
        <v>83593</v>
      </c>
      <c r="L13" s="1251">
        <v>13851</v>
      </c>
      <c r="M13" s="1251">
        <v>13211</v>
      </c>
      <c r="N13" s="1251">
        <v>18826</v>
      </c>
      <c r="O13" s="1251"/>
    </row>
    <row r="14" spans="1:256" ht="18" customHeight="1">
      <c r="A14" s="19">
        <v>5</v>
      </c>
      <c r="B14" s="1249">
        <v>209010</v>
      </c>
      <c r="C14" s="1249">
        <v>197384</v>
      </c>
      <c r="D14" s="1249">
        <v>39303</v>
      </c>
      <c r="E14" s="1249">
        <v>76356</v>
      </c>
      <c r="F14" s="1249">
        <v>61041</v>
      </c>
      <c r="G14" s="1249">
        <v>65742</v>
      </c>
      <c r="H14" s="1249">
        <v>39563</v>
      </c>
      <c r="I14" s="1249">
        <v>6128</v>
      </c>
      <c r="J14" s="1249">
        <v>2943</v>
      </c>
      <c r="K14" s="1249">
        <v>77430</v>
      </c>
      <c r="L14" s="1251">
        <v>10823</v>
      </c>
      <c r="M14" s="1251">
        <v>9447</v>
      </c>
      <c r="N14" s="1251">
        <v>16916</v>
      </c>
      <c r="O14" s="49"/>
    </row>
    <row r="15" spans="1:256" ht="18" customHeight="1">
      <c r="A15" s="19">
        <v>6</v>
      </c>
      <c r="B15" s="1249">
        <v>302995</v>
      </c>
      <c r="C15" s="1249">
        <v>292796</v>
      </c>
      <c r="D15" s="1249">
        <v>53576</v>
      </c>
      <c r="E15" s="1249">
        <v>113523</v>
      </c>
      <c r="F15" s="1249">
        <v>88684</v>
      </c>
      <c r="G15" s="1249">
        <v>105855</v>
      </c>
      <c r="H15" s="1249">
        <v>52761</v>
      </c>
      <c r="I15" s="1249">
        <v>7922</v>
      </c>
      <c r="J15" s="1249">
        <v>6840</v>
      </c>
      <c r="K15" s="1249">
        <v>106676</v>
      </c>
      <c r="L15" s="1251">
        <v>16189</v>
      </c>
      <c r="M15" s="1251">
        <v>13673</v>
      </c>
      <c r="N15" s="1251">
        <v>24287</v>
      </c>
      <c r="O15" s="49"/>
    </row>
    <row r="16" spans="1:256" s="61" customFormat="1" ht="18" customHeight="1">
      <c r="A16" s="19">
        <v>7</v>
      </c>
      <c r="B16" s="1249">
        <v>339711</v>
      </c>
      <c r="C16" s="1249">
        <v>342196</v>
      </c>
      <c r="D16" s="1249">
        <v>62318</v>
      </c>
      <c r="E16" s="1249">
        <v>127741</v>
      </c>
      <c r="F16" s="1249">
        <v>108151</v>
      </c>
      <c r="G16" s="1249">
        <v>124782</v>
      </c>
      <c r="H16" s="1249">
        <v>62429</v>
      </c>
      <c r="I16" s="1249">
        <v>9390</v>
      </c>
      <c r="J16" s="1249">
        <v>10799</v>
      </c>
      <c r="K16" s="1249">
        <v>123443</v>
      </c>
      <c r="L16" s="1251">
        <v>17701</v>
      </c>
      <c r="M16" s="1251">
        <v>16128</v>
      </c>
      <c r="N16" s="1251">
        <v>29631</v>
      </c>
      <c r="O16" s="1368"/>
    </row>
    <row r="17" spans="1:15" s="61" customFormat="1" ht="18" customHeight="1">
      <c r="A17" s="19">
        <v>8</v>
      </c>
      <c r="B17" s="1249">
        <v>335224</v>
      </c>
      <c r="C17" s="1249">
        <v>339282</v>
      </c>
      <c r="D17" s="1249">
        <v>59538</v>
      </c>
      <c r="E17" s="1249">
        <v>121022</v>
      </c>
      <c r="F17" s="1249">
        <v>112279</v>
      </c>
      <c r="G17" s="1249">
        <v>131529</v>
      </c>
      <c r="H17" s="1249">
        <v>64763</v>
      </c>
      <c r="I17" s="1249">
        <v>9953</v>
      </c>
      <c r="J17" s="1249">
        <v>15405</v>
      </c>
      <c r="K17" s="1249">
        <v>135406</v>
      </c>
      <c r="L17" s="1251">
        <v>19145</v>
      </c>
      <c r="M17" s="1251">
        <v>17202</v>
      </c>
      <c r="N17" s="1251">
        <v>31475</v>
      </c>
      <c r="O17" s="1368"/>
    </row>
    <row r="18" spans="1:15" s="61" customFormat="1" ht="18" customHeight="1">
      <c r="A18" s="19">
        <v>9</v>
      </c>
      <c r="B18" s="1249">
        <v>352695</v>
      </c>
      <c r="C18" s="1249">
        <v>357847</v>
      </c>
      <c r="D18" s="1249">
        <v>64598</v>
      </c>
      <c r="E18" s="1249">
        <v>131425</v>
      </c>
      <c r="F18" s="1249">
        <v>115779</v>
      </c>
      <c r="G18" s="1249">
        <v>137497</v>
      </c>
      <c r="H18" s="1249">
        <v>64800</v>
      </c>
      <c r="I18" s="1249">
        <v>9831</v>
      </c>
      <c r="J18" s="1249">
        <v>10589</v>
      </c>
      <c r="K18" s="1249">
        <v>121877</v>
      </c>
      <c r="L18" s="1251">
        <v>17409</v>
      </c>
      <c r="M18" s="1251">
        <v>17131</v>
      </c>
      <c r="N18" s="1251">
        <v>28926</v>
      </c>
      <c r="O18" s="1368"/>
    </row>
    <row r="19" spans="1:15" s="61" customFormat="1" ht="18" customHeight="1">
      <c r="A19" s="19">
        <v>10</v>
      </c>
      <c r="B19" s="1249">
        <v>378154</v>
      </c>
      <c r="C19" s="1249">
        <v>381110</v>
      </c>
      <c r="D19" s="1249">
        <v>70014</v>
      </c>
      <c r="E19" s="1249">
        <v>139307</v>
      </c>
      <c r="F19" s="1249">
        <v>128703</v>
      </c>
      <c r="G19" s="1249">
        <v>142676</v>
      </c>
      <c r="H19" s="1249">
        <v>70848</v>
      </c>
      <c r="I19" s="1249">
        <v>9715</v>
      </c>
      <c r="J19" s="1249">
        <v>8906</v>
      </c>
      <c r="K19" s="1249">
        <v>133773</v>
      </c>
      <c r="L19" s="1251">
        <v>19082</v>
      </c>
      <c r="M19" s="1251">
        <v>16260</v>
      </c>
      <c r="N19" s="1251">
        <v>29172</v>
      </c>
      <c r="O19" s="1368"/>
    </row>
    <row r="20" spans="1:15" s="61" customFormat="1" ht="18" customHeight="1">
      <c r="A20" s="19">
        <v>11</v>
      </c>
      <c r="B20" s="1249">
        <v>396343</v>
      </c>
      <c r="C20" s="1249">
        <v>409477</v>
      </c>
      <c r="D20" s="1249">
        <v>73689</v>
      </c>
      <c r="E20" s="1249">
        <v>144881</v>
      </c>
      <c r="F20" s="1249">
        <v>143324</v>
      </c>
      <c r="G20" s="1249">
        <v>161793</v>
      </c>
      <c r="H20" s="1249">
        <v>70483</v>
      </c>
      <c r="I20" s="1249">
        <v>9282</v>
      </c>
      <c r="J20" s="1249">
        <v>9069</v>
      </c>
      <c r="K20" s="1249">
        <v>130850</v>
      </c>
      <c r="L20" s="1251">
        <v>18939</v>
      </c>
      <c r="M20" s="1251">
        <v>16293</v>
      </c>
      <c r="N20" s="1251">
        <v>31806</v>
      </c>
      <c r="O20" s="1368"/>
    </row>
    <row r="21" spans="1:15" s="61" customFormat="1" ht="18" customHeight="1">
      <c r="A21" s="58">
        <v>12</v>
      </c>
      <c r="B21" s="1324">
        <v>329949</v>
      </c>
      <c r="C21" s="1249">
        <v>335934</v>
      </c>
      <c r="D21" s="1249">
        <v>63863</v>
      </c>
      <c r="E21" s="1249">
        <v>126901</v>
      </c>
      <c r="F21" s="1249">
        <v>103445</v>
      </c>
      <c r="G21" s="1249">
        <v>115701</v>
      </c>
      <c r="H21" s="1249">
        <v>60617</v>
      </c>
      <c r="I21" s="1249">
        <v>8712</v>
      </c>
      <c r="J21" s="1249">
        <v>5466</v>
      </c>
      <c r="K21" s="1249">
        <v>112942</v>
      </c>
      <c r="L21" s="1251">
        <v>15697</v>
      </c>
      <c r="M21" s="1251">
        <v>12477</v>
      </c>
      <c r="N21" s="1251">
        <v>21370</v>
      </c>
      <c r="O21" s="1368"/>
    </row>
    <row r="22" spans="1:15" s="61" customFormat="1" ht="18" customHeight="1">
      <c r="A22" s="58" t="s">
        <v>624</v>
      </c>
      <c r="B22" s="1324">
        <v>265220</v>
      </c>
      <c r="C22" s="1249">
        <v>265313</v>
      </c>
      <c r="D22" s="1249">
        <v>51466</v>
      </c>
      <c r="E22" s="1249">
        <v>104215</v>
      </c>
      <c r="F22" s="1249">
        <v>82105</v>
      </c>
      <c r="G22" s="1249">
        <v>81343</v>
      </c>
      <c r="H22" s="1249">
        <v>49529</v>
      </c>
      <c r="I22" s="1249">
        <v>6902</v>
      </c>
      <c r="J22" s="1249">
        <v>3983</v>
      </c>
      <c r="K22" s="1249">
        <v>93520</v>
      </c>
      <c r="L22" s="1249">
        <v>13549</v>
      </c>
      <c r="M22" s="1249">
        <v>10291</v>
      </c>
      <c r="N22" s="1249">
        <v>17614</v>
      </c>
      <c r="O22" s="1368"/>
    </row>
    <row r="23" spans="1:15" s="61" customFormat="1" ht="18" customHeight="1">
      <c r="A23" s="58">
        <v>2</v>
      </c>
      <c r="B23" s="1324">
        <v>277751</v>
      </c>
      <c r="C23" s="1249">
        <v>283198</v>
      </c>
      <c r="D23" s="1249">
        <v>52746</v>
      </c>
      <c r="E23" s="1249">
        <v>109425</v>
      </c>
      <c r="F23" s="1249">
        <v>87101</v>
      </c>
      <c r="G23" s="1249">
        <v>93430</v>
      </c>
      <c r="H23" s="1249">
        <v>52884</v>
      </c>
      <c r="I23" s="1249">
        <v>7323</v>
      </c>
      <c r="J23" s="1249">
        <v>5746</v>
      </c>
      <c r="K23" s="1249">
        <v>100225</v>
      </c>
      <c r="L23" s="1249">
        <v>14971</v>
      </c>
      <c r="M23" s="1249">
        <v>10934</v>
      </c>
      <c r="N23" s="1249">
        <v>19607</v>
      </c>
      <c r="O23" s="1368"/>
    </row>
    <row r="24" spans="1:15" s="61" customFormat="1" ht="18" customHeight="1">
      <c r="A24" s="58">
        <v>3</v>
      </c>
      <c r="B24" s="1324">
        <v>366425</v>
      </c>
      <c r="C24" s="1249">
        <v>374986</v>
      </c>
      <c r="D24" s="1249">
        <v>69083</v>
      </c>
      <c r="E24" s="1249">
        <v>142030</v>
      </c>
      <c r="F24" s="1249">
        <v>116497</v>
      </c>
      <c r="G24" s="1249">
        <v>136342</v>
      </c>
      <c r="H24" s="1249">
        <v>68817</v>
      </c>
      <c r="I24" s="1249">
        <v>9027</v>
      </c>
      <c r="J24" s="1249">
        <v>8580</v>
      </c>
      <c r="K24" s="1249">
        <v>129391</v>
      </c>
      <c r="L24" s="1249">
        <v>18196</v>
      </c>
      <c r="M24" s="1249">
        <v>15635</v>
      </c>
      <c r="N24" s="1249">
        <v>27156</v>
      </c>
      <c r="O24" s="1368"/>
    </row>
    <row r="25" spans="1:15" s="61" customFormat="1" ht="18" customHeight="1">
      <c r="A25" s="70">
        <v>4</v>
      </c>
      <c r="B25" s="1327">
        <v>319867</v>
      </c>
      <c r="C25" s="1259">
        <v>331918</v>
      </c>
      <c r="D25" s="1259">
        <v>60949</v>
      </c>
      <c r="E25" s="1259">
        <v>125126</v>
      </c>
      <c r="F25" s="1259">
        <v>102917</v>
      </c>
      <c r="G25" s="1259">
        <v>120904</v>
      </c>
      <c r="H25" s="1259">
        <v>61320</v>
      </c>
      <c r="I25" s="1259">
        <v>8620</v>
      </c>
      <c r="J25" s="1259">
        <v>8177</v>
      </c>
      <c r="K25" s="1259">
        <v>114803</v>
      </c>
      <c r="L25" s="1259">
        <v>19309</v>
      </c>
      <c r="M25" s="1259">
        <v>13541</v>
      </c>
      <c r="N25" s="1259">
        <v>25088</v>
      </c>
      <c r="O25" s="1368"/>
    </row>
    <row r="26" spans="1:15" s="61" customFormat="1" ht="14.25">
      <c r="A26" s="1392" t="s">
        <v>625</v>
      </c>
      <c r="B26" s="1195"/>
      <c r="C26" s="1195"/>
      <c r="D26" s="1195"/>
      <c r="E26" s="1195"/>
      <c r="F26" s="1195"/>
      <c r="G26" s="1195"/>
      <c r="H26" s="1195"/>
      <c r="I26" s="1195"/>
      <c r="J26" s="1195"/>
      <c r="K26" s="1195"/>
      <c r="L26" s="1195"/>
      <c r="M26" s="1195"/>
      <c r="N26" s="1195"/>
      <c r="O26" s="1368"/>
    </row>
    <row r="27" spans="1:15" s="9" customFormat="1" ht="14.25">
      <c r="A27" s="1393" t="s">
        <v>626</v>
      </c>
      <c r="B27" s="1260"/>
      <c r="C27" s="1260"/>
      <c r="D27" s="1260"/>
      <c r="E27" s="1260"/>
      <c r="F27" s="1260"/>
      <c r="G27" s="1260"/>
      <c r="H27" s="1260"/>
      <c r="I27" s="1260"/>
      <c r="J27" s="1260"/>
      <c r="K27" s="1260"/>
      <c r="L27" s="1260"/>
      <c r="M27" s="1260"/>
      <c r="N27" s="1260"/>
    </row>
    <row r="28" spans="1:15">
      <c r="A28" s="1394"/>
      <c r="B28" s="1395"/>
      <c r="C28" s="1395"/>
      <c r="D28" s="1395"/>
      <c r="E28" s="1395"/>
      <c r="F28" s="1395"/>
      <c r="G28" s="1395"/>
      <c r="H28" s="1395"/>
      <c r="I28" s="1395"/>
      <c r="J28" s="1395"/>
      <c r="K28" s="1395"/>
      <c r="L28" s="1395"/>
      <c r="M28" s="1395"/>
      <c r="N28" s="1395"/>
    </row>
    <row r="29" spans="1:15">
      <c r="B29" s="1396"/>
      <c r="C29" s="1396"/>
      <c r="D29" s="1396"/>
      <c r="E29" s="1396"/>
      <c r="F29" s="1396"/>
      <c r="G29" s="1396"/>
      <c r="H29" s="1396"/>
      <c r="I29" s="1396"/>
      <c r="J29" s="1396"/>
      <c r="K29" s="1396"/>
      <c r="L29" s="1396"/>
      <c r="M29" s="1396"/>
      <c r="N29" s="1396"/>
    </row>
    <row r="30" spans="1:15">
      <c r="B30" s="1396"/>
      <c r="C30" s="1396"/>
      <c r="D30" s="1396"/>
      <c r="E30" s="1396"/>
      <c r="F30" s="1396"/>
      <c r="G30" s="1396"/>
      <c r="H30" s="1396"/>
      <c r="I30" s="1396"/>
      <c r="J30" s="1396"/>
      <c r="K30" s="1396"/>
      <c r="L30" s="1396"/>
      <c r="M30" s="1396"/>
      <c r="N30" s="1396"/>
    </row>
    <row r="33" spans="2:14">
      <c r="B33" s="1396"/>
      <c r="C33" s="1396"/>
      <c r="D33" s="1396"/>
      <c r="E33" s="1396"/>
      <c r="F33" s="1396"/>
      <c r="G33" s="1396"/>
      <c r="H33" s="1396"/>
      <c r="I33" s="1396"/>
      <c r="J33" s="1396"/>
      <c r="K33" s="1396"/>
      <c r="L33" s="1396"/>
      <c r="M33" s="1396"/>
      <c r="N33" s="1396"/>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7"/>
  <sheetViews>
    <sheetView showOutlineSymbols="0" zoomScaleNormal="100" workbookViewId="0">
      <selection sqref="A1:N1"/>
    </sheetView>
  </sheetViews>
  <sheetFormatPr defaultColWidth="10.625" defaultRowHeight="13.5"/>
  <cols>
    <col min="1" max="1" width="11.625" style="48" customWidth="1"/>
    <col min="2" max="4" width="10.375" style="48" customWidth="1"/>
    <col min="5" max="5" width="7.75" style="48" customWidth="1"/>
    <col min="6" max="7" width="8.625" style="5" customWidth="1"/>
    <col min="8" max="13" width="8.625" style="48" customWidth="1"/>
    <col min="14" max="256" width="10.625" style="48"/>
    <col min="257" max="257" width="11.625" style="48" customWidth="1"/>
    <col min="258" max="260" width="10.375" style="48" customWidth="1"/>
    <col min="261" max="261" width="7.75" style="48" customWidth="1"/>
    <col min="262" max="269" width="8.625" style="48" customWidth="1"/>
    <col min="270" max="512" width="10.625" style="48"/>
    <col min="513" max="513" width="11.625" style="48" customWidth="1"/>
    <col min="514" max="516" width="10.375" style="48" customWidth="1"/>
    <col min="517" max="517" width="7.75" style="48" customWidth="1"/>
    <col min="518" max="525" width="8.625" style="48" customWidth="1"/>
    <col min="526" max="768" width="10.625" style="48"/>
    <col min="769" max="769" width="11.625" style="48" customWidth="1"/>
    <col min="770" max="772" width="10.375" style="48" customWidth="1"/>
    <col min="773" max="773" width="7.75" style="48" customWidth="1"/>
    <col min="774" max="781" width="8.625" style="48" customWidth="1"/>
    <col min="782" max="1024" width="10.625" style="48"/>
    <col min="1025" max="1025" width="11.625" style="48" customWidth="1"/>
    <col min="1026" max="1028" width="10.375" style="48" customWidth="1"/>
    <col min="1029" max="1029" width="7.75" style="48" customWidth="1"/>
    <col min="1030" max="1037" width="8.625" style="48" customWidth="1"/>
    <col min="1038" max="1280" width="10.625" style="48"/>
    <col min="1281" max="1281" width="11.625" style="48" customWidth="1"/>
    <col min="1282" max="1284" width="10.375" style="48" customWidth="1"/>
    <col min="1285" max="1285" width="7.75" style="48" customWidth="1"/>
    <col min="1286" max="1293" width="8.625" style="48" customWidth="1"/>
    <col min="1294" max="1536" width="10.625" style="48"/>
    <col min="1537" max="1537" width="11.625" style="48" customWidth="1"/>
    <col min="1538" max="1540" width="10.375" style="48" customWidth="1"/>
    <col min="1541" max="1541" width="7.75" style="48" customWidth="1"/>
    <col min="1542" max="1549" width="8.625" style="48" customWidth="1"/>
    <col min="1550" max="1792" width="10.625" style="48"/>
    <col min="1793" max="1793" width="11.625" style="48" customWidth="1"/>
    <col min="1794" max="1796" width="10.375" style="48" customWidth="1"/>
    <col min="1797" max="1797" width="7.75" style="48" customWidth="1"/>
    <col min="1798" max="1805" width="8.625" style="48" customWidth="1"/>
    <col min="1806" max="2048" width="10.625" style="48"/>
    <col min="2049" max="2049" width="11.625" style="48" customWidth="1"/>
    <col min="2050" max="2052" width="10.375" style="48" customWidth="1"/>
    <col min="2053" max="2053" width="7.75" style="48" customWidth="1"/>
    <col min="2054" max="2061" width="8.625" style="48" customWidth="1"/>
    <col min="2062" max="2304" width="10.625" style="48"/>
    <col min="2305" max="2305" width="11.625" style="48" customWidth="1"/>
    <col min="2306" max="2308" width="10.375" style="48" customWidth="1"/>
    <col min="2309" max="2309" width="7.75" style="48" customWidth="1"/>
    <col min="2310" max="2317" width="8.625" style="48" customWidth="1"/>
    <col min="2318" max="2560" width="10.625" style="48"/>
    <col min="2561" max="2561" width="11.625" style="48" customWidth="1"/>
    <col min="2562" max="2564" width="10.375" style="48" customWidth="1"/>
    <col min="2565" max="2565" width="7.75" style="48" customWidth="1"/>
    <col min="2566" max="2573" width="8.625" style="48" customWidth="1"/>
    <col min="2574" max="2816" width="10.625" style="48"/>
    <col min="2817" max="2817" width="11.625" style="48" customWidth="1"/>
    <col min="2818" max="2820" width="10.375" style="48" customWidth="1"/>
    <col min="2821" max="2821" width="7.75" style="48" customWidth="1"/>
    <col min="2822" max="2829" width="8.625" style="48" customWidth="1"/>
    <col min="2830" max="3072" width="10.625" style="48"/>
    <col min="3073" max="3073" width="11.625" style="48" customWidth="1"/>
    <col min="3074" max="3076" width="10.375" style="48" customWidth="1"/>
    <col min="3077" max="3077" width="7.75" style="48" customWidth="1"/>
    <col min="3078" max="3085" width="8.625" style="48" customWidth="1"/>
    <col min="3086" max="3328" width="10.625" style="48"/>
    <col min="3329" max="3329" width="11.625" style="48" customWidth="1"/>
    <col min="3330" max="3332" width="10.375" style="48" customWidth="1"/>
    <col min="3333" max="3333" width="7.75" style="48" customWidth="1"/>
    <col min="3334" max="3341" width="8.625" style="48" customWidth="1"/>
    <col min="3342" max="3584" width="10.625" style="48"/>
    <col min="3585" max="3585" width="11.625" style="48" customWidth="1"/>
    <col min="3586" max="3588" width="10.375" style="48" customWidth="1"/>
    <col min="3589" max="3589" width="7.75" style="48" customWidth="1"/>
    <col min="3590" max="3597" width="8.625" style="48" customWidth="1"/>
    <col min="3598" max="3840" width="10.625" style="48"/>
    <col min="3841" max="3841" width="11.625" style="48" customWidth="1"/>
    <col min="3842" max="3844" width="10.375" style="48" customWidth="1"/>
    <col min="3845" max="3845" width="7.75" style="48" customWidth="1"/>
    <col min="3846" max="3853" width="8.625" style="48" customWidth="1"/>
    <col min="3854" max="4096" width="10.625" style="48"/>
    <col min="4097" max="4097" width="11.625" style="48" customWidth="1"/>
    <col min="4098" max="4100" width="10.375" style="48" customWidth="1"/>
    <col min="4101" max="4101" width="7.75" style="48" customWidth="1"/>
    <col min="4102" max="4109" width="8.625" style="48" customWidth="1"/>
    <col min="4110" max="4352" width="10.625" style="48"/>
    <col min="4353" max="4353" width="11.625" style="48" customWidth="1"/>
    <col min="4354" max="4356" width="10.375" style="48" customWidth="1"/>
    <col min="4357" max="4357" width="7.75" style="48" customWidth="1"/>
    <col min="4358" max="4365" width="8.625" style="48" customWidth="1"/>
    <col min="4366" max="4608" width="10.625" style="48"/>
    <col min="4609" max="4609" width="11.625" style="48" customWidth="1"/>
    <col min="4610" max="4612" width="10.375" style="48" customWidth="1"/>
    <col min="4613" max="4613" width="7.75" style="48" customWidth="1"/>
    <col min="4614" max="4621" width="8.625" style="48" customWidth="1"/>
    <col min="4622" max="4864" width="10.625" style="48"/>
    <col min="4865" max="4865" width="11.625" style="48" customWidth="1"/>
    <col min="4866" max="4868" width="10.375" style="48" customWidth="1"/>
    <col min="4869" max="4869" width="7.75" style="48" customWidth="1"/>
    <col min="4870" max="4877" width="8.625" style="48" customWidth="1"/>
    <col min="4878" max="5120" width="10.625" style="48"/>
    <col min="5121" max="5121" width="11.625" style="48" customWidth="1"/>
    <col min="5122" max="5124" width="10.375" style="48" customWidth="1"/>
    <col min="5125" max="5125" width="7.75" style="48" customWidth="1"/>
    <col min="5126" max="5133" width="8.625" style="48" customWidth="1"/>
    <col min="5134" max="5376" width="10.625" style="48"/>
    <col min="5377" max="5377" width="11.625" style="48" customWidth="1"/>
    <col min="5378" max="5380" width="10.375" style="48" customWidth="1"/>
    <col min="5381" max="5381" width="7.75" style="48" customWidth="1"/>
    <col min="5382" max="5389" width="8.625" style="48" customWidth="1"/>
    <col min="5390" max="5632" width="10.625" style="48"/>
    <col min="5633" max="5633" width="11.625" style="48" customWidth="1"/>
    <col min="5634" max="5636" width="10.375" style="48" customWidth="1"/>
    <col min="5637" max="5637" width="7.75" style="48" customWidth="1"/>
    <col min="5638" max="5645" width="8.625" style="48" customWidth="1"/>
    <col min="5646" max="5888" width="10.625" style="48"/>
    <col min="5889" max="5889" width="11.625" style="48" customWidth="1"/>
    <col min="5890" max="5892" width="10.375" style="48" customWidth="1"/>
    <col min="5893" max="5893" width="7.75" style="48" customWidth="1"/>
    <col min="5894" max="5901" width="8.625" style="48" customWidth="1"/>
    <col min="5902" max="6144" width="10.625" style="48"/>
    <col min="6145" max="6145" width="11.625" style="48" customWidth="1"/>
    <col min="6146" max="6148" width="10.375" style="48" customWidth="1"/>
    <col min="6149" max="6149" width="7.75" style="48" customWidth="1"/>
    <col min="6150" max="6157" width="8.625" style="48" customWidth="1"/>
    <col min="6158" max="6400" width="10.625" style="48"/>
    <col min="6401" max="6401" width="11.625" style="48" customWidth="1"/>
    <col min="6402" max="6404" width="10.375" style="48" customWidth="1"/>
    <col min="6405" max="6405" width="7.75" style="48" customWidth="1"/>
    <col min="6406" max="6413" width="8.625" style="48" customWidth="1"/>
    <col min="6414" max="6656" width="10.625" style="48"/>
    <col min="6657" max="6657" width="11.625" style="48" customWidth="1"/>
    <col min="6658" max="6660" width="10.375" style="48" customWidth="1"/>
    <col min="6661" max="6661" width="7.75" style="48" customWidth="1"/>
    <col min="6662" max="6669" width="8.625" style="48" customWidth="1"/>
    <col min="6670" max="6912" width="10.625" style="48"/>
    <col min="6913" max="6913" width="11.625" style="48" customWidth="1"/>
    <col min="6914" max="6916" width="10.375" style="48" customWidth="1"/>
    <col min="6917" max="6917" width="7.75" style="48" customWidth="1"/>
    <col min="6918" max="6925" width="8.625" style="48" customWidth="1"/>
    <col min="6926" max="7168" width="10.625" style="48"/>
    <col min="7169" max="7169" width="11.625" style="48" customWidth="1"/>
    <col min="7170" max="7172" width="10.375" style="48" customWidth="1"/>
    <col min="7173" max="7173" width="7.75" style="48" customWidth="1"/>
    <col min="7174" max="7181" width="8.625" style="48" customWidth="1"/>
    <col min="7182" max="7424" width="10.625" style="48"/>
    <col min="7425" max="7425" width="11.625" style="48" customWidth="1"/>
    <col min="7426" max="7428" width="10.375" style="48" customWidth="1"/>
    <col min="7429" max="7429" width="7.75" style="48" customWidth="1"/>
    <col min="7430" max="7437" width="8.625" style="48" customWidth="1"/>
    <col min="7438" max="7680" width="10.625" style="48"/>
    <col min="7681" max="7681" width="11.625" style="48" customWidth="1"/>
    <col min="7682" max="7684" width="10.375" style="48" customWidth="1"/>
    <col min="7685" max="7685" width="7.75" style="48" customWidth="1"/>
    <col min="7686" max="7693" width="8.625" style="48" customWidth="1"/>
    <col min="7694" max="7936" width="10.625" style="48"/>
    <col min="7937" max="7937" width="11.625" style="48" customWidth="1"/>
    <col min="7938" max="7940" width="10.375" style="48" customWidth="1"/>
    <col min="7941" max="7941" width="7.75" style="48" customWidth="1"/>
    <col min="7942" max="7949" width="8.625" style="48" customWidth="1"/>
    <col min="7950" max="8192" width="10.625" style="48"/>
    <col min="8193" max="8193" width="11.625" style="48" customWidth="1"/>
    <col min="8194" max="8196" width="10.375" style="48" customWidth="1"/>
    <col min="8197" max="8197" width="7.75" style="48" customWidth="1"/>
    <col min="8198" max="8205" width="8.625" style="48" customWidth="1"/>
    <col min="8206" max="8448" width="10.625" style="48"/>
    <col min="8449" max="8449" width="11.625" style="48" customWidth="1"/>
    <col min="8450" max="8452" width="10.375" style="48" customWidth="1"/>
    <col min="8453" max="8453" width="7.75" style="48" customWidth="1"/>
    <col min="8454" max="8461" width="8.625" style="48" customWidth="1"/>
    <col min="8462" max="8704" width="10.625" style="48"/>
    <col min="8705" max="8705" width="11.625" style="48" customWidth="1"/>
    <col min="8706" max="8708" width="10.375" style="48" customWidth="1"/>
    <col min="8709" max="8709" width="7.75" style="48" customWidth="1"/>
    <col min="8710" max="8717" width="8.625" style="48" customWidth="1"/>
    <col min="8718" max="8960" width="10.625" style="48"/>
    <col min="8961" max="8961" width="11.625" style="48" customWidth="1"/>
    <col min="8962" max="8964" width="10.375" style="48" customWidth="1"/>
    <col min="8965" max="8965" width="7.75" style="48" customWidth="1"/>
    <col min="8966" max="8973" width="8.625" style="48" customWidth="1"/>
    <col min="8974" max="9216" width="10.625" style="48"/>
    <col min="9217" max="9217" width="11.625" style="48" customWidth="1"/>
    <col min="9218" max="9220" width="10.375" style="48" customWidth="1"/>
    <col min="9221" max="9221" width="7.75" style="48" customWidth="1"/>
    <col min="9222" max="9229" width="8.625" style="48" customWidth="1"/>
    <col min="9230" max="9472" width="10.625" style="48"/>
    <col min="9473" max="9473" width="11.625" style="48" customWidth="1"/>
    <col min="9474" max="9476" width="10.375" style="48" customWidth="1"/>
    <col min="9477" max="9477" width="7.75" style="48" customWidth="1"/>
    <col min="9478" max="9485" width="8.625" style="48" customWidth="1"/>
    <col min="9486" max="9728" width="10.625" style="48"/>
    <col min="9729" max="9729" width="11.625" style="48" customWidth="1"/>
    <col min="9730" max="9732" width="10.375" style="48" customWidth="1"/>
    <col min="9733" max="9733" width="7.75" style="48" customWidth="1"/>
    <col min="9734" max="9741" width="8.625" style="48" customWidth="1"/>
    <col min="9742" max="9984" width="10.625" style="48"/>
    <col min="9985" max="9985" width="11.625" style="48" customWidth="1"/>
    <col min="9986" max="9988" width="10.375" style="48" customWidth="1"/>
    <col min="9989" max="9989" width="7.75" style="48" customWidth="1"/>
    <col min="9990" max="9997" width="8.625" style="48" customWidth="1"/>
    <col min="9998" max="10240" width="10.625" style="48"/>
    <col min="10241" max="10241" width="11.625" style="48" customWidth="1"/>
    <col min="10242" max="10244" width="10.375" style="48" customWidth="1"/>
    <col min="10245" max="10245" width="7.75" style="48" customWidth="1"/>
    <col min="10246" max="10253" width="8.625" style="48" customWidth="1"/>
    <col min="10254" max="10496" width="10.625" style="48"/>
    <col min="10497" max="10497" width="11.625" style="48" customWidth="1"/>
    <col min="10498" max="10500" width="10.375" style="48" customWidth="1"/>
    <col min="10501" max="10501" width="7.75" style="48" customWidth="1"/>
    <col min="10502" max="10509" width="8.625" style="48" customWidth="1"/>
    <col min="10510" max="10752" width="10.625" style="48"/>
    <col min="10753" max="10753" width="11.625" style="48" customWidth="1"/>
    <col min="10754" max="10756" width="10.375" style="48" customWidth="1"/>
    <col min="10757" max="10757" width="7.75" style="48" customWidth="1"/>
    <col min="10758" max="10765" width="8.625" style="48" customWidth="1"/>
    <col min="10766" max="11008" width="10.625" style="48"/>
    <col min="11009" max="11009" width="11.625" style="48" customWidth="1"/>
    <col min="11010" max="11012" width="10.375" style="48" customWidth="1"/>
    <col min="11013" max="11013" width="7.75" style="48" customWidth="1"/>
    <col min="11014" max="11021" width="8.625" style="48" customWidth="1"/>
    <col min="11022" max="11264" width="10.625" style="48"/>
    <col min="11265" max="11265" width="11.625" style="48" customWidth="1"/>
    <col min="11266" max="11268" width="10.375" style="48" customWidth="1"/>
    <col min="11269" max="11269" width="7.75" style="48" customWidth="1"/>
    <col min="11270" max="11277" width="8.625" style="48" customWidth="1"/>
    <col min="11278" max="11520" width="10.625" style="48"/>
    <col min="11521" max="11521" width="11.625" style="48" customWidth="1"/>
    <col min="11522" max="11524" width="10.375" style="48" customWidth="1"/>
    <col min="11525" max="11525" width="7.75" style="48" customWidth="1"/>
    <col min="11526" max="11533" width="8.625" style="48" customWidth="1"/>
    <col min="11534" max="11776" width="10.625" style="48"/>
    <col min="11777" max="11777" width="11.625" style="48" customWidth="1"/>
    <col min="11778" max="11780" width="10.375" style="48" customWidth="1"/>
    <col min="11781" max="11781" width="7.75" style="48" customWidth="1"/>
    <col min="11782" max="11789" width="8.625" style="48" customWidth="1"/>
    <col min="11790" max="12032" width="10.625" style="48"/>
    <col min="12033" max="12033" width="11.625" style="48" customWidth="1"/>
    <col min="12034" max="12036" width="10.375" style="48" customWidth="1"/>
    <col min="12037" max="12037" width="7.75" style="48" customWidth="1"/>
    <col min="12038" max="12045" width="8.625" style="48" customWidth="1"/>
    <col min="12046" max="12288" width="10.625" style="48"/>
    <col min="12289" max="12289" width="11.625" style="48" customWidth="1"/>
    <col min="12290" max="12292" width="10.375" style="48" customWidth="1"/>
    <col min="12293" max="12293" width="7.75" style="48" customWidth="1"/>
    <col min="12294" max="12301" width="8.625" style="48" customWidth="1"/>
    <col min="12302" max="12544" width="10.625" style="48"/>
    <col min="12545" max="12545" width="11.625" style="48" customWidth="1"/>
    <col min="12546" max="12548" width="10.375" style="48" customWidth="1"/>
    <col min="12549" max="12549" width="7.75" style="48" customWidth="1"/>
    <col min="12550" max="12557" width="8.625" style="48" customWidth="1"/>
    <col min="12558" max="12800" width="10.625" style="48"/>
    <col min="12801" max="12801" width="11.625" style="48" customWidth="1"/>
    <col min="12802" max="12804" width="10.375" style="48" customWidth="1"/>
    <col min="12805" max="12805" width="7.75" style="48" customWidth="1"/>
    <col min="12806" max="12813" width="8.625" style="48" customWidth="1"/>
    <col min="12814" max="13056" width="10.625" style="48"/>
    <col min="13057" max="13057" width="11.625" style="48" customWidth="1"/>
    <col min="13058" max="13060" width="10.375" style="48" customWidth="1"/>
    <col min="13061" max="13061" width="7.75" style="48" customWidth="1"/>
    <col min="13062" max="13069" width="8.625" style="48" customWidth="1"/>
    <col min="13070" max="13312" width="10.625" style="48"/>
    <col min="13313" max="13313" width="11.625" style="48" customWidth="1"/>
    <col min="13314" max="13316" width="10.375" style="48" customWidth="1"/>
    <col min="13317" max="13317" width="7.75" style="48" customWidth="1"/>
    <col min="13318" max="13325" width="8.625" style="48" customWidth="1"/>
    <col min="13326" max="13568" width="10.625" style="48"/>
    <col min="13569" max="13569" width="11.625" style="48" customWidth="1"/>
    <col min="13570" max="13572" width="10.375" style="48" customWidth="1"/>
    <col min="13573" max="13573" width="7.75" style="48" customWidth="1"/>
    <col min="13574" max="13581" width="8.625" style="48" customWidth="1"/>
    <col min="13582" max="13824" width="10.625" style="48"/>
    <col min="13825" max="13825" width="11.625" style="48" customWidth="1"/>
    <col min="13826" max="13828" width="10.375" style="48" customWidth="1"/>
    <col min="13829" max="13829" width="7.75" style="48" customWidth="1"/>
    <col min="13830" max="13837" width="8.625" style="48" customWidth="1"/>
    <col min="13838" max="14080" width="10.625" style="48"/>
    <col min="14081" max="14081" width="11.625" style="48" customWidth="1"/>
    <col min="14082" max="14084" width="10.375" style="48" customWidth="1"/>
    <col min="14085" max="14085" width="7.75" style="48" customWidth="1"/>
    <col min="14086" max="14093" width="8.625" style="48" customWidth="1"/>
    <col min="14094" max="14336" width="10.625" style="48"/>
    <col min="14337" max="14337" width="11.625" style="48" customWidth="1"/>
    <col min="14338" max="14340" width="10.375" style="48" customWidth="1"/>
    <col min="14341" max="14341" width="7.75" style="48" customWidth="1"/>
    <col min="14342" max="14349" width="8.625" style="48" customWidth="1"/>
    <col min="14350" max="14592" width="10.625" style="48"/>
    <col min="14593" max="14593" width="11.625" style="48" customWidth="1"/>
    <col min="14594" max="14596" width="10.375" style="48" customWidth="1"/>
    <col min="14597" max="14597" width="7.75" style="48" customWidth="1"/>
    <col min="14598" max="14605" width="8.625" style="48" customWidth="1"/>
    <col min="14606" max="14848" width="10.625" style="48"/>
    <col min="14849" max="14849" width="11.625" style="48" customWidth="1"/>
    <col min="14850" max="14852" width="10.375" style="48" customWidth="1"/>
    <col min="14853" max="14853" width="7.75" style="48" customWidth="1"/>
    <col min="14854" max="14861" width="8.625" style="48" customWidth="1"/>
    <col min="14862" max="15104" width="10.625" style="48"/>
    <col min="15105" max="15105" width="11.625" style="48" customWidth="1"/>
    <col min="15106" max="15108" width="10.375" style="48" customWidth="1"/>
    <col min="15109" max="15109" width="7.75" style="48" customWidth="1"/>
    <col min="15110" max="15117" width="8.625" style="48" customWidth="1"/>
    <col min="15118" max="15360" width="10.625" style="48"/>
    <col min="15361" max="15361" width="11.625" style="48" customWidth="1"/>
    <col min="15362" max="15364" width="10.375" style="48" customWidth="1"/>
    <col min="15365" max="15365" width="7.75" style="48" customWidth="1"/>
    <col min="15366" max="15373" width="8.625" style="48" customWidth="1"/>
    <col min="15374" max="15616" width="10.625" style="48"/>
    <col min="15617" max="15617" width="11.625" style="48" customWidth="1"/>
    <col min="15618" max="15620" width="10.375" style="48" customWidth="1"/>
    <col min="15621" max="15621" width="7.75" style="48" customWidth="1"/>
    <col min="15622" max="15629" width="8.625" style="48" customWidth="1"/>
    <col min="15630" max="15872" width="10.625" style="48"/>
    <col min="15873" max="15873" width="11.625" style="48" customWidth="1"/>
    <col min="15874" max="15876" width="10.375" style="48" customWidth="1"/>
    <col min="15877" max="15877" width="7.75" style="48" customWidth="1"/>
    <col min="15878" max="15885" width="8.625" style="48" customWidth="1"/>
    <col min="15886" max="16128" width="10.625" style="48"/>
    <col min="16129" max="16129" width="11.625" style="48" customWidth="1"/>
    <col min="16130" max="16132" width="10.375" style="48" customWidth="1"/>
    <col min="16133" max="16133" width="7.75" style="48" customWidth="1"/>
    <col min="16134" max="16141" width="8.625" style="48" customWidth="1"/>
    <col min="16142" max="16384" width="10.625" style="48"/>
  </cols>
  <sheetData>
    <row r="1" spans="1:256" ht="16.149999999999999" customHeight="1">
      <c r="A1" s="1397" t="s">
        <v>627</v>
      </c>
      <c r="B1" s="34"/>
      <c r="C1" s="34"/>
      <c r="D1" s="34"/>
      <c r="E1" s="34"/>
      <c r="F1" s="34"/>
      <c r="G1" s="34"/>
      <c r="H1" s="34"/>
      <c r="I1" s="34"/>
      <c r="J1" s="34"/>
      <c r="K1" s="34"/>
      <c r="L1" s="34"/>
      <c r="M1" s="3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c r="A2" s="1398"/>
      <c r="B2" s="1"/>
      <c r="C2" s="1"/>
      <c r="D2" s="1"/>
      <c r="E2" s="1"/>
      <c r="F2" s="1"/>
      <c r="G2" s="1"/>
      <c r="H2" s="1"/>
      <c r="I2" s="1"/>
      <c r="J2" s="1"/>
      <c r="K2" s="1"/>
      <c r="L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Bot="1">
      <c r="A3" s="1399"/>
      <c r="B3" s="1"/>
      <c r="C3" s="1"/>
      <c r="D3" s="1"/>
      <c r="E3" s="1"/>
      <c r="F3" s="1"/>
      <c r="G3" s="1"/>
      <c r="H3" s="1"/>
      <c r="I3" s="1"/>
      <c r="J3" s="1"/>
      <c r="K3" s="1"/>
      <c r="L3" s="1"/>
      <c r="M3" s="2" t="s">
        <v>628</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6.149999999999999" customHeight="1" thickTop="1">
      <c r="A4" s="1400" t="s">
        <v>114</v>
      </c>
      <c r="B4" s="1401" t="s">
        <v>629</v>
      </c>
      <c r="C4" s="1402"/>
      <c r="D4" s="1402"/>
      <c r="E4" s="1403"/>
      <c r="F4" s="1401" t="s">
        <v>630</v>
      </c>
      <c r="G4" s="1402"/>
      <c r="H4" s="1402"/>
      <c r="I4" s="1403"/>
      <c r="J4" s="1401" t="s">
        <v>631</v>
      </c>
      <c r="K4" s="1402"/>
      <c r="L4" s="1402"/>
      <c r="M4" s="1402"/>
      <c r="N4" s="49"/>
    </row>
    <row r="5" spans="1:256" ht="16.149999999999999" customHeight="1">
      <c r="A5" s="1404"/>
      <c r="B5" s="1405" t="s">
        <v>632</v>
      </c>
      <c r="C5" s="1405" t="s">
        <v>633</v>
      </c>
      <c r="D5" s="1405" t="s">
        <v>634</v>
      </c>
      <c r="E5" s="1405" t="s">
        <v>635</v>
      </c>
      <c r="F5" s="1405" t="s">
        <v>632</v>
      </c>
      <c r="G5" s="1405" t="s">
        <v>633</v>
      </c>
      <c r="H5" s="1405" t="s">
        <v>634</v>
      </c>
      <c r="I5" s="1405" t="s">
        <v>635</v>
      </c>
      <c r="J5" s="1405" t="s">
        <v>632</v>
      </c>
      <c r="K5" s="1405" t="s">
        <v>633</v>
      </c>
      <c r="L5" s="1405" t="s">
        <v>634</v>
      </c>
      <c r="M5" s="1405" t="s">
        <v>635</v>
      </c>
      <c r="N5" s="49"/>
    </row>
    <row r="6" spans="1:256" ht="15" customHeight="1">
      <c r="A6" s="1338"/>
      <c r="B6" s="1406"/>
      <c r="C6" s="1407"/>
      <c r="D6" s="1407"/>
      <c r="E6" s="1407"/>
      <c r="F6" s="1407"/>
      <c r="G6" s="1407"/>
      <c r="H6" s="1407"/>
      <c r="I6" s="1407"/>
      <c r="J6" s="1407"/>
      <c r="K6" s="1407"/>
      <c r="L6" s="1407"/>
      <c r="M6" s="1407"/>
      <c r="N6" s="1408"/>
    </row>
    <row r="7" spans="1:256" ht="15" customHeight="1">
      <c r="A7" s="1409" t="s">
        <v>599</v>
      </c>
      <c r="B7" s="1410">
        <v>416147</v>
      </c>
      <c r="C7" s="1253">
        <v>412964</v>
      </c>
      <c r="D7" s="1253">
        <v>829111</v>
      </c>
      <c r="E7" s="1411">
        <v>72.7</v>
      </c>
      <c r="F7" s="1253">
        <v>26359</v>
      </c>
      <c r="G7" s="1253">
        <v>26936</v>
      </c>
      <c r="H7" s="1253">
        <v>53295</v>
      </c>
      <c r="I7" s="1411">
        <v>63.5</v>
      </c>
      <c r="J7" s="1162">
        <v>62476</v>
      </c>
      <c r="K7" s="1162">
        <v>63246</v>
      </c>
      <c r="L7" s="1162">
        <v>125722</v>
      </c>
      <c r="M7" s="1412">
        <v>55.1</v>
      </c>
      <c r="N7" s="1408"/>
    </row>
    <row r="8" spans="1:256" s="61" customFormat="1" ht="15" customHeight="1">
      <c r="A8" s="75">
        <v>28</v>
      </c>
      <c r="B8" s="1324">
        <v>445533</v>
      </c>
      <c r="C8" s="1251">
        <v>446356</v>
      </c>
      <c r="D8" s="1251">
        <v>891889</v>
      </c>
      <c r="E8" s="1413">
        <v>75.099999999999994</v>
      </c>
      <c r="F8" s="1251">
        <v>26309</v>
      </c>
      <c r="G8" s="1251">
        <v>26389</v>
      </c>
      <c r="H8" s="1251">
        <v>52698</v>
      </c>
      <c r="I8" s="1413">
        <v>63.1</v>
      </c>
      <c r="J8" s="1159">
        <v>62263</v>
      </c>
      <c r="K8" s="1159">
        <v>59388</v>
      </c>
      <c r="L8" s="1159">
        <v>121651</v>
      </c>
      <c r="M8" s="1414">
        <v>50.2</v>
      </c>
      <c r="N8" s="1415"/>
    </row>
    <row r="9" spans="1:256" s="61" customFormat="1" ht="15" customHeight="1">
      <c r="A9" s="75">
        <v>29</v>
      </c>
      <c r="B9" s="1324">
        <v>458563</v>
      </c>
      <c r="C9" s="1251">
        <v>460984</v>
      </c>
      <c r="D9" s="1251">
        <v>919547</v>
      </c>
      <c r="E9" s="1413">
        <v>78.099999999999994</v>
      </c>
      <c r="F9" s="1251">
        <v>28444</v>
      </c>
      <c r="G9" s="1251">
        <v>28310</v>
      </c>
      <c r="H9" s="1251">
        <v>56754</v>
      </c>
      <c r="I9" s="1413">
        <v>68.3</v>
      </c>
      <c r="J9" s="1159">
        <v>72285</v>
      </c>
      <c r="K9" s="1159">
        <v>70831</v>
      </c>
      <c r="L9" s="1159">
        <v>143116</v>
      </c>
      <c r="M9" s="1414">
        <v>60.2</v>
      </c>
      <c r="N9" s="1415"/>
    </row>
    <row r="10" spans="1:256" s="61" customFormat="1" ht="15" customHeight="1">
      <c r="A10" s="75">
        <v>30</v>
      </c>
      <c r="B10" s="1324">
        <v>505241</v>
      </c>
      <c r="C10" s="1251">
        <v>507566</v>
      </c>
      <c r="D10" s="1251">
        <v>1012807</v>
      </c>
      <c r="E10" s="1413">
        <v>80.145206791088185</v>
      </c>
      <c r="F10" s="1251">
        <v>27986</v>
      </c>
      <c r="G10" s="1251">
        <v>28599</v>
      </c>
      <c r="H10" s="1251">
        <v>56585</v>
      </c>
      <c r="I10" s="1413">
        <v>67.2</v>
      </c>
      <c r="J10" s="1159">
        <v>75858</v>
      </c>
      <c r="K10" s="1159">
        <v>73160</v>
      </c>
      <c r="L10" s="1159">
        <v>149018</v>
      </c>
      <c r="M10" s="1414">
        <v>61.064942302648831</v>
      </c>
      <c r="N10" s="1415"/>
    </row>
    <row r="11" spans="1:256" s="61" customFormat="1" ht="15" customHeight="1">
      <c r="A11" s="75" t="s">
        <v>636</v>
      </c>
      <c r="B11" s="1324">
        <v>496771</v>
      </c>
      <c r="C11" s="1251">
        <v>500396</v>
      </c>
      <c r="D11" s="1251">
        <v>997167</v>
      </c>
      <c r="E11" s="1413">
        <v>75.67555876319642</v>
      </c>
      <c r="F11" s="1251">
        <v>29448</v>
      </c>
      <c r="G11" s="1251">
        <v>29790</v>
      </c>
      <c r="H11" s="1251">
        <v>59238</v>
      </c>
      <c r="I11" s="1413">
        <v>65.441891294741495</v>
      </c>
      <c r="J11" s="1159">
        <v>72910</v>
      </c>
      <c r="K11" s="1159">
        <v>69704</v>
      </c>
      <c r="L11" s="1159">
        <v>142614</v>
      </c>
      <c r="M11" s="1414">
        <v>57.591102926923824</v>
      </c>
      <c r="N11" s="1415"/>
    </row>
    <row r="12" spans="1:256" s="61" customFormat="1" ht="15" customHeight="1">
      <c r="A12" s="75">
        <v>2</v>
      </c>
      <c r="B12" s="1324">
        <v>152999</v>
      </c>
      <c r="C12" s="1251">
        <v>154249</v>
      </c>
      <c r="D12" s="1251">
        <v>307248</v>
      </c>
      <c r="E12" s="1413">
        <v>45</v>
      </c>
      <c r="F12" s="1251">
        <v>11943</v>
      </c>
      <c r="G12" s="1251">
        <v>11869</v>
      </c>
      <c r="H12" s="1251">
        <v>23812</v>
      </c>
      <c r="I12" s="1413">
        <v>34.9</v>
      </c>
      <c r="J12" s="1159">
        <v>11400</v>
      </c>
      <c r="K12" s="1159">
        <v>13185</v>
      </c>
      <c r="L12" s="1159">
        <v>24585</v>
      </c>
      <c r="M12" s="1414">
        <v>26.5</v>
      </c>
      <c r="N12" s="1415"/>
    </row>
    <row r="13" spans="1:256" ht="15" customHeight="1">
      <c r="A13" s="1416"/>
      <c r="B13" s="1324"/>
      <c r="C13" s="1251"/>
      <c r="D13" s="1251"/>
      <c r="E13" s="1417"/>
      <c r="F13" s="1251"/>
      <c r="G13" s="1251"/>
      <c r="H13" s="1251"/>
      <c r="I13" s="1418"/>
      <c r="J13" s="1159"/>
      <c r="K13" s="1159"/>
      <c r="L13" s="1159"/>
      <c r="M13" s="1414"/>
      <c r="N13" s="1408"/>
    </row>
    <row r="14" spans="1:256" ht="15" customHeight="1">
      <c r="A14" s="1419" t="s">
        <v>243</v>
      </c>
      <c r="B14" s="1164">
        <v>1755</v>
      </c>
      <c r="C14" s="1157">
        <v>1636</v>
      </c>
      <c r="D14" s="1157">
        <v>3391</v>
      </c>
      <c r="E14" s="1420">
        <v>19.75416521029943</v>
      </c>
      <c r="F14" s="1157">
        <v>332</v>
      </c>
      <c r="G14" s="1157">
        <v>286</v>
      </c>
      <c r="H14" s="1157">
        <v>618</v>
      </c>
      <c r="I14" s="1421">
        <v>11.310395314787701</v>
      </c>
      <c r="J14" s="1159">
        <v>203</v>
      </c>
      <c r="K14" s="1159">
        <v>170</v>
      </c>
      <c r="L14" s="1159">
        <v>373</v>
      </c>
      <c r="M14" s="1414">
        <v>7.8229865771812079</v>
      </c>
      <c r="N14" s="1408"/>
    </row>
    <row r="15" spans="1:256" ht="15" customHeight="1">
      <c r="A15" s="1422">
        <v>6</v>
      </c>
      <c r="B15" s="1164">
        <v>5986</v>
      </c>
      <c r="C15" s="1157">
        <v>6129</v>
      </c>
      <c r="D15" s="1157">
        <v>12115</v>
      </c>
      <c r="E15" s="1420">
        <v>31.253224641419873</v>
      </c>
      <c r="F15" s="1157">
        <v>462</v>
      </c>
      <c r="G15" s="1157">
        <v>388</v>
      </c>
      <c r="H15" s="1157">
        <v>850</v>
      </c>
      <c r="I15" s="1421">
        <v>32.793209876543209</v>
      </c>
      <c r="J15" s="1159">
        <v>519</v>
      </c>
      <c r="K15" s="1159">
        <v>612</v>
      </c>
      <c r="L15" s="1159">
        <v>1131</v>
      </c>
      <c r="M15" s="1414">
        <v>31.841216216216218</v>
      </c>
      <c r="N15" s="1408"/>
    </row>
    <row r="16" spans="1:256" s="61" customFormat="1" ht="15" customHeight="1">
      <c r="A16" s="1422">
        <v>7</v>
      </c>
      <c r="B16" s="1423">
        <v>11892</v>
      </c>
      <c r="C16" s="1424">
        <v>12424</v>
      </c>
      <c r="D16" s="1425">
        <v>24316</v>
      </c>
      <c r="E16" s="1420">
        <v>37.375879984014269</v>
      </c>
      <c r="F16" s="1157">
        <v>874</v>
      </c>
      <c r="G16" s="1157">
        <v>925</v>
      </c>
      <c r="H16" s="1157">
        <v>1799</v>
      </c>
      <c r="I16" s="1421">
        <v>39.5</v>
      </c>
      <c r="J16" s="1159">
        <v>811</v>
      </c>
      <c r="K16" s="1159">
        <v>995</v>
      </c>
      <c r="L16" s="1159">
        <v>1806</v>
      </c>
      <c r="M16" s="1414">
        <v>30.220883534136544</v>
      </c>
      <c r="N16" s="1415"/>
    </row>
    <row r="17" spans="1:14" s="61" customFormat="1" ht="15" customHeight="1">
      <c r="A17" s="1422">
        <v>8</v>
      </c>
      <c r="B17" s="1426">
        <v>12238</v>
      </c>
      <c r="C17" s="1424">
        <v>12095</v>
      </c>
      <c r="D17" s="1424">
        <v>24333</v>
      </c>
      <c r="E17" s="1427">
        <v>30.22244854868158</v>
      </c>
      <c r="F17" s="1157">
        <v>1290</v>
      </c>
      <c r="G17" s="1157">
        <v>1395</v>
      </c>
      <c r="H17" s="1157">
        <v>2685</v>
      </c>
      <c r="I17" s="1421">
        <v>32.341604432666827</v>
      </c>
      <c r="J17" s="1159">
        <v>1192</v>
      </c>
      <c r="K17" s="1159">
        <v>1257</v>
      </c>
      <c r="L17" s="1159">
        <v>2449</v>
      </c>
      <c r="M17" s="1414">
        <v>16.201376025403547</v>
      </c>
      <c r="N17" s="1415"/>
    </row>
    <row r="18" spans="1:14" s="61" customFormat="1" ht="15" customHeight="1">
      <c r="A18" s="1422">
        <v>9</v>
      </c>
      <c r="B18" s="1423">
        <v>14291</v>
      </c>
      <c r="C18" s="1424">
        <v>14388</v>
      </c>
      <c r="D18" s="1425">
        <v>28679</v>
      </c>
      <c r="E18" s="1427">
        <v>50.541026364020865</v>
      </c>
      <c r="F18" s="1157">
        <v>1156</v>
      </c>
      <c r="G18" s="1157">
        <v>1114</v>
      </c>
      <c r="H18" s="1157">
        <v>2270</v>
      </c>
      <c r="I18" s="1421">
        <v>43.788580246913575</v>
      </c>
      <c r="J18" s="1159">
        <v>1028</v>
      </c>
      <c r="K18" s="1159">
        <v>1221</v>
      </c>
      <c r="L18" s="1159">
        <v>2249</v>
      </c>
      <c r="M18" s="1414">
        <v>25.673515981735161</v>
      </c>
      <c r="N18" s="1415"/>
    </row>
    <row r="19" spans="1:14" ht="15" customHeight="1">
      <c r="A19" s="1422">
        <v>10</v>
      </c>
      <c r="B19" s="1426">
        <v>23422</v>
      </c>
      <c r="C19" s="1424">
        <v>24803</v>
      </c>
      <c r="D19" s="1424">
        <v>48225</v>
      </c>
      <c r="E19" s="1420">
        <v>65.386284133741896</v>
      </c>
      <c r="F19" s="1157">
        <v>1581</v>
      </c>
      <c r="G19" s="1157">
        <v>1667</v>
      </c>
      <c r="H19" s="1157">
        <v>3248</v>
      </c>
      <c r="I19" s="1421">
        <v>51.085246932997798</v>
      </c>
      <c r="J19" s="1159">
        <v>1247</v>
      </c>
      <c r="K19" s="1159">
        <v>1875</v>
      </c>
      <c r="L19" s="1159">
        <v>3122</v>
      </c>
      <c r="M19" s="1414">
        <v>54.848910751932536</v>
      </c>
      <c r="N19" s="1408"/>
    </row>
    <row r="20" spans="1:14" s="61" customFormat="1" ht="15" customHeight="1">
      <c r="A20" s="1422">
        <v>11</v>
      </c>
      <c r="B20" s="1423">
        <v>31373</v>
      </c>
      <c r="C20" s="1424">
        <v>31740</v>
      </c>
      <c r="D20" s="1425">
        <v>63113</v>
      </c>
      <c r="E20" s="1420">
        <v>66.485125568852183</v>
      </c>
      <c r="F20" s="1157">
        <v>1619</v>
      </c>
      <c r="G20" s="1157">
        <v>1700</v>
      </c>
      <c r="H20" s="1157">
        <v>3319</v>
      </c>
      <c r="I20" s="1421">
        <v>57.145316804407706</v>
      </c>
      <c r="J20" s="1159">
        <v>2438</v>
      </c>
      <c r="K20" s="1159">
        <v>2879</v>
      </c>
      <c r="L20" s="1159">
        <v>5317</v>
      </c>
      <c r="M20" s="1414">
        <v>52.685295283392783</v>
      </c>
      <c r="N20" s="1415"/>
    </row>
    <row r="21" spans="1:14" s="61" customFormat="1" ht="15" customHeight="1">
      <c r="A21" s="1422">
        <v>12</v>
      </c>
      <c r="B21" s="1423">
        <v>20046</v>
      </c>
      <c r="C21" s="1424">
        <v>20170</v>
      </c>
      <c r="D21" s="1425">
        <v>40216</v>
      </c>
      <c r="E21" s="1420">
        <v>46.28167652542178</v>
      </c>
      <c r="F21" s="1159">
        <v>1487</v>
      </c>
      <c r="G21" s="1159">
        <v>1381</v>
      </c>
      <c r="H21" s="1159">
        <v>2868</v>
      </c>
      <c r="I21" s="1413">
        <v>38.925081433224754</v>
      </c>
      <c r="J21" s="1158">
        <v>1968</v>
      </c>
      <c r="K21" s="1158">
        <v>2334</v>
      </c>
      <c r="L21" s="1158">
        <v>4302</v>
      </c>
      <c r="M21" s="1428">
        <v>30.798969072164951</v>
      </c>
      <c r="N21" s="1415"/>
    </row>
    <row r="22" spans="1:14" s="61" customFormat="1" ht="15" customHeight="1">
      <c r="A22" s="1422" t="s">
        <v>49</v>
      </c>
      <c r="B22" s="1164">
        <v>7654</v>
      </c>
      <c r="C22" s="1157">
        <v>6676</v>
      </c>
      <c r="D22" s="1157">
        <v>14330</v>
      </c>
      <c r="E22" s="1429">
        <v>30.376902531055244</v>
      </c>
      <c r="F22" s="1159">
        <v>1005</v>
      </c>
      <c r="G22" s="1159">
        <v>897</v>
      </c>
      <c r="H22" s="1159">
        <v>1902</v>
      </c>
      <c r="I22" s="1430">
        <v>28.337306317044096</v>
      </c>
      <c r="J22" s="1158">
        <v>768</v>
      </c>
      <c r="K22" s="1158">
        <v>522</v>
      </c>
      <c r="L22" s="1158">
        <v>1290</v>
      </c>
      <c r="M22" s="1428">
        <v>20.118527760449158</v>
      </c>
      <c r="N22" s="1415"/>
    </row>
    <row r="23" spans="1:14" s="61" customFormat="1" ht="15" customHeight="1">
      <c r="A23" s="1422">
        <v>2</v>
      </c>
      <c r="B23" s="1164">
        <v>5551</v>
      </c>
      <c r="C23" s="1157">
        <v>5416</v>
      </c>
      <c r="D23" s="1157">
        <v>10967</v>
      </c>
      <c r="E23" s="1429">
        <v>49.316485295440238</v>
      </c>
      <c r="F23" s="1159">
        <v>758</v>
      </c>
      <c r="G23" s="1159">
        <v>733</v>
      </c>
      <c r="H23" s="1159">
        <v>1491</v>
      </c>
      <c r="I23" s="1413">
        <v>23.89423076923077</v>
      </c>
      <c r="J23" s="1158">
        <v>250</v>
      </c>
      <c r="K23" s="1158">
        <v>252</v>
      </c>
      <c r="L23" s="1158">
        <v>502</v>
      </c>
      <c r="M23" s="1428">
        <v>12.600401606425704</v>
      </c>
      <c r="N23" s="1415"/>
    </row>
    <row r="24" spans="1:14" s="61" customFormat="1" ht="15" customHeight="1">
      <c r="A24" s="1422">
        <v>3</v>
      </c>
      <c r="B24" s="1164">
        <v>15017</v>
      </c>
      <c r="C24" s="1157">
        <v>15005</v>
      </c>
      <c r="D24" s="1157">
        <v>30022</v>
      </c>
      <c r="E24" s="1429">
        <v>57.9</v>
      </c>
      <c r="F24" s="1159">
        <v>982</v>
      </c>
      <c r="G24" s="1159">
        <v>942</v>
      </c>
      <c r="H24" s="1159">
        <v>1924</v>
      </c>
      <c r="I24" s="1413">
        <v>66.8</v>
      </c>
      <c r="J24" s="1158">
        <v>597</v>
      </c>
      <c r="K24" s="1158">
        <v>667</v>
      </c>
      <c r="L24" s="1158">
        <v>1264</v>
      </c>
      <c r="M24" s="1428">
        <v>30.1</v>
      </c>
      <c r="N24" s="1415"/>
    </row>
    <row r="25" spans="1:14" s="61" customFormat="1" ht="15" customHeight="1">
      <c r="A25" s="1422">
        <v>4</v>
      </c>
      <c r="B25" s="1164">
        <v>13500</v>
      </c>
      <c r="C25" s="1157">
        <v>13878</v>
      </c>
      <c r="D25" s="1157">
        <v>27378</v>
      </c>
      <c r="E25" s="1429">
        <v>40.1</v>
      </c>
      <c r="F25" s="1159">
        <v>917</v>
      </c>
      <c r="G25" s="1159">
        <v>940</v>
      </c>
      <c r="H25" s="1159">
        <v>1857</v>
      </c>
      <c r="I25" s="1413">
        <v>34.200000000000003</v>
      </c>
      <c r="J25" s="1158">
        <v>799</v>
      </c>
      <c r="K25" s="1158">
        <v>1054</v>
      </c>
      <c r="L25" s="1158">
        <v>1853</v>
      </c>
      <c r="M25" s="1428">
        <v>18.899999999999999</v>
      </c>
      <c r="N25" s="1415"/>
    </row>
    <row r="26" spans="1:14" s="61" customFormat="1" ht="15" customHeight="1">
      <c r="A26" s="1422">
        <v>5</v>
      </c>
      <c r="B26" s="1164">
        <v>11616</v>
      </c>
      <c r="C26" s="1157">
        <v>10835</v>
      </c>
      <c r="D26" s="1157">
        <v>22451</v>
      </c>
      <c r="E26" s="1429">
        <v>35.5</v>
      </c>
      <c r="F26" s="1159">
        <v>880</v>
      </c>
      <c r="G26" s="1159">
        <v>890</v>
      </c>
      <c r="H26" s="1159">
        <v>1770</v>
      </c>
      <c r="I26" s="1413">
        <v>23.3</v>
      </c>
      <c r="J26" s="1158">
        <v>777</v>
      </c>
      <c r="K26" s="1158">
        <v>688</v>
      </c>
      <c r="L26" s="1158">
        <v>1465</v>
      </c>
      <c r="M26" s="1428">
        <v>21.9</v>
      </c>
      <c r="N26" s="1415"/>
    </row>
    <row r="27" spans="1:14" s="61" customFormat="1" ht="15" customHeight="1">
      <c r="A27" s="1431" t="s">
        <v>637</v>
      </c>
      <c r="B27" s="1164"/>
      <c r="C27" s="1159"/>
      <c r="D27" s="1157"/>
      <c r="E27" s="1432"/>
      <c r="F27" s="1159"/>
      <c r="G27" s="1159"/>
      <c r="H27" s="1159"/>
      <c r="I27" s="1260"/>
      <c r="J27" s="1371"/>
      <c r="K27" s="1371"/>
      <c r="L27" s="1371"/>
      <c r="M27" s="1433"/>
      <c r="N27" s="1415"/>
    </row>
    <row r="28" spans="1:14" s="61" customFormat="1" ht="15" customHeight="1">
      <c r="A28" s="1434" t="s">
        <v>638</v>
      </c>
      <c r="B28" s="1164">
        <v>6492</v>
      </c>
      <c r="C28" s="1159">
        <v>5989</v>
      </c>
      <c r="D28" s="1157">
        <v>12481</v>
      </c>
      <c r="E28" s="1432">
        <v>47.7</v>
      </c>
      <c r="F28" s="1158" t="s">
        <v>47</v>
      </c>
      <c r="G28" s="1158" t="s">
        <v>47</v>
      </c>
      <c r="H28" s="1158" t="s">
        <v>47</v>
      </c>
      <c r="I28" s="1435" t="s">
        <v>47</v>
      </c>
      <c r="J28" s="1158">
        <v>777</v>
      </c>
      <c r="K28" s="1158">
        <v>688</v>
      </c>
      <c r="L28" s="1158">
        <v>1465</v>
      </c>
      <c r="M28" s="1428">
        <v>21.9</v>
      </c>
      <c r="N28" s="1249"/>
    </row>
    <row r="29" spans="1:14" s="61" customFormat="1" ht="15" customHeight="1">
      <c r="A29" s="1434" t="s">
        <v>639</v>
      </c>
      <c r="B29" s="1436">
        <v>1009</v>
      </c>
      <c r="C29" s="1158">
        <v>973</v>
      </c>
      <c r="D29" s="13">
        <v>1982</v>
      </c>
      <c r="E29" s="1437">
        <v>24.4</v>
      </c>
      <c r="F29" s="1158">
        <v>286</v>
      </c>
      <c r="G29" s="1158">
        <v>289</v>
      </c>
      <c r="H29" s="1158">
        <v>575</v>
      </c>
      <c r="I29" s="1435">
        <v>12.2</v>
      </c>
      <c r="J29" s="1158" t="s">
        <v>47</v>
      </c>
      <c r="K29" s="1158" t="s">
        <v>47</v>
      </c>
      <c r="L29" s="1158" t="s">
        <v>47</v>
      </c>
      <c r="M29" s="1428" t="s">
        <v>47</v>
      </c>
      <c r="N29" s="1415"/>
    </row>
    <row r="30" spans="1:14" s="61" customFormat="1" ht="15" customHeight="1">
      <c r="A30" s="1434" t="s">
        <v>640</v>
      </c>
      <c r="B30" s="1164">
        <v>704</v>
      </c>
      <c r="C30" s="1158">
        <v>620</v>
      </c>
      <c r="D30" s="1157">
        <v>1324</v>
      </c>
      <c r="E30" s="1432">
        <v>23.3</v>
      </c>
      <c r="F30" s="1158" t="s">
        <v>47</v>
      </c>
      <c r="G30" s="1158" t="s">
        <v>47</v>
      </c>
      <c r="H30" s="1158" t="s">
        <v>47</v>
      </c>
      <c r="I30" s="1438" t="s">
        <v>47</v>
      </c>
      <c r="J30" s="1158" t="s">
        <v>47</v>
      </c>
      <c r="K30" s="1158" t="s">
        <v>47</v>
      </c>
      <c r="L30" s="1158" t="s">
        <v>47</v>
      </c>
      <c r="M30" s="1428" t="s">
        <v>47</v>
      </c>
      <c r="N30" s="1415"/>
    </row>
    <row r="31" spans="1:14" s="61" customFormat="1" ht="15" customHeight="1">
      <c r="A31" s="1434" t="s">
        <v>641</v>
      </c>
      <c r="B31" s="1436" t="s">
        <v>642</v>
      </c>
      <c r="C31" s="13" t="s">
        <v>642</v>
      </c>
      <c r="D31" s="13" t="s">
        <v>642</v>
      </c>
      <c r="E31" s="13" t="s">
        <v>642</v>
      </c>
      <c r="F31" s="1158">
        <v>594</v>
      </c>
      <c r="G31" s="1158">
        <v>601</v>
      </c>
      <c r="H31" s="1158">
        <v>1195</v>
      </c>
      <c r="I31" s="1435">
        <v>41.5</v>
      </c>
      <c r="J31" s="1158" t="s">
        <v>47</v>
      </c>
      <c r="K31" s="1158" t="s">
        <v>47</v>
      </c>
      <c r="L31" s="1158" t="s">
        <v>47</v>
      </c>
      <c r="M31" s="1428" t="s">
        <v>47</v>
      </c>
      <c r="N31" s="1415"/>
    </row>
    <row r="32" spans="1:14" s="61" customFormat="1" ht="15" customHeight="1">
      <c r="A32" s="1434" t="s">
        <v>643</v>
      </c>
      <c r="B32" s="1164">
        <v>601</v>
      </c>
      <c r="C32" s="1159">
        <v>594</v>
      </c>
      <c r="D32" s="1159">
        <v>1195</v>
      </c>
      <c r="E32" s="1432">
        <v>41.5</v>
      </c>
      <c r="F32" s="1158" t="s">
        <v>47</v>
      </c>
      <c r="G32" s="1158" t="s">
        <v>47</v>
      </c>
      <c r="H32" s="1158" t="s">
        <v>47</v>
      </c>
      <c r="I32" s="1438" t="s">
        <v>47</v>
      </c>
      <c r="J32" s="1158" t="s">
        <v>47</v>
      </c>
      <c r="K32" s="1158" t="s">
        <v>47</v>
      </c>
      <c r="L32" s="1158" t="s">
        <v>47</v>
      </c>
      <c r="M32" s="1438" t="s">
        <v>47</v>
      </c>
      <c r="N32" s="1415"/>
    </row>
    <row r="33" spans="1:14" s="61" customFormat="1" ht="15" customHeight="1">
      <c r="A33" s="1434" t="s">
        <v>644</v>
      </c>
      <c r="B33" s="1436">
        <v>1407</v>
      </c>
      <c r="C33" s="1158">
        <v>1294</v>
      </c>
      <c r="D33" s="1158">
        <v>2701</v>
      </c>
      <c r="E33" s="1439">
        <v>26.8</v>
      </c>
      <c r="F33" s="1158" t="s">
        <v>47</v>
      </c>
      <c r="G33" s="1158" t="s">
        <v>47</v>
      </c>
      <c r="H33" s="1158" t="s">
        <v>47</v>
      </c>
      <c r="I33" s="1438" t="s">
        <v>47</v>
      </c>
      <c r="J33" s="1158" t="s">
        <v>47</v>
      </c>
      <c r="K33" s="1158" t="s">
        <v>47</v>
      </c>
      <c r="L33" s="1158" t="s">
        <v>47</v>
      </c>
      <c r="M33" s="1438" t="s">
        <v>47</v>
      </c>
      <c r="N33" s="1415"/>
    </row>
    <row r="34" spans="1:14" s="61" customFormat="1" ht="15" customHeight="1">
      <c r="A34" s="1434" t="s">
        <v>645</v>
      </c>
      <c r="B34" s="1436">
        <v>763</v>
      </c>
      <c r="C34" s="1158">
        <v>741</v>
      </c>
      <c r="D34" s="1158">
        <v>1504</v>
      </c>
      <c r="E34" s="1439">
        <v>29.3</v>
      </c>
      <c r="F34" s="1158" t="s">
        <v>47</v>
      </c>
      <c r="G34" s="1158" t="s">
        <v>47</v>
      </c>
      <c r="H34" s="1158" t="s">
        <v>47</v>
      </c>
      <c r="I34" s="1438" t="s">
        <v>47</v>
      </c>
      <c r="J34" s="1158" t="s">
        <v>47</v>
      </c>
      <c r="K34" s="1158" t="s">
        <v>47</v>
      </c>
      <c r="L34" s="1158" t="s">
        <v>47</v>
      </c>
      <c r="M34" s="1438" t="s">
        <v>47</v>
      </c>
      <c r="N34" s="1415"/>
    </row>
    <row r="35" spans="1:14" s="61" customFormat="1" ht="15" customHeight="1">
      <c r="A35" s="1434" t="s">
        <v>646</v>
      </c>
      <c r="B35" s="1436">
        <v>640</v>
      </c>
      <c r="C35" s="1158">
        <v>624</v>
      </c>
      <c r="D35" s="1158">
        <v>1264</v>
      </c>
      <c r="E35" s="1439">
        <v>24.6</v>
      </c>
      <c r="F35" s="1158" t="s">
        <v>47</v>
      </c>
      <c r="G35" s="1158" t="s">
        <v>47</v>
      </c>
      <c r="H35" s="1158" t="s">
        <v>47</v>
      </c>
      <c r="I35" s="1438" t="s">
        <v>47</v>
      </c>
      <c r="J35" s="1158" t="s">
        <v>47</v>
      </c>
      <c r="K35" s="1158" t="s">
        <v>47</v>
      </c>
      <c r="L35" s="1158" t="s">
        <v>47</v>
      </c>
      <c r="M35" s="1438" t="s">
        <v>47</v>
      </c>
      <c r="N35" s="1415"/>
    </row>
    <row r="36" spans="1:14" s="61" customFormat="1" ht="15" customHeight="1">
      <c r="A36" s="1434" t="s">
        <v>647</v>
      </c>
      <c r="B36" s="1436" t="s">
        <v>47</v>
      </c>
      <c r="C36" s="1158" t="s">
        <v>47</v>
      </c>
      <c r="D36" s="1158" t="s">
        <v>47</v>
      </c>
      <c r="E36" s="1439" t="s">
        <v>47</v>
      </c>
      <c r="F36" s="1158" t="s">
        <v>47</v>
      </c>
      <c r="G36" s="1158" t="s">
        <v>47</v>
      </c>
      <c r="H36" s="1158" t="s">
        <v>47</v>
      </c>
      <c r="I36" s="1438" t="s">
        <v>47</v>
      </c>
      <c r="J36" s="1158" t="s">
        <v>47</v>
      </c>
      <c r="K36" s="1158" t="s">
        <v>47</v>
      </c>
      <c r="L36" s="1158" t="s">
        <v>47</v>
      </c>
      <c r="M36" s="1438" t="s">
        <v>47</v>
      </c>
      <c r="N36" s="1415"/>
    </row>
    <row r="37" spans="1:14" s="61" customFormat="1" ht="16.149999999999999" customHeight="1">
      <c r="A37" s="1434" t="s">
        <v>648</v>
      </c>
      <c r="B37" s="1440" t="s">
        <v>47</v>
      </c>
      <c r="C37" s="1158" t="s">
        <v>47</v>
      </c>
      <c r="D37" s="1158" t="s">
        <v>47</v>
      </c>
      <c r="E37" s="1428" t="s">
        <v>47</v>
      </c>
      <c r="F37" s="1158" t="s">
        <v>47</v>
      </c>
      <c r="G37" s="1158" t="s">
        <v>47</v>
      </c>
      <c r="H37" s="1158" t="s">
        <v>47</v>
      </c>
      <c r="I37" s="1438" t="s">
        <v>47</v>
      </c>
      <c r="J37" s="1158" t="s">
        <v>47</v>
      </c>
      <c r="K37" s="1158" t="s">
        <v>47</v>
      </c>
      <c r="L37" s="1158" t="s">
        <v>47</v>
      </c>
      <c r="M37" s="1438" t="s">
        <v>47</v>
      </c>
      <c r="N37" s="1415"/>
    </row>
    <row r="38" spans="1:14" ht="16.149999999999999" customHeight="1">
      <c r="A38" s="1441" t="s">
        <v>649</v>
      </c>
      <c r="B38" s="1407"/>
      <c r="C38" s="1407"/>
      <c r="D38" s="1407"/>
      <c r="E38" s="1442"/>
      <c r="F38" s="1407"/>
      <c r="G38" s="1407"/>
      <c r="H38" s="1407"/>
      <c r="I38" s="1442"/>
      <c r="J38" s="1407"/>
      <c r="K38" s="1407"/>
      <c r="L38" s="1407"/>
      <c r="M38" s="1442"/>
      <c r="N38" s="1408"/>
    </row>
    <row r="39" spans="1:14" ht="16.149999999999999" customHeight="1">
      <c r="A39" s="1443"/>
      <c r="B39" s="1444"/>
      <c r="C39" s="1444"/>
      <c r="D39" s="1444"/>
      <c r="E39" s="1445"/>
      <c r="F39" s="1444"/>
      <c r="G39" s="1444"/>
      <c r="H39" s="1444"/>
      <c r="I39" s="1445"/>
      <c r="J39" s="1444"/>
      <c r="K39" s="1444"/>
      <c r="L39" s="1444"/>
      <c r="M39" s="1445"/>
      <c r="N39" s="1408"/>
    </row>
    <row r="40" spans="1:14" ht="16.149999999999999" customHeight="1">
      <c r="A40" s="3" t="s">
        <v>650</v>
      </c>
      <c r="B40" s="1446"/>
      <c r="C40" s="1446"/>
      <c r="D40" s="1446"/>
      <c r="E40" s="1447"/>
      <c r="F40" s="1446"/>
      <c r="G40" s="1446"/>
      <c r="H40" s="1446"/>
      <c r="I40" s="1447"/>
      <c r="J40" s="1446"/>
      <c r="K40" s="1446"/>
      <c r="L40" s="1446"/>
      <c r="M40" s="1447"/>
      <c r="N40" s="1408"/>
    </row>
    <row r="41" spans="1:14" ht="16.149999999999999" customHeight="1">
      <c r="I41" s="1448"/>
      <c r="M41" s="1448"/>
    </row>
    <row r="42" spans="1:14">
      <c r="M42" s="1448"/>
    </row>
    <row r="43" spans="1:14">
      <c r="M43" s="1448"/>
    </row>
    <row r="44" spans="1:14">
      <c r="M44" s="1448"/>
    </row>
    <row r="45" spans="1:14">
      <c r="M45" s="1448"/>
    </row>
    <row r="46" spans="1:14">
      <c r="M46" s="1448"/>
    </row>
    <row r="47" spans="1:14">
      <c r="M47" s="1448"/>
    </row>
  </sheetData>
  <mergeCells count="5">
    <mergeCell ref="A1:M1"/>
    <mergeCell ref="A4:A5"/>
    <mergeCell ref="B4:E4"/>
    <mergeCell ref="F4:I4"/>
    <mergeCell ref="J4:M4"/>
  </mergeCells>
  <phoneticPr fontId="4"/>
  <printOptions horizontalCentered="1" verticalCentered="1"/>
  <pageMargins left="0.51181102362204722" right="0.51181102362204722" top="0.51181102362204722" bottom="0.51181102362204722"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election sqref="A1:N1"/>
    </sheetView>
  </sheetViews>
  <sheetFormatPr defaultColWidth="8.625" defaultRowHeight="13.5"/>
  <cols>
    <col min="1" max="5" width="11.75" style="48" customWidth="1"/>
    <col min="6" max="6" width="8.625" style="48"/>
    <col min="7" max="7" width="8.75" style="48" bestFit="1" customWidth="1"/>
    <col min="8" max="256" width="8.625" style="48"/>
    <col min="257" max="261" width="11.75" style="48" customWidth="1"/>
    <col min="262" max="262" width="8.625" style="48"/>
    <col min="263" max="263" width="8.75" style="48" bestFit="1" customWidth="1"/>
    <col min="264" max="512" width="8.625" style="48"/>
    <col min="513" max="517" width="11.75" style="48" customWidth="1"/>
    <col min="518" max="518" width="8.625" style="48"/>
    <col min="519" max="519" width="8.75" style="48" bestFit="1" customWidth="1"/>
    <col min="520" max="768" width="8.625" style="48"/>
    <col min="769" max="773" width="11.75" style="48" customWidth="1"/>
    <col min="774" max="774" width="8.625" style="48"/>
    <col min="775" max="775" width="8.75" style="48" bestFit="1" customWidth="1"/>
    <col min="776" max="1024" width="8.625" style="48"/>
    <col min="1025" max="1029" width="11.75" style="48" customWidth="1"/>
    <col min="1030" max="1030" width="8.625" style="48"/>
    <col min="1031" max="1031" width="8.75" style="48" bestFit="1" customWidth="1"/>
    <col min="1032" max="1280" width="8.625" style="48"/>
    <col min="1281" max="1285" width="11.75" style="48" customWidth="1"/>
    <col min="1286" max="1286" width="8.625" style="48"/>
    <col min="1287" max="1287" width="8.75" style="48" bestFit="1" customWidth="1"/>
    <col min="1288" max="1536" width="8.625" style="48"/>
    <col min="1537" max="1541" width="11.75" style="48" customWidth="1"/>
    <col min="1542" max="1542" width="8.625" style="48"/>
    <col min="1543" max="1543" width="8.75" style="48" bestFit="1" customWidth="1"/>
    <col min="1544" max="1792" width="8.625" style="48"/>
    <col min="1793" max="1797" width="11.75" style="48" customWidth="1"/>
    <col min="1798" max="1798" width="8.625" style="48"/>
    <col min="1799" max="1799" width="8.75" style="48" bestFit="1" customWidth="1"/>
    <col min="1800" max="2048" width="8.625" style="48"/>
    <col min="2049" max="2053" width="11.75" style="48" customWidth="1"/>
    <col min="2054" max="2054" width="8.625" style="48"/>
    <col min="2055" max="2055" width="8.75" style="48" bestFit="1" customWidth="1"/>
    <col min="2056" max="2304" width="8.625" style="48"/>
    <col min="2305" max="2309" width="11.75" style="48" customWidth="1"/>
    <col min="2310" max="2310" width="8.625" style="48"/>
    <col min="2311" max="2311" width="8.75" style="48" bestFit="1" customWidth="1"/>
    <col min="2312" max="2560" width="8.625" style="48"/>
    <col min="2561" max="2565" width="11.75" style="48" customWidth="1"/>
    <col min="2566" max="2566" width="8.625" style="48"/>
    <col min="2567" max="2567" width="8.75" style="48" bestFit="1" customWidth="1"/>
    <col min="2568" max="2816" width="8.625" style="48"/>
    <col min="2817" max="2821" width="11.75" style="48" customWidth="1"/>
    <col min="2822" max="2822" width="8.625" style="48"/>
    <col min="2823" max="2823" width="8.75" style="48" bestFit="1" customWidth="1"/>
    <col min="2824" max="3072" width="8.625" style="48"/>
    <col min="3073" max="3077" width="11.75" style="48" customWidth="1"/>
    <col min="3078" max="3078" width="8.625" style="48"/>
    <col min="3079" max="3079" width="8.75" style="48" bestFit="1" customWidth="1"/>
    <col min="3080" max="3328" width="8.625" style="48"/>
    <col min="3329" max="3333" width="11.75" style="48" customWidth="1"/>
    <col min="3334" max="3334" width="8.625" style="48"/>
    <col min="3335" max="3335" width="8.75" style="48" bestFit="1" customWidth="1"/>
    <col min="3336" max="3584" width="8.625" style="48"/>
    <col min="3585" max="3589" width="11.75" style="48" customWidth="1"/>
    <col min="3590" max="3590" width="8.625" style="48"/>
    <col min="3591" max="3591" width="8.75" style="48" bestFit="1" customWidth="1"/>
    <col min="3592" max="3840" width="8.625" style="48"/>
    <col min="3841" max="3845" width="11.75" style="48" customWidth="1"/>
    <col min="3846" max="3846" width="8.625" style="48"/>
    <col min="3847" max="3847" width="8.75" style="48" bestFit="1" customWidth="1"/>
    <col min="3848" max="4096" width="8.625" style="48"/>
    <col min="4097" max="4101" width="11.75" style="48" customWidth="1"/>
    <col min="4102" max="4102" width="8.625" style="48"/>
    <col min="4103" max="4103" width="8.75" style="48" bestFit="1" customWidth="1"/>
    <col min="4104" max="4352" width="8.625" style="48"/>
    <col min="4353" max="4357" width="11.75" style="48" customWidth="1"/>
    <col min="4358" max="4358" width="8.625" style="48"/>
    <col min="4359" max="4359" width="8.75" style="48" bestFit="1" customWidth="1"/>
    <col min="4360" max="4608" width="8.625" style="48"/>
    <col min="4609" max="4613" width="11.75" style="48" customWidth="1"/>
    <col min="4614" max="4614" width="8.625" style="48"/>
    <col min="4615" max="4615" width="8.75" style="48" bestFit="1" customWidth="1"/>
    <col min="4616" max="4864" width="8.625" style="48"/>
    <col min="4865" max="4869" width="11.75" style="48" customWidth="1"/>
    <col min="4870" max="4870" width="8.625" style="48"/>
    <col min="4871" max="4871" width="8.75" style="48" bestFit="1" customWidth="1"/>
    <col min="4872" max="5120" width="8.625" style="48"/>
    <col min="5121" max="5125" width="11.75" style="48" customWidth="1"/>
    <col min="5126" max="5126" width="8.625" style="48"/>
    <col min="5127" max="5127" width="8.75" style="48" bestFit="1" customWidth="1"/>
    <col min="5128" max="5376" width="8.625" style="48"/>
    <col min="5377" max="5381" width="11.75" style="48" customWidth="1"/>
    <col min="5382" max="5382" width="8.625" style="48"/>
    <col min="5383" max="5383" width="8.75" style="48" bestFit="1" customWidth="1"/>
    <col min="5384" max="5632" width="8.625" style="48"/>
    <col min="5633" max="5637" width="11.75" style="48" customWidth="1"/>
    <col min="5638" max="5638" width="8.625" style="48"/>
    <col min="5639" max="5639" width="8.75" style="48" bestFit="1" customWidth="1"/>
    <col min="5640" max="5888" width="8.625" style="48"/>
    <col min="5889" max="5893" width="11.75" style="48" customWidth="1"/>
    <col min="5894" max="5894" width="8.625" style="48"/>
    <col min="5895" max="5895" width="8.75" style="48" bestFit="1" customWidth="1"/>
    <col min="5896" max="6144" width="8.625" style="48"/>
    <col min="6145" max="6149" width="11.75" style="48" customWidth="1"/>
    <col min="6150" max="6150" width="8.625" style="48"/>
    <col min="6151" max="6151" width="8.75" style="48" bestFit="1" customWidth="1"/>
    <col min="6152" max="6400" width="8.625" style="48"/>
    <col min="6401" max="6405" width="11.75" style="48" customWidth="1"/>
    <col min="6406" max="6406" width="8.625" style="48"/>
    <col min="6407" max="6407" width="8.75" style="48" bestFit="1" customWidth="1"/>
    <col min="6408" max="6656" width="8.625" style="48"/>
    <col min="6657" max="6661" width="11.75" style="48" customWidth="1"/>
    <col min="6662" max="6662" width="8.625" style="48"/>
    <col min="6663" max="6663" width="8.75" style="48" bestFit="1" customWidth="1"/>
    <col min="6664" max="6912" width="8.625" style="48"/>
    <col min="6913" max="6917" width="11.75" style="48" customWidth="1"/>
    <col min="6918" max="6918" width="8.625" style="48"/>
    <col min="6919" max="6919" width="8.75" style="48" bestFit="1" customWidth="1"/>
    <col min="6920" max="7168" width="8.625" style="48"/>
    <col min="7169" max="7173" width="11.75" style="48" customWidth="1"/>
    <col min="7174" max="7174" width="8.625" style="48"/>
    <col min="7175" max="7175" width="8.75" style="48" bestFit="1" customWidth="1"/>
    <col min="7176" max="7424" width="8.625" style="48"/>
    <col min="7425" max="7429" width="11.75" style="48" customWidth="1"/>
    <col min="7430" max="7430" width="8.625" style="48"/>
    <col min="7431" max="7431" width="8.75" style="48" bestFit="1" customWidth="1"/>
    <col min="7432" max="7680" width="8.625" style="48"/>
    <col min="7681" max="7685" width="11.75" style="48" customWidth="1"/>
    <col min="7686" max="7686" width="8.625" style="48"/>
    <col min="7687" max="7687" width="8.75" style="48" bestFit="1" customWidth="1"/>
    <col min="7688" max="7936" width="8.625" style="48"/>
    <col min="7937" max="7941" width="11.75" style="48" customWidth="1"/>
    <col min="7942" max="7942" width="8.625" style="48"/>
    <col min="7943" max="7943" width="8.75" style="48" bestFit="1" customWidth="1"/>
    <col min="7944" max="8192" width="8.625" style="48"/>
    <col min="8193" max="8197" width="11.75" style="48" customWidth="1"/>
    <col min="8198" max="8198" width="8.625" style="48"/>
    <col min="8199" max="8199" width="8.75" style="48" bestFit="1" customWidth="1"/>
    <col min="8200" max="8448" width="8.625" style="48"/>
    <col min="8449" max="8453" width="11.75" style="48" customWidth="1"/>
    <col min="8454" max="8454" width="8.625" style="48"/>
    <col min="8455" max="8455" width="8.75" style="48" bestFit="1" customWidth="1"/>
    <col min="8456" max="8704" width="8.625" style="48"/>
    <col min="8705" max="8709" width="11.75" style="48" customWidth="1"/>
    <col min="8710" max="8710" width="8.625" style="48"/>
    <col min="8711" max="8711" width="8.75" style="48" bestFit="1" customWidth="1"/>
    <col min="8712" max="8960" width="8.625" style="48"/>
    <col min="8961" max="8965" width="11.75" style="48" customWidth="1"/>
    <col min="8966" max="8966" width="8.625" style="48"/>
    <col min="8967" max="8967" width="8.75" style="48" bestFit="1" customWidth="1"/>
    <col min="8968" max="9216" width="8.625" style="48"/>
    <col min="9217" max="9221" width="11.75" style="48" customWidth="1"/>
    <col min="9222" max="9222" width="8.625" style="48"/>
    <col min="9223" max="9223" width="8.75" style="48" bestFit="1" customWidth="1"/>
    <col min="9224" max="9472" width="8.625" style="48"/>
    <col min="9473" max="9477" width="11.75" style="48" customWidth="1"/>
    <col min="9478" max="9478" width="8.625" style="48"/>
    <col min="9479" max="9479" width="8.75" style="48" bestFit="1" customWidth="1"/>
    <col min="9480" max="9728" width="8.625" style="48"/>
    <col min="9729" max="9733" width="11.75" style="48" customWidth="1"/>
    <col min="9734" max="9734" width="8.625" style="48"/>
    <col min="9735" max="9735" width="8.75" style="48" bestFit="1" customWidth="1"/>
    <col min="9736" max="9984" width="8.625" style="48"/>
    <col min="9985" max="9989" width="11.75" style="48" customWidth="1"/>
    <col min="9990" max="9990" width="8.625" style="48"/>
    <col min="9991" max="9991" width="8.75" style="48" bestFit="1" customWidth="1"/>
    <col min="9992" max="10240" width="8.625" style="48"/>
    <col min="10241" max="10245" width="11.75" style="48" customWidth="1"/>
    <col min="10246" max="10246" width="8.625" style="48"/>
    <col min="10247" max="10247" width="8.75" style="48" bestFit="1" customWidth="1"/>
    <col min="10248" max="10496" width="8.625" style="48"/>
    <col min="10497" max="10501" width="11.75" style="48" customWidth="1"/>
    <col min="10502" max="10502" width="8.625" style="48"/>
    <col min="10503" max="10503" width="8.75" style="48" bestFit="1" customWidth="1"/>
    <col min="10504" max="10752" width="8.625" style="48"/>
    <col min="10753" max="10757" width="11.75" style="48" customWidth="1"/>
    <col min="10758" max="10758" width="8.625" style="48"/>
    <col min="10759" max="10759" width="8.75" style="48" bestFit="1" customWidth="1"/>
    <col min="10760" max="11008" width="8.625" style="48"/>
    <col min="11009" max="11013" width="11.75" style="48" customWidth="1"/>
    <col min="11014" max="11014" width="8.625" style="48"/>
    <col min="11015" max="11015" width="8.75" style="48" bestFit="1" customWidth="1"/>
    <col min="11016" max="11264" width="8.625" style="48"/>
    <col min="11265" max="11269" width="11.75" style="48" customWidth="1"/>
    <col min="11270" max="11270" width="8.625" style="48"/>
    <col min="11271" max="11271" width="8.75" style="48" bestFit="1" customWidth="1"/>
    <col min="11272" max="11520" width="8.625" style="48"/>
    <col min="11521" max="11525" width="11.75" style="48" customWidth="1"/>
    <col min="11526" max="11526" width="8.625" style="48"/>
    <col min="11527" max="11527" width="8.75" style="48" bestFit="1" customWidth="1"/>
    <col min="11528" max="11776" width="8.625" style="48"/>
    <col min="11777" max="11781" width="11.75" style="48" customWidth="1"/>
    <col min="11782" max="11782" width="8.625" style="48"/>
    <col min="11783" max="11783" width="8.75" style="48" bestFit="1" customWidth="1"/>
    <col min="11784" max="12032" width="8.625" style="48"/>
    <col min="12033" max="12037" width="11.75" style="48" customWidth="1"/>
    <col min="12038" max="12038" width="8.625" style="48"/>
    <col min="12039" max="12039" width="8.75" style="48" bestFit="1" customWidth="1"/>
    <col min="12040" max="12288" width="8.625" style="48"/>
    <col min="12289" max="12293" width="11.75" style="48" customWidth="1"/>
    <col min="12294" max="12294" width="8.625" style="48"/>
    <col min="12295" max="12295" width="8.75" style="48" bestFit="1" customWidth="1"/>
    <col min="12296" max="12544" width="8.625" style="48"/>
    <col min="12545" max="12549" width="11.75" style="48" customWidth="1"/>
    <col min="12550" max="12550" width="8.625" style="48"/>
    <col min="12551" max="12551" width="8.75" style="48" bestFit="1" customWidth="1"/>
    <col min="12552" max="12800" width="8.625" style="48"/>
    <col min="12801" max="12805" width="11.75" style="48" customWidth="1"/>
    <col min="12806" max="12806" width="8.625" style="48"/>
    <col min="12807" max="12807" width="8.75" style="48" bestFit="1" customWidth="1"/>
    <col min="12808" max="13056" width="8.625" style="48"/>
    <col min="13057" max="13061" width="11.75" style="48" customWidth="1"/>
    <col min="13062" max="13062" width="8.625" style="48"/>
    <col min="13063" max="13063" width="8.75" style="48" bestFit="1" customWidth="1"/>
    <col min="13064" max="13312" width="8.625" style="48"/>
    <col min="13313" max="13317" width="11.75" style="48" customWidth="1"/>
    <col min="13318" max="13318" width="8.625" style="48"/>
    <col min="13319" max="13319" width="8.75" style="48" bestFit="1" customWidth="1"/>
    <col min="13320" max="13568" width="8.625" style="48"/>
    <col min="13569" max="13573" width="11.75" style="48" customWidth="1"/>
    <col min="13574" max="13574" width="8.625" style="48"/>
    <col min="13575" max="13575" width="8.75" style="48" bestFit="1" customWidth="1"/>
    <col min="13576" max="13824" width="8.625" style="48"/>
    <col min="13825" max="13829" width="11.75" style="48" customWidth="1"/>
    <col min="13830" max="13830" width="8.625" style="48"/>
    <col min="13831" max="13831" width="8.75" style="48" bestFit="1" customWidth="1"/>
    <col min="13832" max="14080" width="8.625" style="48"/>
    <col min="14081" max="14085" width="11.75" style="48" customWidth="1"/>
    <col min="14086" max="14086" width="8.625" style="48"/>
    <col min="14087" max="14087" width="8.75" style="48" bestFit="1" customWidth="1"/>
    <col min="14088" max="14336" width="8.625" style="48"/>
    <col min="14337" max="14341" width="11.75" style="48" customWidth="1"/>
    <col min="14342" max="14342" width="8.625" style="48"/>
    <col min="14343" max="14343" width="8.75" style="48" bestFit="1" customWidth="1"/>
    <col min="14344" max="14592" width="8.625" style="48"/>
    <col min="14593" max="14597" width="11.75" style="48" customWidth="1"/>
    <col min="14598" max="14598" width="8.625" style="48"/>
    <col min="14599" max="14599" width="8.75" style="48" bestFit="1" customWidth="1"/>
    <col min="14600" max="14848" width="8.625" style="48"/>
    <col min="14849" max="14853" width="11.75" style="48" customWidth="1"/>
    <col min="14854" max="14854" width="8.625" style="48"/>
    <col min="14855" max="14855" width="8.75" style="48" bestFit="1" customWidth="1"/>
    <col min="14856" max="15104" width="8.625" style="48"/>
    <col min="15105" max="15109" width="11.75" style="48" customWidth="1"/>
    <col min="15110" max="15110" width="8.625" style="48"/>
    <col min="15111" max="15111" width="8.75" style="48" bestFit="1" customWidth="1"/>
    <col min="15112" max="15360" width="8.625" style="48"/>
    <col min="15361" max="15365" width="11.75" style="48" customWidth="1"/>
    <col min="15366" max="15366" width="8.625" style="48"/>
    <col min="15367" max="15367" width="8.75" style="48" bestFit="1" customWidth="1"/>
    <col min="15368" max="15616" width="8.625" style="48"/>
    <col min="15617" max="15621" width="11.75" style="48" customWidth="1"/>
    <col min="15622" max="15622" width="8.625" style="48"/>
    <col min="15623" max="15623" width="8.75" style="48" bestFit="1" customWidth="1"/>
    <col min="15624" max="15872" width="8.625" style="48"/>
    <col min="15873" max="15877" width="11.75" style="48" customWidth="1"/>
    <col min="15878" max="15878" width="8.625" style="48"/>
    <col min="15879" max="15879" width="8.75" style="48" bestFit="1" customWidth="1"/>
    <col min="15880" max="16128" width="8.625" style="48"/>
    <col min="16129" max="16133" width="11.75" style="48" customWidth="1"/>
    <col min="16134" max="16134" width="8.625" style="48"/>
    <col min="16135" max="16135" width="8.75" style="48" bestFit="1" customWidth="1"/>
    <col min="16136" max="16384" width="8.625" style="48"/>
  </cols>
  <sheetData>
    <row r="1" spans="1:252" ht="15.6" customHeight="1">
      <c r="A1" s="1449" t="s">
        <v>651</v>
      </c>
      <c r="B1" s="1450"/>
      <c r="C1" s="1450"/>
      <c r="D1" s="1450"/>
      <c r="E1" s="1450"/>
      <c r="F1" s="1451"/>
      <c r="G1" s="1451"/>
      <c r="H1" s="1451"/>
      <c r="I1" s="1451"/>
      <c r="J1" s="1451"/>
      <c r="K1" s="1451"/>
      <c r="L1" s="1451"/>
      <c r="M1" s="1451"/>
      <c r="N1" s="1451"/>
      <c r="O1" s="1451"/>
      <c r="P1" s="1451"/>
      <c r="Q1" s="1451"/>
      <c r="R1" s="1451"/>
      <c r="S1" s="1451"/>
      <c r="T1" s="1451"/>
      <c r="U1" s="1451"/>
      <c r="V1" s="1451"/>
      <c r="W1" s="1451"/>
      <c r="X1" s="1451"/>
      <c r="Y1" s="1451"/>
      <c r="Z1" s="1451"/>
      <c r="AA1" s="1451"/>
      <c r="AB1" s="1451"/>
      <c r="AC1" s="1451"/>
      <c r="AD1" s="1451"/>
      <c r="AE1" s="1451"/>
      <c r="AF1" s="1451"/>
      <c r="AG1" s="1451"/>
      <c r="AH1" s="1451"/>
      <c r="AI1" s="1451"/>
      <c r="AJ1" s="1451"/>
      <c r="AK1" s="1451"/>
      <c r="AL1" s="1451"/>
      <c r="AM1" s="1451"/>
      <c r="AN1" s="1451"/>
      <c r="AO1" s="1451"/>
      <c r="AP1" s="1451"/>
      <c r="AQ1" s="1451"/>
      <c r="AR1" s="1451"/>
      <c r="AS1" s="1451"/>
      <c r="AT1" s="1451"/>
      <c r="AU1" s="1451"/>
      <c r="AV1" s="1451"/>
      <c r="AW1" s="1451"/>
      <c r="AX1" s="1451"/>
      <c r="AY1" s="1451"/>
      <c r="AZ1" s="1451"/>
      <c r="BA1" s="1451"/>
      <c r="BB1" s="1451"/>
      <c r="BC1" s="1451"/>
      <c r="BD1" s="1451"/>
      <c r="BE1" s="1451"/>
      <c r="BF1" s="1451"/>
      <c r="BG1" s="1451"/>
      <c r="BH1" s="1451"/>
      <c r="BI1" s="1451"/>
      <c r="BJ1" s="1451"/>
      <c r="BK1" s="1451"/>
      <c r="BL1" s="1451"/>
      <c r="BM1" s="1451"/>
      <c r="BN1" s="1451"/>
      <c r="BO1" s="1451"/>
      <c r="BP1" s="1451"/>
      <c r="BQ1" s="1451"/>
      <c r="BR1" s="1451"/>
      <c r="BS1" s="1451"/>
      <c r="BT1" s="1451"/>
      <c r="BU1" s="1451"/>
      <c r="BV1" s="1451"/>
      <c r="BW1" s="1451"/>
      <c r="BX1" s="1451"/>
      <c r="BY1" s="1451"/>
      <c r="BZ1" s="1451"/>
      <c r="CA1" s="1451"/>
      <c r="CB1" s="1451"/>
      <c r="CC1" s="1451"/>
      <c r="CD1" s="1451"/>
      <c r="CE1" s="1451"/>
      <c r="CF1" s="1451"/>
      <c r="CG1" s="1451"/>
      <c r="CH1" s="1451"/>
      <c r="CI1" s="1451"/>
      <c r="CJ1" s="1451"/>
      <c r="CK1" s="1451"/>
      <c r="CL1" s="1451"/>
      <c r="CM1" s="1451"/>
      <c r="CN1" s="1451"/>
      <c r="CO1" s="1451"/>
      <c r="CP1" s="1451"/>
      <c r="CQ1" s="1451"/>
      <c r="CR1" s="1451"/>
      <c r="CS1" s="1451"/>
      <c r="CT1" s="1451"/>
      <c r="CU1" s="1451"/>
      <c r="CV1" s="1451"/>
      <c r="CW1" s="1451"/>
      <c r="CX1" s="1451"/>
      <c r="CY1" s="1451"/>
      <c r="CZ1" s="1451"/>
      <c r="DA1" s="1451"/>
      <c r="DB1" s="1451"/>
      <c r="DC1" s="1451"/>
      <c r="DD1" s="1451"/>
      <c r="DE1" s="1451"/>
      <c r="DF1" s="1451"/>
      <c r="DG1" s="1451"/>
      <c r="DH1" s="1451"/>
      <c r="DI1" s="1451"/>
      <c r="DJ1" s="1451"/>
      <c r="DK1" s="1451"/>
      <c r="DL1" s="1451"/>
      <c r="DM1" s="1451"/>
      <c r="DN1" s="1451"/>
      <c r="DO1" s="1451"/>
      <c r="DP1" s="1451"/>
      <c r="DQ1" s="1451"/>
      <c r="DR1" s="1451"/>
      <c r="DS1" s="1451"/>
      <c r="DT1" s="1451"/>
      <c r="DU1" s="1451"/>
      <c r="DV1" s="1451"/>
      <c r="DW1" s="1451"/>
      <c r="DX1" s="1451"/>
      <c r="DY1" s="1451"/>
      <c r="DZ1" s="1451"/>
      <c r="EA1" s="1451"/>
      <c r="EB1" s="1451"/>
      <c r="EC1" s="1451"/>
      <c r="ED1" s="1451"/>
      <c r="EE1" s="1451"/>
      <c r="EF1" s="1451"/>
      <c r="EG1" s="1451"/>
      <c r="EH1" s="1451"/>
      <c r="EI1" s="1451"/>
      <c r="EJ1" s="1451"/>
      <c r="EK1" s="1451"/>
      <c r="EL1" s="1451"/>
      <c r="EM1" s="1451"/>
      <c r="EN1" s="1451"/>
      <c r="EO1" s="1451"/>
      <c r="EP1" s="1451"/>
      <c r="EQ1" s="1451"/>
      <c r="ER1" s="1451"/>
      <c r="ES1" s="1451"/>
      <c r="ET1" s="1451"/>
      <c r="EU1" s="1451"/>
      <c r="EV1" s="1451"/>
      <c r="EW1" s="1451"/>
      <c r="EX1" s="1451"/>
      <c r="EY1" s="1451"/>
      <c r="EZ1" s="1451"/>
      <c r="FA1" s="1451"/>
      <c r="FB1" s="1451"/>
      <c r="FC1" s="1451"/>
      <c r="FD1" s="1451"/>
      <c r="FE1" s="1451"/>
      <c r="FF1" s="1451"/>
      <c r="FG1" s="1451"/>
      <c r="FH1" s="1451"/>
      <c r="FI1" s="1451"/>
      <c r="FJ1" s="1451"/>
      <c r="FK1" s="1451"/>
      <c r="FL1" s="1451"/>
      <c r="FM1" s="1451"/>
      <c r="FN1" s="1451"/>
      <c r="FO1" s="1451"/>
      <c r="FP1" s="1451"/>
      <c r="FQ1" s="1451"/>
      <c r="FR1" s="1451"/>
      <c r="FS1" s="1451"/>
      <c r="FT1" s="1451"/>
      <c r="FU1" s="1451"/>
      <c r="FV1" s="1451"/>
      <c r="FW1" s="1451"/>
      <c r="FX1" s="1451"/>
      <c r="FY1" s="1451"/>
      <c r="FZ1" s="1451"/>
      <c r="GA1" s="1451"/>
      <c r="GB1" s="1451"/>
      <c r="GC1" s="1451"/>
      <c r="GD1" s="1451"/>
      <c r="GE1" s="1451"/>
      <c r="GF1" s="1451"/>
      <c r="GG1" s="1451"/>
      <c r="GH1" s="1451"/>
      <c r="GI1" s="1451"/>
      <c r="GJ1" s="1451"/>
      <c r="GK1" s="1451"/>
      <c r="GL1" s="1451"/>
      <c r="GM1" s="1451"/>
      <c r="GN1" s="1451"/>
      <c r="GO1" s="1451"/>
      <c r="GP1" s="1451"/>
      <c r="GQ1" s="1451"/>
      <c r="GR1" s="1451"/>
      <c r="GS1" s="1451"/>
      <c r="GT1" s="1451"/>
      <c r="GU1" s="1451"/>
      <c r="GV1" s="1451"/>
      <c r="GW1" s="1451"/>
      <c r="GX1" s="1451"/>
      <c r="GY1" s="1451"/>
      <c r="GZ1" s="1451"/>
      <c r="HA1" s="1451"/>
      <c r="HB1" s="1451"/>
      <c r="HC1" s="1451"/>
      <c r="HD1" s="1451"/>
      <c r="HE1" s="1451"/>
      <c r="HF1" s="1451"/>
      <c r="HG1" s="1451"/>
      <c r="HH1" s="1451"/>
      <c r="HI1" s="1451"/>
      <c r="HJ1" s="1451"/>
      <c r="HK1" s="1451"/>
      <c r="HL1" s="1451"/>
      <c r="HM1" s="1451"/>
      <c r="HN1" s="1451"/>
      <c r="HO1" s="1451"/>
      <c r="HP1" s="1451"/>
      <c r="HQ1" s="1451"/>
      <c r="HR1" s="1451"/>
      <c r="HS1" s="1451"/>
      <c r="HT1" s="1451"/>
      <c r="HU1" s="1451"/>
      <c r="HV1" s="1451"/>
      <c r="HW1" s="1451"/>
      <c r="HX1" s="1451"/>
      <c r="HY1" s="1451"/>
      <c r="HZ1" s="1451"/>
      <c r="IA1" s="1451"/>
      <c r="IB1" s="1451"/>
      <c r="IC1" s="1451"/>
      <c r="ID1" s="1451"/>
      <c r="IE1" s="1451"/>
      <c r="IF1" s="1451"/>
      <c r="IG1" s="1451"/>
      <c r="IH1" s="1451"/>
      <c r="II1" s="1451"/>
      <c r="IJ1" s="1451"/>
      <c r="IK1" s="1451"/>
      <c r="IL1" s="1451"/>
      <c r="IM1" s="1451"/>
      <c r="IN1" s="1451"/>
      <c r="IO1" s="1451"/>
      <c r="IP1" s="1451"/>
      <c r="IQ1" s="1451"/>
      <c r="IR1" s="1451"/>
    </row>
    <row r="2" spans="1:252" ht="16.149999999999999" customHeight="1" thickBot="1">
      <c r="A2" s="1452"/>
      <c r="B2" s="1453"/>
      <c r="C2" s="1453"/>
      <c r="D2" s="1453"/>
      <c r="E2" s="1454" t="s">
        <v>652</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455" t="s">
        <v>653</v>
      </c>
      <c r="B3" s="1456" t="s">
        <v>654</v>
      </c>
      <c r="C3" s="1457"/>
      <c r="D3" s="1456" t="s">
        <v>655</v>
      </c>
      <c r="E3" s="1457"/>
      <c r="F3" s="49"/>
    </row>
    <row r="4" spans="1:252" ht="18.75" customHeight="1">
      <c r="A4" s="1458"/>
      <c r="B4" s="1459" t="s">
        <v>4</v>
      </c>
      <c r="C4" s="1460"/>
      <c r="D4" s="1459" t="s">
        <v>4</v>
      </c>
      <c r="E4" s="1460"/>
      <c r="F4" s="49"/>
    </row>
    <row r="5" spans="1:252" ht="30" customHeight="1">
      <c r="A5" s="1461"/>
      <c r="B5" s="1462"/>
      <c r="C5" s="1463" t="s">
        <v>656</v>
      </c>
      <c r="D5" s="1462"/>
      <c r="E5" s="1463" t="s">
        <v>656</v>
      </c>
      <c r="F5" s="49"/>
    </row>
    <row r="6" spans="1:252" ht="13.9" customHeight="1">
      <c r="A6" s="1464"/>
      <c r="B6" s="1465"/>
      <c r="C6" s="1466"/>
      <c r="D6" s="1466"/>
      <c r="E6" s="1466"/>
      <c r="F6" s="49"/>
    </row>
    <row r="7" spans="1:252" ht="15" customHeight="1">
      <c r="A7" s="1431" t="s">
        <v>657</v>
      </c>
      <c r="B7" s="1312">
        <v>445735</v>
      </c>
      <c r="C7" s="1157">
        <v>49135</v>
      </c>
      <c r="D7" s="1157">
        <v>2519811</v>
      </c>
      <c r="E7" s="1157">
        <v>2280318</v>
      </c>
      <c r="F7" s="49"/>
    </row>
    <row r="8" spans="1:252" ht="15" customHeight="1">
      <c r="A8" s="1467">
        <v>28</v>
      </c>
      <c r="B8" s="1157">
        <v>423902</v>
      </c>
      <c r="C8" s="1157">
        <v>58645</v>
      </c>
      <c r="D8" s="1157">
        <v>3034010</v>
      </c>
      <c r="E8" s="1157">
        <v>2826276</v>
      </c>
      <c r="F8" s="1368"/>
    </row>
    <row r="9" spans="1:252" ht="15" customHeight="1">
      <c r="A9" s="1467">
        <v>29</v>
      </c>
      <c r="B9" s="1157">
        <v>404666</v>
      </c>
      <c r="C9" s="1157">
        <v>70837</v>
      </c>
      <c r="D9" s="1157">
        <v>3318725</v>
      </c>
      <c r="E9" s="1157">
        <v>3092201</v>
      </c>
      <c r="F9" s="1368"/>
    </row>
    <row r="10" spans="1:252" ht="15" customHeight="1">
      <c r="A10" s="1467">
        <v>30</v>
      </c>
      <c r="B10" s="1157">
        <v>345794</v>
      </c>
      <c r="C10" s="1157">
        <v>69828</v>
      </c>
      <c r="D10" s="1157">
        <v>2613647</v>
      </c>
      <c r="E10" s="1157">
        <v>2379876</v>
      </c>
      <c r="F10" s="1368"/>
    </row>
    <row r="11" spans="1:252" ht="15" customHeight="1">
      <c r="A11" s="1467" t="s">
        <v>636</v>
      </c>
      <c r="B11" s="1157">
        <v>461681</v>
      </c>
      <c r="C11" s="1157">
        <v>91232</v>
      </c>
      <c r="D11" s="1157">
        <v>3261302</v>
      </c>
      <c r="E11" s="1157">
        <v>2941646</v>
      </c>
      <c r="F11" s="1368"/>
    </row>
    <row r="12" spans="1:252" ht="15" customHeight="1">
      <c r="A12" s="1467">
        <v>2</v>
      </c>
      <c r="B12" s="1157">
        <v>451359</v>
      </c>
      <c r="C12" s="1157">
        <v>56275</v>
      </c>
      <c r="D12" s="1157">
        <v>2949689</v>
      </c>
      <c r="E12" s="1157">
        <v>2632281</v>
      </c>
      <c r="F12" s="1368"/>
    </row>
    <row r="13" spans="1:252" ht="15" customHeight="1">
      <c r="A13" s="1467"/>
      <c r="B13" s="1468"/>
      <c r="C13" s="1468"/>
      <c r="D13" s="1468"/>
      <c r="E13" s="1468"/>
      <c r="F13" s="49"/>
      <c r="G13" s="1374"/>
      <c r="H13" s="1374"/>
      <c r="I13" s="1374"/>
      <c r="J13" s="1374"/>
    </row>
    <row r="14" spans="1:252" ht="15" customHeight="1">
      <c r="A14" s="1467" t="s">
        <v>122</v>
      </c>
      <c r="B14" s="1468">
        <v>35273</v>
      </c>
      <c r="C14" s="1468">
        <v>5451</v>
      </c>
      <c r="D14" s="1468">
        <v>281880</v>
      </c>
      <c r="E14" s="1468">
        <v>261629</v>
      </c>
      <c r="F14" s="49"/>
    </row>
    <row r="15" spans="1:252" s="61" customFormat="1" ht="15" customHeight="1">
      <c r="A15" s="1467">
        <v>5</v>
      </c>
      <c r="B15" s="1468">
        <v>26362</v>
      </c>
      <c r="C15" s="1468">
        <v>4473</v>
      </c>
      <c r="D15" s="1468">
        <v>213307</v>
      </c>
      <c r="E15" s="1468">
        <v>189859</v>
      </c>
      <c r="F15" s="1368"/>
    </row>
    <row r="16" spans="1:252" ht="15" customHeight="1">
      <c r="A16" s="1467">
        <v>6</v>
      </c>
      <c r="B16" s="1468">
        <v>38346</v>
      </c>
      <c r="C16" s="1468">
        <v>7401</v>
      </c>
      <c r="D16" s="1468">
        <v>256970</v>
      </c>
      <c r="E16" s="1468">
        <v>223662</v>
      </c>
      <c r="F16" s="49"/>
    </row>
    <row r="17" spans="1:6" s="61" customFormat="1" ht="15" customHeight="1">
      <c r="A17" s="1467">
        <v>7</v>
      </c>
      <c r="B17" s="1468">
        <v>37924</v>
      </c>
      <c r="C17" s="1468">
        <v>5693</v>
      </c>
      <c r="D17" s="1468">
        <v>175498</v>
      </c>
      <c r="E17" s="1468">
        <v>147265</v>
      </c>
      <c r="F17" s="1368"/>
    </row>
    <row r="18" spans="1:6" s="61" customFormat="1" ht="15" customHeight="1">
      <c r="A18" s="1467">
        <v>8</v>
      </c>
      <c r="B18" s="1157">
        <v>48266</v>
      </c>
      <c r="C18" s="1157">
        <v>5367</v>
      </c>
      <c r="D18" s="1157">
        <v>273037</v>
      </c>
      <c r="E18" s="1157">
        <v>254840</v>
      </c>
      <c r="F18" s="1368"/>
    </row>
    <row r="19" spans="1:6" s="61" customFormat="1" ht="15" customHeight="1">
      <c r="A19" s="1467">
        <v>9</v>
      </c>
      <c r="B19" s="1157">
        <v>33059</v>
      </c>
      <c r="C19" s="1157">
        <v>1526</v>
      </c>
      <c r="D19" s="13">
        <v>312306</v>
      </c>
      <c r="E19" s="1157">
        <v>293353</v>
      </c>
      <c r="F19" s="1368"/>
    </row>
    <row r="20" spans="1:6" s="61" customFormat="1" ht="15" customHeight="1">
      <c r="A20" s="1467">
        <v>10</v>
      </c>
      <c r="B20" s="13">
        <v>36610</v>
      </c>
      <c r="C20" s="1157">
        <v>2042</v>
      </c>
      <c r="D20" s="1157">
        <v>175685</v>
      </c>
      <c r="E20" s="1157">
        <v>143359</v>
      </c>
      <c r="F20" s="1368"/>
    </row>
    <row r="21" spans="1:6" s="61" customFormat="1" ht="15" customHeight="1">
      <c r="A21" s="1467">
        <v>11</v>
      </c>
      <c r="B21" s="1157">
        <v>36908</v>
      </c>
      <c r="C21" s="1157">
        <v>3717</v>
      </c>
      <c r="D21" s="13">
        <v>259187</v>
      </c>
      <c r="E21" s="1157">
        <v>224306</v>
      </c>
      <c r="F21" s="1368"/>
    </row>
    <row r="22" spans="1:6" s="61" customFormat="1" ht="15" customHeight="1">
      <c r="A22" s="1467">
        <v>12</v>
      </c>
      <c r="B22" s="13">
        <v>43158</v>
      </c>
      <c r="C22" s="1157">
        <v>2988</v>
      </c>
      <c r="D22" s="1157">
        <v>282863</v>
      </c>
      <c r="E22" s="1157">
        <v>258805</v>
      </c>
      <c r="F22" s="1368"/>
    </row>
    <row r="23" spans="1:6" s="61" customFormat="1" ht="15" customHeight="1">
      <c r="A23" s="1467" t="s">
        <v>658</v>
      </c>
      <c r="B23" s="13">
        <v>29609</v>
      </c>
      <c r="C23" s="1469">
        <v>2098</v>
      </c>
      <c r="D23" s="1468">
        <v>278637</v>
      </c>
      <c r="E23" s="1468">
        <v>257845</v>
      </c>
      <c r="F23" s="1368"/>
    </row>
    <row r="24" spans="1:6" s="61" customFormat="1" ht="15" customHeight="1">
      <c r="A24" s="1467">
        <v>2</v>
      </c>
      <c r="B24" s="1468">
        <v>40323</v>
      </c>
      <c r="C24" s="1469">
        <v>2983</v>
      </c>
      <c r="D24" s="1203">
        <v>226026</v>
      </c>
      <c r="E24" s="1468">
        <v>199986</v>
      </c>
      <c r="F24" s="1368"/>
    </row>
    <row r="25" spans="1:6" s="61" customFormat="1" ht="15" customHeight="1">
      <c r="A25" s="1467">
        <v>3</v>
      </c>
      <c r="B25" s="1468">
        <v>50784</v>
      </c>
      <c r="C25" s="1468">
        <v>6053</v>
      </c>
      <c r="D25" s="1468">
        <v>110987</v>
      </c>
      <c r="E25" s="1468">
        <v>87772</v>
      </c>
      <c r="F25" s="1368"/>
    </row>
    <row r="26" spans="1:6" s="61" customFormat="1" ht="15" customHeight="1">
      <c r="A26" s="1467">
        <v>4</v>
      </c>
      <c r="B26" s="1468">
        <v>29092</v>
      </c>
      <c r="C26" s="1468">
        <v>2276</v>
      </c>
      <c r="D26" s="1468">
        <v>45653</v>
      </c>
      <c r="E26" s="1468">
        <v>22423</v>
      </c>
      <c r="F26" s="1368"/>
    </row>
    <row r="27" spans="1:6" s="61" customFormat="1" ht="15" customHeight="1">
      <c r="A27" s="1467">
        <v>5</v>
      </c>
      <c r="B27" s="1157">
        <v>27997</v>
      </c>
      <c r="C27" s="1157">
        <v>3165</v>
      </c>
      <c r="D27" s="1157">
        <v>115703</v>
      </c>
      <c r="E27" s="1157">
        <v>98716</v>
      </c>
      <c r="F27" s="1368"/>
    </row>
    <row r="28" spans="1:6" s="61" customFormat="1" ht="8.1" customHeight="1">
      <c r="A28" s="1470"/>
      <c r="B28" s="13"/>
      <c r="C28" s="13"/>
      <c r="D28" s="13"/>
      <c r="E28" s="13"/>
      <c r="F28" s="1368"/>
    </row>
    <row r="29" spans="1:6" s="61" customFormat="1" ht="15" customHeight="1">
      <c r="A29" s="1471" t="s">
        <v>659</v>
      </c>
      <c r="B29" s="1157"/>
      <c r="C29" s="1159"/>
      <c r="D29" s="1159"/>
      <c r="E29" s="1159"/>
      <c r="F29" s="1368"/>
    </row>
    <row r="30" spans="1:6" s="61" customFormat="1" ht="15" customHeight="1">
      <c r="A30" s="1472" t="s">
        <v>660</v>
      </c>
      <c r="B30" s="1473">
        <v>11579</v>
      </c>
      <c r="C30" s="12">
        <v>3165</v>
      </c>
      <c r="D30" s="13">
        <v>34595</v>
      </c>
      <c r="E30" s="13">
        <v>23166</v>
      </c>
      <c r="F30" s="1368"/>
    </row>
    <row r="31" spans="1:6" s="61" customFormat="1" ht="15" customHeight="1">
      <c r="A31" s="1470" t="s">
        <v>661</v>
      </c>
      <c r="B31" s="12">
        <v>247</v>
      </c>
      <c r="C31" s="12">
        <v>0</v>
      </c>
      <c r="D31" s="13">
        <v>76329</v>
      </c>
      <c r="E31" s="12">
        <v>75550</v>
      </c>
      <c r="F31" s="1469"/>
    </row>
    <row r="32" spans="1:6" s="61" customFormat="1" ht="15" customHeight="1">
      <c r="A32" s="1474" t="s">
        <v>662</v>
      </c>
      <c r="B32" s="1473">
        <v>16171</v>
      </c>
      <c r="C32" s="12">
        <v>0</v>
      </c>
      <c r="D32" s="17">
        <v>4779</v>
      </c>
      <c r="E32" s="12">
        <v>0</v>
      </c>
      <c r="F32" s="1368"/>
    </row>
    <row r="33" spans="1:6" s="61" customFormat="1" ht="16.149999999999999" customHeight="1">
      <c r="A33" s="1393" t="s">
        <v>663</v>
      </c>
      <c r="B33" s="1475"/>
      <c r="C33" s="1475"/>
      <c r="D33" s="1476"/>
      <c r="E33" s="1475"/>
      <c r="F33" s="1368"/>
    </row>
    <row r="34" spans="1:6">
      <c r="B34" s="1375"/>
      <c r="C34" s="1375"/>
      <c r="D34" s="1375"/>
      <c r="E34" s="1375"/>
    </row>
    <row r="35" spans="1:6">
      <c r="B35" s="1375"/>
      <c r="C35" s="1375"/>
      <c r="D35" s="1375"/>
      <c r="E35" s="1375"/>
    </row>
    <row r="37" spans="1:6">
      <c r="B37" s="1375"/>
      <c r="C37" s="1375"/>
      <c r="D37" s="1375"/>
      <c r="E37" s="1375"/>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9"/>
  <sheetViews>
    <sheetView showOutlineSymbols="0" zoomScaleNormal="100" zoomScaleSheetLayoutView="100" workbookViewId="0">
      <selection sqref="A1:N1"/>
    </sheetView>
  </sheetViews>
  <sheetFormatPr defaultColWidth="8.625" defaultRowHeight="13.5"/>
  <cols>
    <col min="1" max="5" width="12.75" style="5" customWidth="1"/>
    <col min="6" max="6" width="8.625" style="5" customWidth="1"/>
    <col min="7" max="8" width="11.375" style="5" bestFit="1" customWidth="1"/>
    <col min="9" max="256" width="8.625" style="5"/>
    <col min="257" max="261" width="12.75" style="5" customWidth="1"/>
    <col min="262" max="262" width="8.625" style="5" customWidth="1"/>
    <col min="263" max="264" width="11.375" style="5" bestFit="1" customWidth="1"/>
    <col min="265" max="512" width="8.625" style="5"/>
    <col min="513" max="517" width="12.75" style="5" customWidth="1"/>
    <col min="518" max="518" width="8.625" style="5" customWidth="1"/>
    <col min="519" max="520" width="11.375" style="5" bestFit="1" customWidth="1"/>
    <col min="521" max="768" width="8.625" style="5"/>
    <col min="769" max="773" width="12.75" style="5" customWidth="1"/>
    <col min="774" max="774" width="8.625" style="5" customWidth="1"/>
    <col min="775" max="776" width="11.375" style="5" bestFit="1" customWidth="1"/>
    <col min="777" max="1024" width="8.625" style="5"/>
    <col min="1025" max="1029" width="12.75" style="5" customWidth="1"/>
    <col min="1030" max="1030" width="8.625" style="5" customWidth="1"/>
    <col min="1031" max="1032" width="11.375" style="5" bestFit="1" customWidth="1"/>
    <col min="1033" max="1280" width="8.625" style="5"/>
    <col min="1281" max="1285" width="12.75" style="5" customWidth="1"/>
    <col min="1286" max="1286" width="8.625" style="5" customWidth="1"/>
    <col min="1287" max="1288" width="11.375" style="5" bestFit="1" customWidth="1"/>
    <col min="1289" max="1536" width="8.625" style="5"/>
    <col min="1537" max="1541" width="12.75" style="5" customWidth="1"/>
    <col min="1542" max="1542" width="8.625" style="5" customWidth="1"/>
    <col min="1543" max="1544" width="11.375" style="5" bestFit="1" customWidth="1"/>
    <col min="1545" max="1792" width="8.625" style="5"/>
    <col min="1793" max="1797" width="12.75" style="5" customWidth="1"/>
    <col min="1798" max="1798" width="8.625" style="5" customWidth="1"/>
    <col min="1799" max="1800" width="11.375" style="5" bestFit="1" customWidth="1"/>
    <col min="1801" max="2048" width="8.625" style="5"/>
    <col min="2049" max="2053" width="12.75" style="5" customWidth="1"/>
    <col min="2054" max="2054" width="8.625" style="5" customWidth="1"/>
    <col min="2055" max="2056" width="11.375" style="5" bestFit="1" customWidth="1"/>
    <col min="2057" max="2304" width="8.625" style="5"/>
    <col min="2305" max="2309" width="12.75" style="5" customWidth="1"/>
    <col min="2310" max="2310" width="8.625" style="5" customWidth="1"/>
    <col min="2311" max="2312" width="11.375" style="5" bestFit="1" customWidth="1"/>
    <col min="2313" max="2560" width="8.625" style="5"/>
    <col min="2561" max="2565" width="12.75" style="5" customWidth="1"/>
    <col min="2566" max="2566" width="8.625" style="5" customWidth="1"/>
    <col min="2567" max="2568" width="11.375" style="5" bestFit="1" customWidth="1"/>
    <col min="2569" max="2816" width="8.625" style="5"/>
    <col min="2817" max="2821" width="12.75" style="5" customWidth="1"/>
    <col min="2822" max="2822" width="8.625" style="5" customWidth="1"/>
    <col min="2823" max="2824" width="11.375" style="5" bestFit="1" customWidth="1"/>
    <col min="2825" max="3072" width="8.625" style="5"/>
    <col min="3073" max="3077" width="12.75" style="5" customWidth="1"/>
    <col min="3078" max="3078" width="8.625" style="5" customWidth="1"/>
    <col min="3079" max="3080" width="11.375" style="5" bestFit="1" customWidth="1"/>
    <col min="3081" max="3328" width="8.625" style="5"/>
    <col min="3329" max="3333" width="12.75" style="5" customWidth="1"/>
    <col min="3334" max="3334" width="8.625" style="5" customWidth="1"/>
    <col min="3335" max="3336" width="11.375" style="5" bestFit="1" customWidth="1"/>
    <col min="3337" max="3584" width="8.625" style="5"/>
    <col min="3585" max="3589" width="12.75" style="5" customWidth="1"/>
    <col min="3590" max="3590" width="8.625" style="5" customWidth="1"/>
    <col min="3591" max="3592" width="11.375" style="5" bestFit="1" customWidth="1"/>
    <col min="3593" max="3840" width="8.625" style="5"/>
    <col min="3841" max="3845" width="12.75" style="5" customWidth="1"/>
    <col min="3846" max="3846" width="8.625" style="5" customWidth="1"/>
    <col min="3847" max="3848" width="11.375" style="5" bestFit="1" customWidth="1"/>
    <col min="3849" max="4096" width="8.625" style="5"/>
    <col min="4097" max="4101" width="12.75" style="5" customWidth="1"/>
    <col min="4102" max="4102" width="8.625" style="5" customWidth="1"/>
    <col min="4103" max="4104" width="11.375" style="5" bestFit="1" customWidth="1"/>
    <col min="4105" max="4352" width="8.625" style="5"/>
    <col min="4353" max="4357" width="12.75" style="5" customWidth="1"/>
    <col min="4358" max="4358" width="8.625" style="5" customWidth="1"/>
    <col min="4359" max="4360" width="11.375" style="5" bestFit="1" customWidth="1"/>
    <col min="4361" max="4608" width="8.625" style="5"/>
    <col min="4609" max="4613" width="12.75" style="5" customWidth="1"/>
    <col min="4614" max="4614" width="8.625" style="5" customWidth="1"/>
    <col min="4615" max="4616" width="11.375" style="5" bestFit="1" customWidth="1"/>
    <col min="4617" max="4864" width="8.625" style="5"/>
    <col min="4865" max="4869" width="12.75" style="5" customWidth="1"/>
    <col min="4870" max="4870" width="8.625" style="5" customWidth="1"/>
    <col min="4871" max="4872" width="11.375" style="5" bestFit="1" customWidth="1"/>
    <col min="4873" max="5120" width="8.625" style="5"/>
    <col min="5121" max="5125" width="12.75" style="5" customWidth="1"/>
    <col min="5126" max="5126" width="8.625" style="5" customWidth="1"/>
    <col min="5127" max="5128" width="11.375" style="5" bestFit="1" customWidth="1"/>
    <col min="5129" max="5376" width="8.625" style="5"/>
    <col min="5377" max="5381" width="12.75" style="5" customWidth="1"/>
    <col min="5382" max="5382" width="8.625" style="5" customWidth="1"/>
    <col min="5383" max="5384" width="11.375" style="5" bestFit="1" customWidth="1"/>
    <col min="5385" max="5632" width="8.625" style="5"/>
    <col min="5633" max="5637" width="12.75" style="5" customWidth="1"/>
    <col min="5638" max="5638" width="8.625" style="5" customWidth="1"/>
    <col min="5639" max="5640" width="11.375" style="5" bestFit="1" customWidth="1"/>
    <col min="5641" max="5888" width="8.625" style="5"/>
    <col min="5889" max="5893" width="12.75" style="5" customWidth="1"/>
    <col min="5894" max="5894" width="8.625" style="5" customWidth="1"/>
    <col min="5895" max="5896" width="11.375" style="5" bestFit="1" customWidth="1"/>
    <col min="5897" max="6144" width="8.625" style="5"/>
    <col min="6145" max="6149" width="12.75" style="5" customWidth="1"/>
    <col min="6150" max="6150" width="8.625" style="5" customWidth="1"/>
    <col min="6151" max="6152" width="11.375" style="5" bestFit="1" customWidth="1"/>
    <col min="6153" max="6400" width="8.625" style="5"/>
    <col min="6401" max="6405" width="12.75" style="5" customWidth="1"/>
    <col min="6406" max="6406" width="8.625" style="5" customWidth="1"/>
    <col min="6407" max="6408" width="11.375" style="5" bestFit="1" customWidth="1"/>
    <col min="6409" max="6656" width="8.625" style="5"/>
    <col min="6657" max="6661" width="12.75" style="5" customWidth="1"/>
    <col min="6662" max="6662" width="8.625" style="5" customWidth="1"/>
    <col min="6663" max="6664" width="11.375" style="5" bestFit="1" customWidth="1"/>
    <col min="6665" max="6912" width="8.625" style="5"/>
    <col min="6913" max="6917" width="12.75" style="5" customWidth="1"/>
    <col min="6918" max="6918" width="8.625" style="5" customWidth="1"/>
    <col min="6919" max="6920" width="11.375" style="5" bestFit="1" customWidth="1"/>
    <col min="6921" max="7168" width="8.625" style="5"/>
    <col min="7169" max="7173" width="12.75" style="5" customWidth="1"/>
    <col min="7174" max="7174" width="8.625" style="5" customWidth="1"/>
    <col min="7175" max="7176" width="11.375" style="5" bestFit="1" customWidth="1"/>
    <col min="7177" max="7424" width="8.625" style="5"/>
    <col min="7425" max="7429" width="12.75" style="5" customWidth="1"/>
    <col min="7430" max="7430" width="8.625" style="5" customWidth="1"/>
    <col min="7431" max="7432" width="11.375" style="5" bestFit="1" customWidth="1"/>
    <col min="7433" max="7680" width="8.625" style="5"/>
    <col min="7681" max="7685" width="12.75" style="5" customWidth="1"/>
    <col min="7686" max="7686" width="8.625" style="5" customWidth="1"/>
    <col min="7687" max="7688" width="11.375" style="5" bestFit="1" customWidth="1"/>
    <col min="7689" max="7936" width="8.625" style="5"/>
    <col min="7937" max="7941" width="12.75" style="5" customWidth="1"/>
    <col min="7942" max="7942" width="8.625" style="5" customWidth="1"/>
    <col min="7943" max="7944" width="11.375" style="5" bestFit="1" customWidth="1"/>
    <col min="7945" max="8192" width="8.625" style="5"/>
    <col min="8193" max="8197" width="12.75" style="5" customWidth="1"/>
    <col min="8198" max="8198" width="8.625" style="5" customWidth="1"/>
    <col min="8199" max="8200" width="11.375" style="5" bestFit="1" customWidth="1"/>
    <col min="8201" max="8448" width="8.625" style="5"/>
    <col min="8449" max="8453" width="12.75" style="5" customWidth="1"/>
    <col min="8454" max="8454" width="8.625" style="5" customWidth="1"/>
    <col min="8455" max="8456" width="11.375" style="5" bestFit="1" customWidth="1"/>
    <col min="8457" max="8704" width="8.625" style="5"/>
    <col min="8705" max="8709" width="12.75" style="5" customWidth="1"/>
    <col min="8710" max="8710" width="8.625" style="5" customWidth="1"/>
    <col min="8711" max="8712" width="11.375" style="5" bestFit="1" customWidth="1"/>
    <col min="8713" max="8960" width="8.625" style="5"/>
    <col min="8961" max="8965" width="12.75" style="5" customWidth="1"/>
    <col min="8966" max="8966" width="8.625" style="5" customWidth="1"/>
    <col min="8967" max="8968" width="11.375" style="5" bestFit="1" customWidth="1"/>
    <col min="8969" max="9216" width="8.625" style="5"/>
    <col min="9217" max="9221" width="12.75" style="5" customWidth="1"/>
    <col min="9222" max="9222" width="8.625" style="5" customWidth="1"/>
    <col min="9223" max="9224" width="11.375" style="5" bestFit="1" customWidth="1"/>
    <col min="9225" max="9472" width="8.625" style="5"/>
    <col min="9473" max="9477" width="12.75" style="5" customWidth="1"/>
    <col min="9478" max="9478" width="8.625" style="5" customWidth="1"/>
    <col min="9479" max="9480" width="11.375" style="5" bestFit="1" customWidth="1"/>
    <col min="9481" max="9728" width="8.625" style="5"/>
    <col min="9729" max="9733" width="12.75" style="5" customWidth="1"/>
    <col min="9734" max="9734" width="8.625" style="5" customWidth="1"/>
    <col min="9735" max="9736" width="11.375" style="5" bestFit="1" customWidth="1"/>
    <col min="9737" max="9984" width="8.625" style="5"/>
    <col min="9985" max="9989" width="12.75" style="5" customWidth="1"/>
    <col min="9990" max="9990" width="8.625" style="5" customWidth="1"/>
    <col min="9991" max="9992" width="11.375" style="5" bestFit="1" customWidth="1"/>
    <col min="9993" max="10240" width="8.625" style="5"/>
    <col min="10241" max="10245" width="12.75" style="5" customWidth="1"/>
    <col min="10246" max="10246" width="8.625" style="5" customWidth="1"/>
    <col min="10247" max="10248" width="11.375" style="5" bestFit="1" customWidth="1"/>
    <col min="10249" max="10496" width="8.625" style="5"/>
    <col min="10497" max="10501" width="12.75" style="5" customWidth="1"/>
    <col min="10502" max="10502" width="8.625" style="5" customWidth="1"/>
    <col min="10503" max="10504" width="11.375" style="5" bestFit="1" customWidth="1"/>
    <col min="10505" max="10752" width="8.625" style="5"/>
    <col min="10753" max="10757" width="12.75" style="5" customWidth="1"/>
    <col min="10758" max="10758" width="8.625" style="5" customWidth="1"/>
    <col min="10759" max="10760" width="11.375" style="5" bestFit="1" customWidth="1"/>
    <col min="10761" max="11008" width="8.625" style="5"/>
    <col min="11009" max="11013" width="12.75" style="5" customWidth="1"/>
    <col min="11014" max="11014" width="8.625" style="5" customWidth="1"/>
    <col min="11015" max="11016" width="11.375" style="5" bestFit="1" customWidth="1"/>
    <col min="11017" max="11264" width="8.625" style="5"/>
    <col min="11265" max="11269" width="12.75" style="5" customWidth="1"/>
    <col min="11270" max="11270" width="8.625" style="5" customWidth="1"/>
    <col min="11271" max="11272" width="11.375" style="5" bestFit="1" customWidth="1"/>
    <col min="11273" max="11520" width="8.625" style="5"/>
    <col min="11521" max="11525" width="12.75" style="5" customWidth="1"/>
    <col min="11526" max="11526" width="8.625" style="5" customWidth="1"/>
    <col min="11527" max="11528" width="11.375" style="5" bestFit="1" customWidth="1"/>
    <col min="11529" max="11776" width="8.625" style="5"/>
    <col min="11777" max="11781" width="12.75" style="5" customWidth="1"/>
    <col min="11782" max="11782" width="8.625" style="5" customWidth="1"/>
    <col min="11783" max="11784" width="11.375" style="5" bestFit="1" customWidth="1"/>
    <col min="11785" max="12032" width="8.625" style="5"/>
    <col min="12033" max="12037" width="12.75" style="5" customWidth="1"/>
    <col min="12038" max="12038" width="8.625" style="5" customWidth="1"/>
    <col min="12039" max="12040" width="11.375" style="5" bestFit="1" customWidth="1"/>
    <col min="12041" max="12288" width="8.625" style="5"/>
    <col min="12289" max="12293" width="12.75" style="5" customWidth="1"/>
    <col min="12294" max="12294" width="8.625" style="5" customWidth="1"/>
    <col min="12295" max="12296" width="11.375" style="5" bestFit="1" customWidth="1"/>
    <col min="12297" max="12544" width="8.625" style="5"/>
    <col min="12545" max="12549" width="12.75" style="5" customWidth="1"/>
    <col min="12550" max="12550" width="8.625" style="5" customWidth="1"/>
    <col min="12551" max="12552" width="11.375" style="5" bestFit="1" customWidth="1"/>
    <col min="12553" max="12800" width="8.625" style="5"/>
    <col min="12801" max="12805" width="12.75" style="5" customWidth="1"/>
    <col min="12806" max="12806" width="8.625" style="5" customWidth="1"/>
    <col min="12807" max="12808" width="11.375" style="5" bestFit="1" customWidth="1"/>
    <col min="12809" max="13056" width="8.625" style="5"/>
    <col min="13057" max="13061" width="12.75" style="5" customWidth="1"/>
    <col min="13062" max="13062" width="8.625" style="5" customWidth="1"/>
    <col min="13063" max="13064" width="11.375" style="5" bestFit="1" customWidth="1"/>
    <col min="13065" max="13312" width="8.625" style="5"/>
    <col min="13313" max="13317" width="12.75" style="5" customWidth="1"/>
    <col min="13318" max="13318" width="8.625" style="5" customWidth="1"/>
    <col min="13319" max="13320" width="11.375" style="5" bestFit="1" customWidth="1"/>
    <col min="13321" max="13568" width="8.625" style="5"/>
    <col min="13569" max="13573" width="12.75" style="5" customWidth="1"/>
    <col min="13574" max="13574" width="8.625" style="5" customWidth="1"/>
    <col min="13575" max="13576" width="11.375" style="5" bestFit="1" customWidth="1"/>
    <col min="13577" max="13824" width="8.625" style="5"/>
    <col min="13825" max="13829" width="12.75" style="5" customWidth="1"/>
    <col min="13830" max="13830" width="8.625" style="5" customWidth="1"/>
    <col min="13831" max="13832" width="11.375" style="5" bestFit="1" customWidth="1"/>
    <col min="13833" max="14080" width="8.625" style="5"/>
    <col min="14081" max="14085" width="12.75" style="5" customWidth="1"/>
    <col min="14086" max="14086" width="8.625" style="5" customWidth="1"/>
    <col min="14087" max="14088" width="11.375" style="5" bestFit="1" customWidth="1"/>
    <col min="14089" max="14336" width="8.625" style="5"/>
    <col min="14337" max="14341" width="12.75" style="5" customWidth="1"/>
    <col min="14342" max="14342" width="8.625" style="5" customWidth="1"/>
    <col min="14343" max="14344" width="11.375" style="5" bestFit="1" customWidth="1"/>
    <col min="14345" max="14592" width="8.625" style="5"/>
    <col min="14593" max="14597" width="12.75" style="5" customWidth="1"/>
    <col min="14598" max="14598" width="8.625" style="5" customWidth="1"/>
    <col min="14599" max="14600" width="11.375" style="5" bestFit="1" customWidth="1"/>
    <col min="14601" max="14848" width="8.625" style="5"/>
    <col min="14849" max="14853" width="12.75" style="5" customWidth="1"/>
    <col min="14854" max="14854" width="8.625" style="5" customWidth="1"/>
    <col min="14855" max="14856" width="11.375" style="5" bestFit="1" customWidth="1"/>
    <col min="14857" max="15104" width="8.625" style="5"/>
    <col min="15105" max="15109" width="12.75" style="5" customWidth="1"/>
    <col min="15110" max="15110" width="8.625" style="5" customWidth="1"/>
    <col min="15111" max="15112" width="11.375" style="5" bestFit="1" customWidth="1"/>
    <col min="15113" max="15360" width="8.625" style="5"/>
    <col min="15361" max="15365" width="12.75" style="5" customWidth="1"/>
    <col min="15366" max="15366" width="8.625" style="5" customWidth="1"/>
    <col min="15367" max="15368" width="11.375" style="5" bestFit="1" customWidth="1"/>
    <col min="15369" max="15616" width="8.625" style="5"/>
    <col min="15617" max="15621" width="12.75" style="5" customWidth="1"/>
    <col min="15622" max="15622" width="8.625" style="5" customWidth="1"/>
    <col min="15623" max="15624" width="11.375" style="5" bestFit="1" customWidth="1"/>
    <col min="15625" max="15872" width="8.625" style="5"/>
    <col min="15873" max="15877" width="12.75" style="5" customWidth="1"/>
    <col min="15878" max="15878" width="8.625" style="5" customWidth="1"/>
    <col min="15879" max="15880" width="11.375" style="5" bestFit="1" customWidth="1"/>
    <col min="15881" max="16128" width="8.625" style="5"/>
    <col min="16129" max="16133" width="12.75" style="5" customWidth="1"/>
    <col min="16134" max="16134" width="8.625" style="5" customWidth="1"/>
    <col min="16135" max="16136" width="11.375" style="5" bestFit="1" customWidth="1"/>
    <col min="16137" max="16384" width="8.625" style="5"/>
  </cols>
  <sheetData>
    <row r="1" spans="1:10" ht="17.25">
      <c r="A1" s="1477" t="s">
        <v>664</v>
      </c>
      <c r="B1" s="47"/>
      <c r="C1" s="47"/>
      <c r="D1" s="47"/>
      <c r="E1" s="47"/>
    </row>
    <row r="2" spans="1:10" ht="16.149999999999999" customHeight="1" thickBot="1">
      <c r="A2" s="1478"/>
      <c r="B2" s="1479"/>
      <c r="C2" s="1479"/>
      <c r="D2" s="1479"/>
      <c r="E2" s="1480" t="s">
        <v>665</v>
      </c>
    </row>
    <row r="3" spans="1:10" ht="21" customHeight="1" thickTop="1">
      <c r="A3" s="1481" t="s">
        <v>252</v>
      </c>
      <c r="B3" s="1482" t="s">
        <v>666</v>
      </c>
      <c r="C3" s="1483"/>
      <c r="D3" s="1482" t="s">
        <v>667</v>
      </c>
      <c r="E3" s="1483"/>
    </row>
    <row r="4" spans="1:10" ht="21" customHeight="1">
      <c r="A4" s="1484"/>
      <c r="B4" s="1485" t="s">
        <v>668</v>
      </c>
      <c r="C4" s="1485" t="s">
        <v>669</v>
      </c>
      <c r="D4" s="1485" t="s">
        <v>670</v>
      </c>
      <c r="E4" s="1485" t="s">
        <v>671</v>
      </c>
    </row>
    <row r="5" spans="1:10" s="7" customFormat="1" ht="18" customHeight="1">
      <c r="A5" s="1422" t="s">
        <v>24</v>
      </c>
      <c r="B5" s="1473">
        <v>15887634</v>
      </c>
      <c r="C5" s="13">
        <v>15932004</v>
      </c>
      <c r="D5" s="13">
        <v>11750</v>
      </c>
      <c r="E5" s="13">
        <v>31390</v>
      </c>
      <c r="G5" s="1468"/>
      <c r="H5" s="1486"/>
      <c r="I5" s="1486"/>
      <c r="J5" s="1486"/>
    </row>
    <row r="6" spans="1:10" s="7" customFormat="1" ht="18" customHeight="1">
      <c r="A6" s="1422">
        <v>29</v>
      </c>
      <c r="B6" s="1473">
        <v>16025856</v>
      </c>
      <c r="C6" s="13">
        <v>16055916</v>
      </c>
      <c r="D6" s="13">
        <v>10443</v>
      </c>
      <c r="E6" s="13">
        <v>30655</v>
      </c>
      <c r="G6" s="1468"/>
      <c r="H6" s="1486"/>
      <c r="I6" s="1486"/>
      <c r="J6" s="1486"/>
    </row>
    <row r="7" spans="1:10" s="7" customFormat="1" ht="18" customHeight="1">
      <c r="A7" s="1422">
        <v>30</v>
      </c>
      <c r="B7" s="1487">
        <v>15755753</v>
      </c>
      <c r="C7" s="1488">
        <v>15767611</v>
      </c>
      <c r="D7" s="13">
        <v>11190</v>
      </c>
      <c r="E7" s="13">
        <v>24840</v>
      </c>
      <c r="G7" s="1468"/>
      <c r="H7" s="1486"/>
      <c r="I7" s="1486"/>
      <c r="J7" s="1486"/>
    </row>
    <row r="8" spans="1:10" s="7" customFormat="1" ht="18" customHeight="1">
      <c r="A8" s="1422" t="s">
        <v>19</v>
      </c>
      <c r="B8" s="1473">
        <v>15268831</v>
      </c>
      <c r="C8" s="13">
        <v>15272413</v>
      </c>
      <c r="D8" s="13">
        <v>11646</v>
      </c>
      <c r="E8" s="13">
        <v>25750</v>
      </c>
      <c r="G8" s="1468"/>
      <c r="H8" s="1486"/>
      <c r="I8" s="1486"/>
      <c r="J8" s="1486"/>
    </row>
    <row r="9" spans="1:10" s="7" customFormat="1" ht="18" customHeight="1">
      <c r="A9" s="1422">
        <v>2</v>
      </c>
      <c r="B9" s="1473">
        <v>11777884</v>
      </c>
      <c r="C9" s="13">
        <v>11781049</v>
      </c>
      <c r="D9" s="13">
        <v>10472</v>
      </c>
      <c r="E9" s="13">
        <v>23165</v>
      </c>
      <c r="G9" s="1468"/>
      <c r="H9" s="1486"/>
      <c r="I9" s="1486"/>
      <c r="J9" s="1486"/>
    </row>
    <row r="10" spans="1:10" ht="18" customHeight="1">
      <c r="A10" s="1489"/>
      <c r="B10" s="1490"/>
      <c r="C10" s="1469"/>
      <c r="D10" s="1469"/>
      <c r="E10" s="1469"/>
      <c r="G10" s="1491"/>
      <c r="H10" s="1492"/>
      <c r="I10" s="1492"/>
      <c r="J10" s="1492"/>
    </row>
    <row r="11" spans="1:10" s="7" customFormat="1" ht="18" customHeight="1">
      <c r="A11" s="1493" t="s">
        <v>243</v>
      </c>
      <c r="B11" s="13">
        <v>966999</v>
      </c>
      <c r="C11" s="13">
        <v>966260</v>
      </c>
      <c r="D11" s="1159">
        <v>757</v>
      </c>
      <c r="E11" s="1159">
        <v>1930</v>
      </c>
    </row>
    <row r="12" spans="1:10" s="7" customFormat="1" ht="18" customHeight="1">
      <c r="A12" s="1493">
        <v>6</v>
      </c>
      <c r="B12" s="13">
        <v>1049515</v>
      </c>
      <c r="C12" s="13">
        <v>1049401</v>
      </c>
      <c r="D12" s="1159">
        <v>695</v>
      </c>
      <c r="E12" s="1158">
        <v>1465</v>
      </c>
    </row>
    <row r="13" spans="1:10" s="7" customFormat="1" ht="18" customHeight="1">
      <c r="A13" s="1493">
        <v>7</v>
      </c>
      <c r="B13" s="13">
        <v>1030054</v>
      </c>
      <c r="C13" s="13">
        <v>1030072</v>
      </c>
      <c r="D13" s="1159">
        <v>760</v>
      </c>
      <c r="E13" s="1159">
        <v>1565</v>
      </c>
    </row>
    <row r="14" spans="1:10" s="7" customFormat="1" ht="18" customHeight="1">
      <c r="A14" s="1493">
        <v>8</v>
      </c>
      <c r="B14" s="13">
        <v>1040044</v>
      </c>
      <c r="C14" s="13">
        <v>1039956</v>
      </c>
      <c r="D14" s="1159">
        <v>670</v>
      </c>
      <c r="E14" s="1159">
        <v>1585</v>
      </c>
    </row>
    <row r="15" spans="1:10" s="7" customFormat="1" ht="18" customHeight="1">
      <c r="A15" s="1493">
        <v>9</v>
      </c>
      <c r="B15" s="13">
        <v>1059456</v>
      </c>
      <c r="C15" s="13">
        <v>1060265</v>
      </c>
      <c r="D15" s="1159">
        <v>800</v>
      </c>
      <c r="E15" s="1159">
        <v>1985</v>
      </c>
    </row>
    <row r="16" spans="1:10" s="7" customFormat="1" ht="18" customHeight="1">
      <c r="A16" s="1493">
        <v>10</v>
      </c>
      <c r="B16" s="13">
        <v>1107622</v>
      </c>
      <c r="C16" s="13">
        <v>1109193</v>
      </c>
      <c r="D16" s="1159">
        <v>1020</v>
      </c>
      <c r="E16" s="1159">
        <v>2465</v>
      </c>
    </row>
    <row r="17" spans="1:8" s="7" customFormat="1" ht="18" customHeight="1">
      <c r="A17" s="1493">
        <v>11</v>
      </c>
      <c r="B17" s="13">
        <v>1065929</v>
      </c>
      <c r="C17" s="13">
        <v>1067533</v>
      </c>
      <c r="D17" s="1159">
        <v>970</v>
      </c>
      <c r="E17" s="1159">
        <v>2150</v>
      </c>
    </row>
    <row r="18" spans="1:8" s="7" customFormat="1" ht="18" customHeight="1">
      <c r="A18" s="1493">
        <v>12</v>
      </c>
      <c r="B18" s="13">
        <v>951594</v>
      </c>
      <c r="C18" s="13">
        <v>951969</v>
      </c>
      <c r="D18" s="1159">
        <v>930</v>
      </c>
      <c r="E18" s="1159">
        <v>1585</v>
      </c>
    </row>
    <row r="19" spans="1:8" s="7" customFormat="1" ht="18" customHeight="1">
      <c r="A19" s="1493" t="s">
        <v>22</v>
      </c>
      <c r="B19" s="1494">
        <v>962526</v>
      </c>
      <c r="C19" s="1494">
        <v>962158</v>
      </c>
      <c r="D19" s="1159">
        <v>895</v>
      </c>
      <c r="E19" s="1159">
        <v>1840</v>
      </c>
    </row>
    <row r="20" spans="1:8" s="7" customFormat="1" ht="18" customHeight="1">
      <c r="A20" s="1493">
        <v>2</v>
      </c>
      <c r="B20" s="1494">
        <v>775241</v>
      </c>
      <c r="C20" s="1494">
        <v>775552</v>
      </c>
      <c r="D20" s="1159">
        <v>815</v>
      </c>
      <c r="E20" s="1159">
        <v>1990</v>
      </c>
      <c r="G20" s="8"/>
      <c r="H20" s="8"/>
    </row>
    <row r="21" spans="1:8" s="7" customFormat="1" ht="18" customHeight="1">
      <c r="A21" s="1493">
        <v>3</v>
      </c>
      <c r="B21" s="1495">
        <v>879521</v>
      </c>
      <c r="C21" s="1495">
        <v>879270</v>
      </c>
      <c r="D21" s="1159">
        <v>1175</v>
      </c>
      <c r="E21" s="1159">
        <v>2445</v>
      </c>
      <c r="G21" s="8"/>
      <c r="H21" s="8"/>
    </row>
    <row r="22" spans="1:8" s="7" customFormat="1" ht="18" customHeight="1">
      <c r="A22" s="1493">
        <v>4</v>
      </c>
      <c r="B22" s="1496">
        <v>1042115</v>
      </c>
      <c r="C22" s="1496">
        <v>1041691</v>
      </c>
      <c r="D22" s="1159">
        <v>1000</v>
      </c>
      <c r="E22" s="1159">
        <v>2545</v>
      </c>
      <c r="G22" s="8"/>
      <c r="H22" s="8"/>
    </row>
    <row r="23" spans="1:8" s="7" customFormat="1" ht="18" customHeight="1">
      <c r="A23" s="1493">
        <v>5</v>
      </c>
      <c r="B23" s="1496">
        <v>1050445</v>
      </c>
      <c r="C23" s="1496">
        <v>1050446</v>
      </c>
      <c r="D23" s="1159">
        <v>780</v>
      </c>
      <c r="E23" s="1159">
        <v>1935</v>
      </c>
      <c r="G23" s="8"/>
      <c r="H23" s="8"/>
    </row>
    <row r="24" spans="1:8" s="7" customFormat="1" ht="18" customHeight="1">
      <c r="A24" s="75">
        <v>6</v>
      </c>
      <c r="B24" s="1497" t="s">
        <v>308</v>
      </c>
      <c r="C24" s="1496" t="s">
        <v>308</v>
      </c>
      <c r="D24" s="1159">
        <v>925</v>
      </c>
      <c r="E24" s="1159">
        <v>2140</v>
      </c>
      <c r="G24" s="8"/>
      <c r="H24" s="8"/>
    </row>
    <row r="25" spans="1:8" ht="18" customHeight="1">
      <c r="A25" s="1498" t="s">
        <v>672</v>
      </c>
      <c r="B25" s="1498"/>
      <c r="C25" s="1498"/>
      <c r="D25" s="1498"/>
      <c r="E25" s="1498"/>
    </row>
    <row r="26" spans="1:8" ht="18" customHeight="1">
      <c r="A26" s="1499" t="s">
        <v>673</v>
      </c>
    </row>
    <row r="27" spans="1:8">
      <c r="G27" s="1500"/>
    </row>
    <row r="29" spans="1:8">
      <c r="B29" s="1500"/>
      <c r="C29" s="1500"/>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3"/>
  <sheetViews>
    <sheetView showOutlineSymbols="0" zoomScale="87" zoomScaleNormal="87" zoomScaleSheetLayoutView="100" workbookViewId="0">
      <selection sqref="A1:N1"/>
    </sheetView>
  </sheetViews>
  <sheetFormatPr defaultColWidth="8.625" defaultRowHeight="13.5"/>
  <cols>
    <col min="1" max="1" width="14.875" style="48" customWidth="1"/>
    <col min="2" max="8" width="9.875" style="48" customWidth="1"/>
    <col min="9" max="9" width="8.75" style="48" customWidth="1"/>
    <col min="10" max="256" width="8.625" style="48"/>
    <col min="257" max="257" width="14.875" style="48" customWidth="1"/>
    <col min="258" max="264" width="9.875" style="48" customWidth="1"/>
    <col min="265" max="265" width="8.75" style="48" customWidth="1"/>
    <col min="266" max="512" width="8.625" style="48"/>
    <col min="513" max="513" width="14.875" style="48" customWidth="1"/>
    <col min="514" max="520" width="9.875" style="48" customWidth="1"/>
    <col min="521" max="521" width="8.75" style="48" customWidth="1"/>
    <col min="522" max="768" width="8.625" style="48"/>
    <col min="769" max="769" width="14.875" style="48" customWidth="1"/>
    <col min="770" max="776" width="9.875" style="48" customWidth="1"/>
    <col min="777" max="777" width="8.75" style="48" customWidth="1"/>
    <col min="778" max="1024" width="8.625" style="48"/>
    <col min="1025" max="1025" width="14.875" style="48" customWidth="1"/>
    <col min="1026" max="1032" width="9.875" style="48" customWidth="1"/>
    <col min="1033" max="1033" width="8.75" style="48" customWidth="1"/>
    <col min="1034" max="1280" width="8.625" style="48"/>
    <col min="1281" max="1281" width="14.875" style="48" customWidth="1"/>
    <col min="1282" max="1288" width="9.875" style="48" customWidth="1"/>
    <col min="1289" max="1289" width="8.75" style="48" customWidth="1"/>
    <col min="1290" max="1536" width="8.625" style="48"/>
    <col min="1537" max="1537" width="14.875" style="48" customWidth="1"/>
    <col min="1538" max="1544" width="9.875" style="48" customWidth="1"/>
    <col min="1545" max="1545" width="8.75" style="48" customWidth="1"/>
    <col min="1546" max="1792" width="8.625" style="48"/>
    <col min="1793" max="1793" width="14.875" style="48" customWidth="1"/>
    <col min="1794" max="1800" width="9.875" style="48" customWidth="1"/>
    <col min="1801" max="1801" width="8.75" style="48" customWidth="1"/>
    <col min="1802" max="2048" width="8.625" style="48"/>
    <col min="2049" max="2049" width="14.875" style="48" customWidth="1"/>
    <col min="2050" max="2056" width="9.875" style="48" customWidth="1"/>
    <col min="2057" max="2057" width="8.75" style="48" customWidth="1"/>
    <col min="2058" max="2304" width="8.625" style="48"/>
    <col min="2305" max="2305" width="14.875" style="48" customWidth="1"/>
    <col min="2306" max="2312" width="9.875" style="48" customWidth="1"/>
    <col min="2313" max="2313" width="8.75" style="48" customWidth="1"/>
    <col min="2314" max="2560" width="8.625" style="48"/>
    <col min="2561" max="2561" width="14.875" style="48" customWidth="1"/>
    <col min="2562" max="2568" width="9.875" style="48" customWidth="1"/>
    <col min="2569" max="2569" width="8.75" style="48" customWidth="1"/>
    <col min="2570" max="2816" width="8.625" style="48"/>
    <col min="2817" max="2817" width="14.875" style="48" customWidth="1"/>
    <col min="2818" max="2824" width="9.875" style="48" customWidth="1"/>
    <col min="2825" max="2825" width="8.75" style="48" customWidth="1"/>
    <col min="2826" max="3072" width="8.625" style="48"/>
    <col min="3073" max="3073" width="14.875" style="48" customWidth="1"/>
    <col min="3074" max="3080" width="9.875" style="48" customWidth="1"/>
    <col min="3081" max="3081" width="8.75" style="48" customWidth="1"/>
    <col min="3082" max="3328" width="8.625" style="48"/>
    <col min="3329" max="3329" width="14.875" style="48" customWidth="1"/>
    <col min="3330" max="3336" width="9.875" style="48" customWidth="1"/>
    <col min="3337" max="3337" width="8.75" style="48" customWidth="1"/>
    <col min="3338" max="3584" width="8.625" style="48"/>
    <col min="3585" max="3585" width="14.875" style="48" customWidth="1"/>
    <col min="3586" max="3592" width="9.875" style="48" customWidth="1"/>
    <col min="3593" max="3593" width="8.75" style="48" customWidth="1"/>
    <col min="3594" max="3840" width="8.625" style="48"/>
    <col min="3841" max="3841" width="14.875" style="48" customWidth="1"/>
    <col min="3842" max="3848" width="9.875" style="48" customWidth="1"/>
    <col min="3849" max="3849" width="8.75" style="48" customWidth="1"/>
    <col min="3850" max="4096" width="8.625" style="48"/>
    <col min="4097" max="4097" width="14.875" style="48" customWidth="1"/>
    <col min="4098" max="4104" width="9.875" style="48" customWidth="1"/>
    <col min="4105" max="4105" width="8.75" style="48" customWidth="1"/>
    <col min="4106" max="4352" width="8.625" style="48"/>
    <col min="4353" max="4353" width="14.875" style="48" customWidth="1"/>
    <col min="4354" max="4360" width="9.875" style="48" customWidth="1"/>
    <col min="4361" max="4361" width="8.75" style="48" customWidth="1"/>
    <col min="4362" max="4608" width="8.625" style="48"/>
    <col min="4609" max="4609" width="14.875" style="48" customWidth="1"/>
    <col min="4610" max="4616" width="9.875" style="48" customWidth="1"/>
    <col min="4617" max="4617" width="8.75" style="48" customWidth="1"/>
    <col min="4618" max="4864" width="8.625" style="48"/>
    <col min="4865" max="4865" width="14.875" style="48" customWidth="1"/>
    <col min="4866" max="4872" width="9.875" style="48" customWidth="1"/>
    <col min="4873" max="4873" width="8.75" style="48" customWidth="1"/>
    <col min="4874" max="5120" width="8.625" style="48"/>
    <col min="5121" max="5121" width="14.875" style="48" customWidth="1"/>
    <col min="5122" max="5128" width="9.875" style="48" customWidth="1"/>
    <col min="5129" max="5129" width="8.75" style="48" customWidth="1"/>
    <col min="5130" max="5376" width="8.625" style="48"/>
    <col min="5377" max="5377" width="14.875" style="48" customWidth="1"/>
    <col min="5378" max="5384" width="9.875" style="48" customWidth="1"/>
    <col min="5385" max="5385" width="8.75" style="48" customWidth="1"/>
    <col min="5386" max="5632" width="8.625" style="48"/>
    <col min="5633" max="5633" width="14.875" style="48" customWidth="1"/>
    <col min="5634" max="5640" width="9.875" style="48" customWidth="1"/>
    <col min="5641" max="5641" width="8.75" style="48" customWidth="1"/>
    <col min="5642" max="5888" width="8.625" style="48"/>
    <col min="5889" max="5889" width="14.875" style="48" customWidth="1"/>
    <col min="5890" max="5896" width="9.875" style="48" customWidth="1"/>
    <col min="5897" max="5897" width="8.75" style="48" customWidth="1"/>
    <col min="5898" max="6144" width="8.625" style="48"/>
    <col min="6145" max="6145" width="14.875" style="48" customWidth="1"/>
    <col min="6146" max="6152" width="9.875" style="48" customWidth="1"/>
    <col min="6153" max="6153" width="8.75" style="48" customWidth="1"/>
    <col min="6154" max="6400" width="8.625" style="48"/>
    <col min="6401" max="6401" width="14.875" style="48" customWidth="1"/>
    <col min="6402" max="6408" width="9.875" style="48" customWidth="1"/>
    <col min="6409" max="6409" width="8.75" style="48" customWidth="1"/>
    <col min="6410" max="6656" width="8.625" style="48"/>
    <col min="6657" max="6657" width="14.875" style="48" customWidth="1"/>
    <col min="6658" max="6664" width="9.875" style="48" customWidth="1"/>
    <col min="6665" max="6665" width="8.75" style="48" customWidth="1"/>
    <col min="6666" max="6912" width="8.625" style="48"/>
    <col min="6913" max="6913" width="14.875" style="48" customWidth="1"/>
    <col min="6914" max="6920" width="9.875" style="48" customWidth="1"/>
    <col min="6921" max="6921" width="8.75" style="48" customWidth="1"/>
    <col min="6922" max="7168" width="8.625" style="48"/>
    <col min="7169" max="7169" width="14.875" style="48" customWidth="1"/>
    <col min="7170" max="7176" width="9.875" style="48" customWidth="1"/>
    <col min="7177" max="7177" width="8.75" style="48" customWidth="1"/>
    <col min="7178" max="7424" width="8.625" style="48"/>
    <col min="7425" max="7425" width="14.875" style="48" customWidth="1"/>
    <col min="7426" max="7432" width="9.875" style="48" customWidth="1"/>
    <col min="7433" max="7433" width="8.75" style="48" customWidth="1"/>
    <col min="7434" max="7680" width="8.625" style="48"/>
    <col min="7681" max="7681" width="14.875" style="48" customWidth="1"/>
    <col min="7682" max="7688" width="9.875" style="48" customWidth="1"/>
    <col min="7689" max="7689" width="8.75" style="48" customWidth="1"/>
    <col min="7690" max="7936" width="8.625" style="48"/>
    <col min="7937" max="7937" width="14.875" style="48" customWidth="1"/>
    <col min="7938" max="7944" width="9.875" style="48" customWidth="1"/>
    <col min="7945" max="7945" width="8.75" style="48" customWidth="1"/>
    <col min="7946" max="8192" width="8.625" style="48"/>
    <col min="8193" max="8193" width="14.875" style="48" customWidth="1"/>
    <col min="8194" max="8200" width="9.875" style="48" customWidth="1"/>
    <col min="8201" max="8201" width="8.75" style="48" customWidth="1"/>
    <col min="8202" max="8448" width="8.625" style="48"/>
    <col min="8449" max="8449" width="14.875" style="48" customWidth="1"/>
    <col min="8450" max="8456" width="9.875" style="48" customWidth="1"/>
    <col min="8457" max="8457" width="8.75" style="48" customWidth="1"/>
    <col min="8458" max="8704" width="8.625" style="48"/>
    <col min="8705" max="8705" width="14.875" style="48" customWidth="1"/>
    <col min="8706" max="8712" width="9.875" style="48" customWidth="1"/>
    <col min="8713" max="8713" width="8.75" style="48" customWidth="1"/>
    <col min="8714" max="8960" width="8.625" style="48"/>
    <col min="8961" max="8961" width="14.875" style="48" customWidth="1"/>
    <col min="8962" max="8968" width="9.875" style="48" customWidth="1"/>
    <col min="8969" max="8969" width="8.75" style="48" customWidth="1"/>
    <col min="8970" max="9216" width="8.625" style="48"/>
    <col min="9217" max="9217" width="14.875" style="48" customWidth="1"/>
    <col min="9218" max="9224" width="9.875" style="48" customWidth="1"/>
    <col min="9225" max="9225" width="8.75" style="48" customWidth="1"/>
    <col min="9226" max="9472" width="8.625" style="48"/>
    <col min="9473" max="9473" width="14.875" style="48" customWidth="1"/>
    <col min="9474" max="9480" width="9.875" style="48" customWidth="1"/>
    <col min="9481" max="9481" width="8.75" style="48" customWidth="1"/>
    <col min="9482" max="9728" width="8.625" style="48"/>
    <col min="9729" max="9729" width="14.875" style="48" customWidth="1"/>
    <col min="9730" max="9736" width="9.875" style="48" customWidth="1"/>
    <col min="9737" max="9737" width="8.75" style="48" customWidth="1"/>
    <col min="9738" max="9984" width="8.625" style="48"/>
    <col min="9985" max="9985" width="14.875" style="48" customWidth="1"/>
    <col min="9986" max="9992" width="9.875" style="48" customWidth="1"/>
    <col min="9993" max="9993" width="8.75" style="48" customWidth="1"/>
    <col min="9994" max="10240" width="8.625" style="48"/>
    <col min="10241" max="10241" width="14.875" style="48" customWidth="1"/>
    <col min="10242" max="10248" width="9.875" style="48" customWidth="1"/>
    <col min="10249" max="10249" width="8.75" style="48" customWidth="1"/>
    <col min="10250" max="10496" width="8.625" style="48"/>
    <col min="10497" max="10497" width="14.875" style="48" customWidth="1"/>
    <col min="10498" max="10504" width="9.875" style="48" customWidth="1"/>
    <col min="10505" max="10505" width="8.75" style="48" customWidth="1"/>
    <col min="10506" max="10752" width="8.625" style="48"/>
    <col min="10753" max="10753" width="14.875" style="48" customWidth="1"/>
    <col min="10754" max="10760" width="9.875" style="48" customWidth="1"/>
    <col min="10761" max="10761" width="8.75" style="48" customWidth="1"/>
    <col min="10762" max="11008" width="8.625" style="48"/>
    <col min="11009" max="11009" width="14.875" style="48" customWidth="1"/>
    <col min="11010" max="11016" width="9.875" style="48" customWidth="1"/>
    <col min="11017" max="11017" width="8.75" style="48" customWidth="1"/>
    <col min="11018" max="11264" width="8.625" style="48"/>
    <col min="11265" max="11265" width="14.875" style="48" customWidth="1"/>
    <col min="11266" max="11272" width="9.875" style="48" customWidth="1"/>
    <col min="11273" max="11273" width="8.75" style="48" customWidth="1"/>
    <col min="11274" max="11520" width="8.625" style="48"/>
    <col min="11521" max="11521" width="14.875" style="48" customWidth="1"/>
    <col min="11522" max="11528" width="9.875" style="48" customWidth="1"/>
    <col min="11529" max="11529" width="8.75" style="48" customWidth="1"/>
    <col min="11530" max="11776" width="8.625" style="48"/>
    <col min="11777" max="11777" width="14.875" style="48" customWidth="1"/>
    <col min="11778" max="11784" width="9.875" style="48" customWidth="1"/>
    <col min="11785" max="11785" width="8.75" style="48" customWidth="1"/>
    <col min="11786" max="12032" width="8.625" style="48"/>
    <col min="12033" max="12033" width="14.875" style="48" customWidth="1"/>
    <col min="12034" max="12040" width="9.875" style="48" customWidth="1"/>
    <col min="12041" max="12041" width="8.75" style="48" customWidth="1"/>
    <col min="12042" max="12288" width="8.625" style="48"/>
    <col min="12289" max="12289" width="14.875" style="48" customWidth="1"/>
    <col min="12290" max="12296" width="9.875" style="48" customWidth="1"/>
    <col min="12297" max="12297" width="8.75" style="48" customWidth="1"/>
    <col min="12298" max="12544" width="8.625" style="48"/>
    <col min="12545" max="12545" width="14.875" style="48" customWidth="1"/>
    <col min="12546" max="12552" width="9.875" style="48" customWidth="1"/>
    <col min="12553" max="12553" width="8.75" style="48" customWidth="1"/>
    <col min="12554" max="12800" width="8.625" style="48"/>
    <col min="12801" max="12801" width="14.875" style="48" customWidth="1"/>
    <col min="12802" max="12808" width="9.875" style="48" customWidth="1"/>
    <col min="12809" max="12809" width="8.75" style="48" customWidth="1"/>
    <col min="12810" max="13056" width="8.625" style="48"/>
    <col min="13057" max="13057" width="14.875" style="48" customWidth="1"/>
    <col min="13058" max="13064" width="9.875" style="48" customWidth="1"/>
    <col min="13065" max="13065" width="8.75" style="48" customWidth="1"/>
    <col min="13066" max="13312" width="8.625" style="48"/>
    <col min="13313" max="13313" width="14.875" style="48" customWidth="1"/>
    <col min="13314" max="13320" width="9.875" style="48" customWidth="1"/>
    <col min="13321" max="13321" width="8.75" style="48" customWidth="1"/>
    <col min="13322" max="13568" width="8.625" style="48"/>
    <col min="13569" max="13569" width="14.875" style="48" customWidth="1"/>
    <col min="13570" max="13576" width="9.875" style="48" customWidth="1"/>
    <col min="13577" max="13577" width="8.75" style="48" customWidth="1"/>
    <col min="13578" max="13824" width="8.625" style="48"/>
    <col min="13825" max="13825" width="14.875" style="48" customWidth="1"/>
    <col min="13826" max="13832" width="9.875" style="48" customWidth="1"/>
    <col min="13833" max="13833" width="8.75" style="48" customWidth="1"/>
    <col min="13834" max="14080" width="8.625" style="48"/>
    <col min="14081" max="14081" width="14.875" style="48" customWidth="1"/>
    <col min="14082" max="14088" width="9.875" style="48" customWidth="1"/>
    <col min="14089" max="14089" width="8.75" style="48" customWidth="1"/>
    <col min="14090" max="14336" width="8.625" style="48"/>
    <col min="14337" max="14337" width="14.875" style="48" customWidth="1"/>
    <col min="14338" max="14344" width="9.875" style="48" customWidth="1"/>
    <col min="14345" max="14345" width="8.75" style="48" customWidth="1"/>
    <col min="14346" max="14592" width="8.625" style="48"/>
    <col min="14593" max="14593" width="14.875" style="48" customWidth="1"/>
    <col min="14594" max="14600" width="9.875" style="48" customWidth="1"/>
    <col min="14601" max="14601" width="8.75" style="48" customWidth="1"/>
    <col min="14602" max="14848" width="8.625" style="48"/>
    <col min="14849" max="14849" width="14.875" style="48" customWidth="1"/>
    <col min="14850" max="14856" width="9.875" style="48" customWidth="1"/>
    <col min="14857" max="14857" width="8.75" style="48" customWidth="1"/>
    <col min="14858" max="15104" width="8.625" style="48"/>
    <col min="15105" max="15105" width="14.875" style="48" customWidth="1"/>
    <col min="15106" max="15112" width="9.875" style="48" customWidth="1"/>
    <col min="15113" max="15113" width="8.75" style="48" customWidth="1"/>
    <col min="15114" max="15360" width="8.625" style="48"/>
    <col min="15361" max="15361" width="14.875" style="48" customWidth="1"/>
    <col min="15362" max="15368" width="9.875" style="48" customWidth="1"/>
    <col min="15369" max="15369" width="8.75" style="48" customWidth="1"/>
    <col min="15370" max="15616" width="8.625" style="48"/>
    <col min="15617" max="15617" width="14.875" style="48" customWidth="1"/>
    <col min="15618" max="15624" width="9.875" style="48" customWidth="1"/>
    <col min="15625" max="15625" width="8.75" style="48" customWidth="1"/>
    <col min="15626" max="15872" width="8.625" style="48"/>
    <col min="15873" max="15873" width="14.875" style="48" customWidth="1"/>
    <col min="15874" max="15880" width="9.875" style="48" customWidth="1"/>
    <col min="15881" max="15881" width="8.75" style="48" customWidth="1"/>
    <col min="15882" max="16128" width="8.625" style="48"/>
    <col min="16129" max="16129" width="14.875" style="48" customWidth="1"/>
    <col min="16130" max="16136" width="9.875" style="48" customWidth="1"/>
    <col min="16137" max="16137" width="8.75" style="48" customWidth="1"/>
    <col min="16138" max="16384" width="8.625" style="48"/>
  </cols>
  <sheetData>
    <row r="1" spans="1:8" ht="15.6" customHeight="1">
      <c r="A1" s="1477" t="s">
        <v>674</v>
      </c>
      <c r="B1" s="47"/>
      <c r="C1" s="47"/>
      <c r="D1" s="47"/>
      <c r="E1" s="47"/>
      <c r="F1" s="47"/>
      <c r="G1" s="47"/>
      <c r="H1" s="47"/>
    </row>
    <row r="2" spans="1:8" ht="18" customHeight="1" thickBot="1">
      <c r="A2" s="1478"/>
      <c r="B2" s="1479"/>
      <c r="C2" s="1479"/>
      <c r="D2" s="1479"/>
      <c r="E2" s="1479"/>
      <c r="F2" s="1479"/>
      <c r="G2" s="1479"/>
      <c r="H2" s="1454" t="s">
        <v>675</v>
      </c>
    </row>
    <row r="3" spans="1:8" ht="19.899999999999999" customHeight="1" thickTop="1">
      <c r="A3" s="1481" t="s">
        <v>676</v>
      </c>
      <c r="B3" s="1501" t="s">
        <v>4</v>
      </c>
      <c r="C3" s="1502" t="s">
        <v>677</v>
      </c>
      <c r="D3" s="1503"/>
      <c r="E3" s="1503"/>
      <c r="F3" s="1504"/>
      <c r="G3" s="1505" t="s">
        <v>678</v>
      </c>
      <c r="H3" s="1506" t="s">
        <v>679</v>
      </c>
    </row>
    <row r="4" spans="1:8" ht="31.9" customHeight="1">
      <c r="A4" s="1507"/>
      <c r="B4" s="1508"/>
      <c r="C4" s="1509" t="s">
        <v>680</v>
      </c>
      <c r="D4" s="1509" t="s">
        <v>681</v>
      </c>
      <c r="E4" s="1509" t="s">
        <v>682</v>
      </c>
      <c r="F4" s="1510" t="s">
        <v>683</v>
      </c>
      <c r="G4" s="1511"/>
      <c r="H4" s="1512"/>
    </row>
    <row r="5" spans="1:8" ht="14.25" customHeight="1">
      <c r="A5" s="1513"/>
      <c r="B5" s="1514"/>
      <c r="C5" s="1515"/>
      <c r="D5" s="1515"/>
      <c r="E5" s="1515"/>
      <c r="F5" s="1515"/>
      <c r="G5" s="1515"/>
      <c r="H5" s="1515"/>
    </row>
    <row r="6" spans="1:8" s="61" customFormat="1" ht="14.25" customHeight="1">
      <c r="A6" s="1431" t="s">
        <v>24</v>
      </c>
      <c r="B6" s="1490">
        <v>552463</v>
      </c>
      <c r="C6" s="1469">
        <v>29930</v>
      </c>
      <c r="D6" s="1469">
        <v>1760</v>
      </c>
      <c r="E6" s="1469">
        <v>212424</v>
      </c>
      <c r="F6" s="1469">
        <v>10394</v>
      </c>
      <c r="G6" s="1469">
        <v>5651</v>
      </c>
      <c r="H6" s="1469">
        <v>292304</v>
      </c>
    </row>
    <row r="7" spans="1:8" s="61" customFormat="1" ht="14.25" customHeight="1">
      <c r="A7" s="1431">
        <v>29</v>
      </c>
      <c r="B7" s="1490">
        <v>553846</v>
      </c>
      <c r="C7" s="1469">
        <v>29739</v>
      </c>
      <c r="D7" s="1469">
        <v>1745</v>
      </c>
      <c r="E7" s="1469">
        <v>212932</v>
      </c>
      <c r="F7" s="1469">
        <v>10355</v>
      </c>
      <c r="G7" s="1469">
        <v>5749</v>
      </c>
      <c r="H7" s="1469">
        <v>293326</v>
      </c>
    </row>
    <row r="8" spans="1:8" s="61" customFormat="1" ht="14.25" customHeight="1">
      <c r="A8" s="1431">
        <v>30</v>
      </c>
      <c r="B8" s="1490">
        <v>555170</v>
      </c>
      <c r="C8" s="1469">
        <v>29835</v>
      </c>
      <c r="D8" s="1469">
        <v>1734</v>
      </c>
      <c r="E8" s="1469">
        <v>212907</v>
      </c>
      <c r="F8" s="1469">
        <v>10386</v>
      </c>
      <c r="G8" s="1469">
        <v>5848</v>
      </c>
      <c r="H8" s="1469">
        <v>294460</v>
      </c>
    </row>
    <row r="9" spans="1:8" s="61" customFormat="1" ht="14.25" customHeight="1">
      <c r="A9" s="1431" t="s">
        <v>19</v>
      </c>
      <c r="B9" s="1490">
        <v>553990</v>
      </c>
      <c r="C9" s="1469">
        <v>29644</v>
      </c>
      <c r="D9" s="1469">
        <v>1740</v>
      </c>
      <c r="E9" s="1469">
        <v>211998</v>
      </c>
      <c r="F9" s="1469">
        <v>10425</v>
      </c>
      <c r="G9" s="1469">
        <v>5958</v>
      </c>
      <c r="H9" s="1469">
        <v>294225</v>
      </c>
    </row>
    <row r="10" spans="1:8" s="61" customFormat="1" ht="14.25" customHeight="1">
      <c r="A10" s="1431">
        <v>2</v>
      </c>
      <c r="B10" s="1490">
        <v>554434</v>
      </c>
      <c r="C10" s="1469">
        <v>29788</v>
      </c>
      <c r="D10" s="1469">
        <v>1654</v>
      </c>
      <c r="E10" s="1469">
        <v>211502</v>
      </c>
      <c r="F10" s="1469">
        <v>10432</v>
      </c>
      <c r="G10" s="1469">
        <v>6230</v>
      </c>
      <c r="H10" s="1469">
        <v>294828</v>
      </c>
    </row>
    <row r="11" spans="1:8" ht="14.25" customHeight="1">
      <c r="A11" s="1489"/>
      <c r="B11" s="1516"/>
      <c r="C11" s="1517"/>
      <c r="D11" s="1517"/>
      <c r="E11" s="1517"/>
      <c r="F11" s="1517"/>
      <c r="G11" s="1517"/>
      <c r="H11" s="1517"/>
    </row>
    <row r="12" spans="1:8" s="1521" customFormat="1" ht="14.45" customHeight="1">
      <c r="A12" s="1518" t="s">
        <v>564</v>
      </c>
      <c r="B12" s="1519">
        <v>555241</v>
      </c>
      <c r="C12" s="1520">
        <v>29714</v>
      </c>
      <c r="D12" s="1520">
        <v>1719</v>
      </c>
      <c r="E12" s="1520">
        <v>211832</v>
      </c>
      <c r="F12" s="1520">
        <v>10394</v>
      </c>
      <c r="G12" s="1520">
        <v>6090</v>
      </c>
      <c r="H12" s="1520">
        <v>295492</v>
      </c>
    </row>
    <row r="13" spans="1:8" s="61" customFormat="1" ht="14.45" customHeight="1">
      <c r="A13" s="1422">
        <v>7</v>
      </c>
      <c r="B13" s="1490">
        <v>555991</v>
      </c>
      <c r="C13" s="1469">
        <v>29724</v>
      </c>
      <c r="D13" s="1469">
        <v>1714</v>
      </c>
      <c r="E13" s="1469">
        <v>211960</v>
      </c>
      <c r="F13" s="1469">
        <v>10384</v>
      </c>
      <c r="G13" s="1469">
        <v>6131</v>
      </c>
      <c r="H13" s="1469">
        <v>296078</v>
      </c>
    </row>
    <row r="14" spans="1:8" s="61" customFormat="1" ht="14.45" customHeight="1">
      <c r="A14" s="1422">
        <v>8</v>
      </c>
      <c r="B14" s="1490">
        <v>556253</v>
      </c>
      <c r="C14" s="1469">
        <v>29686</v>
      </c>
      <c r="D14" s="1425">
        <v>1710</v>
      </c>
      <c r="E14" s="1469">
        <v>211979</v>
      </c>
      <c r="F14" s="1469">
        <v>10384</v>
      </c>
      <c r="G14" s="1469">
        <v>6177</v>
      </c>
      <c r="H14" s="1469">
        <v>296317</v>
      </c>
    </row>
    <row r="15" spans="1:8" s="61" customFormat="1" ht="14.45" customHeight="1">
      <c r="A15" s="1422">
        <v>9</v>
      </c>
      <c r="B15" s="1490">
        <v>556805</v>
      </c>
      <c r="C15" s="1469">
        <v>29668</v>
      </c>
      <c r="D15" s="1469">
        <v>1707</v>
      </c>
      <c r="E15" s="1469">
        <v>212092</v>
      </c>
      <c r="F15" s="1469">
        <v>10384</v>
      </c>
      <c r="G15" s="1469">
        <v>6222</v>
      </c>
      <c r="H15" s="1469">
        <v>296732</v>
      </c>
    </row>
    <row r="16" spans="1:8" s="61" customFormat="1" ht="14.45" customHeight="1">
      <c r="A16" s="1422">
        <v>10</v>
      </c>
      <c r="B16" s="1490">
        <v>557020</v>
      </c>
      <c r="C16" s="1469">
        <v>29692</v>
      </c>
      <c r="D16" s="1469">
        <v>1694</v>
      </c>
      <c r="E16" s="1469">
        <v>212157</v>
      </c>
      <c r="F16" s="1469">
        <v>10385</v>
      </c>
      <c r="G16" s="1469">
        <v>6256</v>
      </c>
      <c r="H16" s="1469">
        <v>296836</v>
      </c>
    </row>
    <row r="17" spans="1:9" s="61" customFormat="1" ht="14.45" customHeight="1">
      <c r="A17" s="1422">
        <v>11</v>
      </c>
      <c r="B17" s="1490">
        <v>557616</v>
      </c>
      <c r="C17" s="1469">
        <v>29741</v>
      </c>
      <c r="D17" s="1469">
        <v>1694</v>
      </c>
      <c r="E17" s="1469">
        <v>212358</v>
      </c>
      <c r="F17" s="1469">
        <v>10413</v>
      </c>
      <c r="G17" s="1469">
        <v>6282</v>
      </c>
      <c r="H17" s="1469">
        <v>297128</v>
      </c>
    </row>
    <row r="18" spans="1:9" s="61" customFormat="1" ht="14.45" customHeight="1">
      <c r="A18" s="1422">
        <v>12</v>
      </c>
      <c r="B18" s="1490">
        <v>557627</v>
      </c>
      <c r="C18" s="1469">
        <v>29773</v>
      </c>
      <c r="D18" s="1469">
        <v>1682</v>
      </c>
      <c r="E18" s="1469">
        <v>212398</v>
      </c>
      <c r="F18" s="1469">
        <v>10415</v>
      </c>
      <c r="G18" s="1469">
        <v>6284</v>
      </c>
      <c r="H18" s="1469">
        <v>297075</v>
      </c>
    </row>
    <row r="19" spans="1:9" s="61" customFormat="1" ht="14.45" customHeight="1">
      <c r="A19" s="1422" t="s">
        <v>49</v>
      </c>
      <c r="B19" s="1490">
        <v>557580</v>
      </c>
      <c r="C19" s="1469">
        <v>29767</v>
      </c>
      <c r="D19" s="1469">
        <v>1675</v>
      </c>
      <c r="E19" s="1469">
        <v>212127</v>
      </c>
      <c r="F19" s="1469">
        <v>10410</v>
      </c>
      <c r="G19" s="1469">
        <v>6278</v>
      </c>
      <c r="H19" s="1469">
        <v>297323</v>
      </c>
    </row>
    <row r="20" spans="1:9" s="61" customFormat="1" ht="14.45" customHeight="1">
      <c r="A20" s="1422">
        <v>2</v>
      </c>
      <c r="B20" s="1490">
        <v>557583</v>
      </c>
      <c r="C20" s="1469">
        <v>29784</v>
      </c>
      <c r="D20" s="1469">
        <v>1663</v>
      </c>
      <c r="E20" s="1469">
        <v>212080</v>
      </c>
      <c r="F20" s="1469">
        <v>10420</v>
      </c>
      <c r="G20" s="1469">
        <v>6284</v>
      </c>
      <c r="H20" s="1469">
        <v>297352</v>
      </c>
    </row>
    <row r="21" spans="1:9" s="61" customFormat="1" ht="14.45" customHeight="1">
      <c r="A21" s="1422">
        <v>3</v>
      </c>
      <c r="B21" s="1490">
        <v>554434</v>
      </c>
      <c r="C21" s="1469">
        <v>29788</v>
      </c>
      <c r="D21" s="1469">
        <v>1654</v>
      </c>
      <c r="E21" s="1469">
        <v>211502</v>
      </c>
      <c r="F21" s="1469">
        <v>10432</v>
      </c>
      <c r="G21" s="1469">
        <v>6230</v>
      </c>
      <c r="H21" s="1469">
        <v>294828</v>
      </c>
      <c r="I21" s="1371"/>
    </row>
    <row r="22" spans="1:9" s="61" customFormat="1" ht="14.45" customHeight="1">
      <c r="A22" s="1422">
        <v>4</v>
      </c>
      <c r="B22" s="1490">
        <v>555569</v>
      </c>
      <c r="C22" s="1469">
        <v>29787</v>
      </c>
      <c r="D22" s="1469">
        <v>1647</v>
      </c>
      <c r="E22" s="1469">
        <v>211403</v>
      </c>
      <c r="F22" s="1469">
        <v>10429</v>
      </c>
      <c r="G22" s="1469">
        <v>6288</v>
      </c>
      <c r="H22" s="1469">
        <v>296015</v>
      </c>
      <c r="I22" s="1371"/>
    </row>
    <row r="23" spans="1:9" s="61" customFormat="1" ht="14.45" customHeight="1">
      <c r="A23" s="1422">
        <v>5</v>
      </c>
      <c r="B23" s="1490">
        <v>556089</v>
      </c>
      <c r="C23" s="1469">
        <v>29783</v>
      </c>
      <c r="D23" s="1469">
        <v>1644</v>
      </c>
      <c r="E23" s="1469">
        <v>211376</v>
      </c>
      <c r="F23" s="1469">
        <v>10427</v>
      </c>
      <c r="G23" s="1469">
        <v>6325</v>
      </c>
      <c r="H23" s="1469">
        <v>296534</v>
      </c>
      <c r="I23" s="1371"/>
    </row>
    <row r="24" spans="1:9" s="61" customFormat="1" ht="14.45" customHeight="1">
      <c r="A24" s="1422">
        <v>6</v>
      </c>
      <c r="B24" s="1490">
        <v>556398</v>
      </c>
      <c r="C24" s="1469">
        <v>29813</v>
      </c>
      <c r="D24" s="1469">
        <v>1636</v>
      </c>
      <c r="E24" s="1469">
        <v>211308</v>
      </c>
      <c r="F24" s="1469">
        <v>10436</v>
      </c>
      <c r="G24" s="1469">
        <v>6347</v>
      </c>
      <c r="H24" s="1469">
        <v>296858</v>
      </c>
      <c r="I24" s="1371"/>
    </row>
    <row r="25" spans="1:9" s="61" customFormat="1" ht="14.45" customHeight="1">
      <c r="A25" s="1522" t="s">
        <v>684</v>
      </c>
      <c r="B25" s="1473">
        <v>2758</v>
      </c>
      <c r="C25" s="13">
        <v>172</v>
      </c>
      <c r="D25" s="13">
        <v>6</v>
      </c>
      <c r="E25" s="13">
        <v>1081</v>
      </c>
      <c r="F25" s="13">
        <v>33</v>
      </c>
      <c r="G25" s="13">
        <v>31</v>
      </c>
      <c r="H25" s="13">
        <v>1435</v>
      </c>
      <c r="I25" s="1371"/>
    </row>
    <row r="26" spans="1:9" ht="7.15" customHeight="1">
      <c r="A26" s="49"/>
      <c r="B26" s="1523"/>
      <c r="C26" s="1524"/>
      <c r="D26" s="1524"/>
      <c r="E26" s="1524"/>
      <c r="F26" s="1524"/>
      <c r="G26" s="1524"/>
      <c r="H26" s="1524"/>
    </row>
    <row r="27" spans="1:9" ht="16.149999999999999" customHeight="1">
      <c r="A27" s="1525" t="s">
        <v>685</v>
      </c>
      <c r="B27" s="1526"/>
      <c r="C27" s="1526"/>
      <c r="D27" s="1526"/>
      <c r="E27" s="1526"/>
      <c r="F27" s="1526"/>
      <c r="G27" s="1526"/>
      <c r="H27" s="1526"/>
    </row>
    <row r="28" spans="1:9" ht="16.149999999999999" customHeight="1">
      <c r="A28" s="1527"/>
      <c r="B28" s="1528"/>
      <c r="C28" s="1528"/>
      <c r="D28" s="1528"/>
      <c r="E28" s="1528"/>
      <c r="F28" s="1528"/>
      <c r="G28" s="1529"/>
      <c r="H28" s="1528"/>
    </row>
    <row r="29" spans="1:9" ht="15.6" customHeight="1">
      <c r="A29" s="1346" t="s">
        <v>686</v>
      </c>
    </row>
    <row r="30" spans="1:9" ht="21">
      <c r="A30" s="1530"/>
      <c r="B30" s="1163"/>
      <c r="C30" s="1408"/>
      <c r="D30" s="1374"/>
      <c r="E30" s="1374"/>
      <c r="F30" s="1374"/>
      <c r="G30" s="1374"/>
      <c r="H30" s="1374"/>
    </row>
    <row r="31" spans="1:9">
      <c r="B31" s="1375"/>
      <c r="G31" s="1531"/>
    </row>
    <row r="33" spans="2:8">
      <c r="B33" s="1375"/>
      <c r="C33" s="1375"/>
      <c r="D33" s="1375"/>
      <c r="E33" s="1375"/>
      <c r="F33" s="1375"/>
      <c r="G33" s="1375"/>
      <c r="H33" s="1375"/>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2247" customWidth="1"/>
    <col min="2" max="2" width="17.25" style="2247" customWidth="1"/>
    <col min="3" max="3" width="14.875" style="2247" customWidth="1"/>
    <col min="4" max="4" width="13.75" style="2247" customWidth="1"/>
    <col min="5" max="7" width="15.625" style="2247" customWidth="1"/>
    <col min="8" max="8" width="13.75" style="2247" customWidth="1"/>
    <col min="9" max="9" width="13.875" style="2247" customWidth="1"/>
    <col min="10" max="10" width="12.75" style="2247" customWidth="1"/>
    <col min="11" max="11" width="11.75" style="2247" customWidth="1"/>
    <col min="12" max="12" width="11.625" style="2247" customWidth="1"/>
    <col min="13" max="13" width="15.625" style="2247" customWidth="1"/>
    <col min="14" max="16" width="14.625" style="2247" customWidth="1"/>
    <col min="17" max="19" width="13.75" style="2247" customWidth="1"/>
    <col min="20" max="21" width="14.75" style="2247" customWidth="1"/>
    <col min="22" max="25" width="13.75" style="2247" customWidth="1"/>
    <col min="26" max="26" width="12.75" style="2247" customWidth="1"/>
    <col min="27" max="221" width="15.625" style="2247" customWidth="1"/>
    <col min="222" max="256" width="15.625" style="5"/>
    <col min="257" max="257" width="14.625" style="5" customWidth="1"/>
    <col min="258" max="258" width="17.25" style="5" customWidth="1"/>
    <col min="259" max="259" width="14.875" style="5" customWidth="1"/>
    <col min="260" max="260" width="13.75" style="5" customWidth="1"/>
    <col min="261" max="263" width="15.625" style="5" customWidth="1"/>
    <col min="264" max="264" width="13.75" style="5" customWidth="1"/>
    <col min="265" max="265" width="13.875" style="5" customWidth="1"/>
    <col min="266" max="266" width="12.75" style="5" customWidth="1"/>
    <col min="267" max="267" width="11.75" style="5" customWidth="1"/>
    <col min="268" max="268" width="11.625" style="5" customWidth="1"/>
    <col min="269" max="269" width="15.625" style="5" customWidth="1"/>
    <col min="270" max="272" width="14.625" style="5" customWidth="1"/>
    <col min="273" max="275" width="13.75" style="5" customWidth="1"/>
    <col min="276" max="277" width="14.75" style="5" customWidth="1"/>
    <col min="278" max="281" width="13.75" style="5" customWidth="1"/>
    <col min="282" max="282" width="12.75" style="5" customWidth="1"/>
    <col min="283" max="477" width="15.625" style="5" customWidth="1"/>
    <col min="478" max="512" width="15.625" style="5"/>
    <col min="513" max="513" width="14.625" style="5" customWidth="1"/>
    <col min="514" max="514" width="17.25" style="5" customWidth="1"/>
    <col min="515" max="515" width="14.875" style="5" customWidth="1"/>
    <col min="516" max="516" width="13.75" style="5" customWidth="1"/>
    <col min="517" max="519" width="15.625" style="5" customWidth="1"/>
    <col min="520" max="520" width="13.75" style="5" customWidth="1"/>
    <col min="521" max="521" width="13.875" style="5" customWidth="1"/>
    <col min="522" max="522" width="12.75" style="5" customWidth="1"/>
    <col min="523" max="523" width="11.75" style="5" customWidth="1"/>
    <col min="524" max="524" width="11.625" style="5" customWidth="1"/>
    <col min="525" max="525" width="15.625" style="5" customWidth="1"/>
    <col min="526" max="528" width="14.625" style="5" customWidth="1"/>
    <col min="529" max="531" width="13.75" style="5" customWidth="1"/>
    <col min="532" max="533" width="14.75" style="5" customWidth="1"/>
    <col min="534" max="537" width="13.75" style="5" customWidth="1"/>
    <col min="538" max="538" width="12.75" style="5" customWidth="1"/>
    <col min="539" max="733" width="15.625" style="5" customWidth="1"/>
    <col min="734" max="768" width="15.625" style="5"/>
    <col min="769" max="769" width="14.625" style="5" customWidth="1"/>
    <col min="770" max="770" width="17.25" style="5" customWidth="1"/>
    <col min="771" max="771" width="14.875" style="5" customWidth="1"/>
    <col min="772" max="772" width="13.75" style="5" customWidth="1"/>
    <col min="773" max="775" width="15.625" style="5" customWidth="1"/>
    <col min="776" max="776" width="13.75" style="5" customWidth="1"/>
    <col min="777" max="777" width="13.875" style="5" customWidth="1"/>
    <col min="778" max="778" width="12.75" style="5" customWidth="1"/>
    <col min="779" max="779" width="11.75" style="5" customWidth="1"/>
    <col min="780" max="780" width="11.625" style="5" customWidth="1"/>
    <col min="781" max="781" width="15.625" style="5" customWidth="1"/>
    <col min="782" max="784" width="14.625" style="5" customWidth="1"/>
    <col min="785" max="787" width="13.75" style="5" customWidth="1"/>
    <col min="788" max="789" width="14.75" style="5" customWidth="1"/>
    <col min="790" max="793" width="13.75" style="5" customWidth="1"/>
    <col min="794" max="794" width="12.75" style="5" customWidth="1"/>
    <col min="795" max="989" width="15.625" style="5" customWidth="1"/>
    <col min="990" max="1024" width="15.625" style="5"/>
    <col min="1025" max="1025" width="14.625" style="5" customWidth="1"/>
    <col min="1026" max="1026" width="17.25" style="5" customWidth="1"/>
    <col min="1027" max="1027" width="14.875" style="5" customWidth="1"/>
    <col min="1028" max="1028" width="13.75" style="5" customWidth="1"/>
    <col min="1029" max="1031" width="15.625" style="5" customWidth="1"/>
    <col min="1032" max="1032" width="13.75" style="5" customWidth="1"/>
    <col min="1033" max="1033" width="13.875" style="5" customWidth="1"/>
    <col min="1034" max="1034" width="12.75" style="5" customWidth="1"/>
    <col min="1035" max="1035" width="11.75" style="5" customWidth="1"/>
    <col min="1036" max="1036" width="11.625" style="5" customWidth="1"/>
    <col min="1037" max="1037" width="15.625" style="5" customWidth="1"/>
    <col min="1038" max="1040" width="14.625" style="5" customWidth="1"/>
    <col min="1041" max="1043" width="13.75" style="5" customWidth="1"/>
    <col min="1044" max="1045" width="14.75" style="5" customWidth="1"/>
    <col min="1046" max="1049" width="13.75" style="5" customWidth="1"/>
    <col min="1050" max="1050" width="12.75" style="5" customWidth="1"/>
    <col min="1051" max="1245" width="15.625" style="5" customWidth="1"/>
    <col min="1246" max="1280" width="15.625" style="5"/>
    <col min="1281" max="1281" width="14.625" style="5" customWidth="1"/>
    <col min="1282" max="1282" width="17.25" style="5" customWidth="1"/>
    <col min="1283" max="1283" width="14.875" style="5" customWidth="1"/>
    <col min="1284" max="1284" width="13.75" style="5" customWidth="1"/>
    <col min="1285" max="1287" width="15.625" style="5" customWidth="1"/>
    <col min="1288" max="1288" width="13.75" style="5" customWidth="1"/>
    <col min="1289" max="1289" width="13.875" style="5" customWidth="1"/>
    <col min="1290" max="1290" width="12.75" style="5" customWidth="1"/>
    <col min="1291" max="1291" width="11.75" style="5" customWidth="1"/>
    <col min="1292" max="1292" width="11.625" style="5" customWidth="1"/>
    <col min="1293" max="1293" width="15.625" style="5" customWidth="1"/>
    <col min="1294" max="1296" width="14.625" style="5" customWidth="1"/>
    <col min="1297" max="1299" width="13.75" style="5" customWidth="1"/>
    <col min="1300" max="1301" width="14.75" style="5" customWidth="1"/>
    <col min="1302" max="1305" width="13.75" style="5" customWidth="1"/>
    <col min="1306" max="1306" width="12.75" style="5" customWidth="1"/>
    <col min="1307" max="1501" width="15.625" style="5" customWidth="1"/>
    <col min="1502" max="1536" width="15.625" style="5"/>
    <col min="1537" max="1537" width="14.625" style="5" customWidth="1"/>
    <col min="1538" max="1538" width="17.25" style="5" customWidth="1"/>
    <col min="1539" max="1539" width="14.875" style="5" customWidth="1"/>
    <col min="1540" max="1540" width="13.75" style="5" customWidth="1"/>
    <col min="1541" max="1543" width="15.625" style="5" customWidth="1"/>
    <col min="1544" max="1544" width="13.75" style="5" customWidth="1"/>
    <col min="1545" max="1545" width="13.875" style="5" customWidth="1"/>
    <col min="1546" max="1546" width="12.75" style="5" customWidth="1"/>
    <col min="1547" max="1547" width="11.75" style="5" customWidth="1"/>
    <col min="1548" max="1548" width="11.625" style="5" customWidth="1"/>
    <col min="1549" max="1549" width="15.625" style="5" customWidth="1"/>
    <col min="1550" max="1552" width="14.625" style="5" customWidth="1"/>
    <col min="1553" max="1555" width="13.75" style="5" customWidth="1"/>
    <col min="1556" max="1557" width="14.75" style="5" customWidth="1"/>
    <col min="1558" max="1561" width="13.75" style="5" customWidth="1"/>
    <col min="1562" max="1562" width="12.75" style="5" customWidth="1"/>
    <col min="1563" max="1757" width="15.625" style="5" customWidth="1"/>
    <col min="1758" max="1792" width="15.625" style="5"/>
    <col min="1793" max="1793" width="14.625" style="5" customWidth="1"/>
    <col min="1794" max="1794" width="17.25" style="5" customWidth="1"/>
    <col min="1795" max="1795" width="14.875" style="5" customWidth="1"/>
    <col min="1796" max="1796" width="13.75" style="5" customWidth="1"/>
    <col min="1797" max="1799" width="15.625" style="5" customWidth="1"/>
    <col min="1800" max="1800" width="13.75" style="5" customWidth="1"/>
    <col min="1801" max="1801" width="13.875" style="5" customWidth="1"/>
    <col min="1802" max="1802" width="12.75" style="5" customWidth="1"/>
    <col min="1803" max="1803" width="11.75" style="5" customWidth="1"/>
    <col min="1804" max="1804" width="11.625" style="5" customWidth="1"/>
    <col min="1805" max="1805" width="15.625" style="5" customWidth="1"/>
    <col min="1806" max="1808" width="14.625" style="5" customWidth="1"/>
    <col min="1809" max="1811" width="13.75" style="5" customWidth="1"/>
    <col min="1812" max="1813" width="14.75" style="5" customWidth="1"/>
    <col min="1814" max="1817" width="13.75" style="5" customWidth="1"/>
    <col min="1818" max="1818" width="12.75" style="5" customWidth="1"/>
    <col min="1819" max="2013" width="15.625" style="5" customWidth="1"/>
    <col min="2014" max="2048" width="15.625" style="5"/>
    <col min="2049" max="2049" width="14.625" style="5" customWidth="1"/>
    <col min="2050" max="2050" width="17.25" style="5" customWidth="1"/>
    <col min="2051" max="2051" width="14.875" style="5" customWidth="1"/>
    <col min="2052" max="2052" width="13.75" style="5" customWidth="1"/>
    <col min="2053" max="2055" width="15.625" style="5" customWidth="1"/>
    <col min="2056" max="2056" width="13.75" style="5" customWidth="1"/>
    <col min="2057" max="2057" width="13.875" style="5" customWidth="1"/>
    <col min="2058" max="2058" width="12.75" style="5" customWidth="1"/>
    <col min="2059" max="2059" width="11.75" style="5" customWidth="1"/>
    <col min="2060" max="2060" width="11.625" style="5" customWidth="1"/>
    <col min="2061" max="2061" width="15.625" style="5" customWidth="1"/>
    <col min="2062" max="2064" width="14.625" style="5" customWidth="1"/>
    <col min="2065" max="2067" width="13.75" style="5" customWidth="1"/>
    <col min="2068" max="2069" width="14.75" style="5" customWidth="1"/>
    <col min="2070" max="2073" width="13.75" style="5" customWidth="1"/>
    <col min="2074" max="2074" width="12.75" style="5" customWidth="1"/>
    <col min="2075" max="2269" width="15.625" style="5" customWidth="1"/>
    <col min="2270" max="2304" width="15.625" style="5"/>
    <col min="2305" max="2305" width="14.625" style="5" customWidth="1"/>
    <col min="2306" max="2306" width="17.25" style="5" customWidth="1"/>
    <col min="2307" max="2307" width="14.875" style="5" customWidth="1"/>
    <col min="2308" max="2308" width="13.75" style="5" customWidth="1"/>
    <col min="2309" max="2311" width="15.625" style="5" customWidth="1"/>
    <col min="2312" max="2312" width="13.75" style="5" customWidth="1"/>
    <col min="2313" max="2313" width="13.875" style="5" customWidth="1"/>
    <col min="2314" max="2314" width="12.75" style="5" customWidth="1"/>
    <col min="2315" max="2315" width="11.75" style="5" customWidth="1"/>
    <col min="2316" max="2316" width="11.625" style="5" customWidth="1"/>
    <col min="2317" max="2317" width="15.625" style="5" customWidth="1"/>
    <col min="2318" max="2320" width="14.625" style="5" customWidth="1"/>
    <col min="2321" max="2323" width="13.75" style="5" customWidth="1"/>
    <col min="2324" max="2325" width="14.75" style="5" customWidth="1"/>
    <col min="2326" max="2329" width="13.75" style="5" customWidth="1"/>
    <col min="2330" max="2330" width="12.75" style="5" customWidth="1"/>
    <col min="2331" max="2525" width="15.625" style="5" customWidth="1"/>
    <col min="2526" max="2560" width="15.625" style="5"/>
    <col min="2561" max="2561" width="14.625" style="5" customWidth="1"/>
    <col min="2562" max="2562" width="17.25" style="5" customWidth="1"/>
    <col min="2563" max="2563" width="14.875" style="5" customWidth="1"/>
    <col min="2564" max="2564" width="13.75" style="5" customWidth="1"/>
    <col min="2565" max="2567" width="15.625" style="5" customWidth="1"/>
    <col min="2568" max="2568" width="13.75" style="5" customWidth="1"/>
    <col min="2569" max="2569" width="13.875" style="5" customWidth="1"/>
    <col min="2570" max="2570" width="12.75" style="5" customWidth="1"/>
    <col min="2571" max="2571" width="11.75" style="5" customWidth="1"/>
    <col min="2572" max="2572" width="11.625" style="5" customWidth="1"/>
    <col min="2573" max="2573" width="15.625" style="5" customWidth="1"/>
    <col min="2574" max="2576" width="14.625" style="5" customWidth="1"/>
    <col min="2577" max="2579" width="13.75" style="5" customWidth="1"/>
    <col min="2580" max="2581" width="14.75" style="5" customWidth="1"/>
    <col min="2582" max="2585" width="13.75" style="5" customWidth="1"/>
    <col min="2586" max="2586" width="12.75" style="5" customWidth="1"/>
    <col min="2587" max="2781" width="15.625" style="5" customWidth="1"/>
    <col min="2782" max="2816" width="15.625" style="5"/>
    <col min="2817" max="2817" width="14.625" style="5" customWidth="1"/>
    <col min="2818" max="2818" width="17.25" style="5" customWidth="1"/>
    <col min="2819" max="2819" width="14.875" style="5" customWidth="1"/>
    <col min="2820" max="2820" width="13.75" style="5" customWidth="1"/>
    <col min="2821" max="2823" width="15.625" style="5" customWidth="1"/>
    <col min="2824" max="2824" width="13.75" style="5" customWidth="1"/>
    <col min="2825" max="2825" width="13.875" style="5" customWidth="1"/>
    <col min="2826" max="2826" width="12.75" style="5" customWidth="1"/>
    <col min="2827" max="2827" width="11.75" style="5" customWidth="1"/>
    <col min="2828" max="2828" width="11.625" style="5" customWidth="1"/>
    <col min="2829" max="2829" width="15.625" style="5" customWidth="1"/>
    <col min="2830" max="2832" width="14.625" style="5" customWidth="1"/>
    <col min="2833" max="2835" width="13.75" style="5" customWidth="1"/>
    <col min="2836" max="2837" width="14.75" style="5" customWidth="1"/>
    <col min="2838" max="2841" width="13.75" style="5" customWidth="1"/>
    <col min="2842" max="2842" width="12.75" style="5" customWidth="1"/>
    <col min="2843" max="3037" width="15.625" style="5" customWidth="1"/>
    <col min="3038" max="3072" width="15.625" style="5"/>
    <col min="3073" max="3073" width="14.625" style="5" customWidth="1"/>
    <col min="3074" max="3074" width="17.25" style="5" customWidth="1"/>
    <col min="3075" max="3075" width="14.875" style="5" customWidth="1"/>
    <col min="3076" max="3076" width="13.75" style="5" customWidth="1"/>
    <col min="3077" max="3079" width="15.625" style="5" customWidth="1"/>
    <col min="3080" max="3080" width="13.75" style="5" customWidth="1"/>
    <col min="3081" max="3081" width="13.875" style="5" customWidth="1"/>
    <col min="3082" max="3082" width="12.75" style="5" customWidth="1"/>
    <col min="3083" max="3083" width="11.75" style="5" customWidth="1"/>
    <col min="3084" max="3084" width="11.625" style="5" customWidth="1"/>
    <col min="3085" max="3085" width="15.625" style="5" customWidth="1"/>
    <col min="3086" max="3088" width="14.625" style="5" customWidth="1"/>
    <col min="3089" max="3091" width="13.75" style="5" customWidth="1"/>
    <col min="3092" max="3093" width="14.75" style="5" customWidth="1"/>
    <col min="3094" max="3097" width="13.75" style="5" customWidth="1"/>
    <col min="3098" max="3098" width="12.75" style="5" customWidth="1"/>
    <col min="3099" max="3293" width="15.625" style="5" customWidth="1"/>
    <col min="3294" max="3328" width="15.625" style="5"/>
    <col min="3329" max="3329" width="14.625" style="5" customWidth="1"/>
    <col min="3330" max="3330" width="17.25" style="5" customWidth="1"/>
    <col min="3331" max="3331" width="14.875" style="5" customWidth="1"/>
    <col min="3332" max="3332" width="13.75" style="5" customWidth="1"/>
    <col min="3333" max="3335" width="15.625" style="5" customWidth="1"/>
    <col min="3336" max="3336" width="13.75" style="5" customWidth="1"/>
    <col min="3337" max="3337" width="13.875" style="5" customWidth="1"/>
    <col min="3338" max="3338" width="12.75" style="5" customWidth="1"/>
    <col min="3339" max="3339" width="11.75" style="5" customWidth="1"/>
    <col min="3340" max="3340" width="11.625" style="5" customWidth="1"/>
    <col min="3341" max="3341" width="15.625" style="5" customWidth="1"/>
    <col min="3342" max="3344" width="14.625" style="5" customWidth="1"/>
    <col min="3345" max="3347" width="13.75" style="5" customWidth="1"/>
    <col min="3348" max="3349" width="14.75" style="5" customWidth="1"/>
    <col min="3350" max="3353" width="13.75" style="5" customWidth="1"/>
    <col min="3354" max="3354" width="12.75" style="5" customWidth="1"/>
    <col min="3355" max="3549" width="15.625" style="5" customWidth="1"/>
    <col min="3550" max="3584" width="15.625" style="5"/>
    <col min="3585" max="3585" width="14.625" style="5" customWidth="1"/>
    <col min="3586" max="3586" width="17.25" style="5" customWidth="1"/>
    <col min="3587" max="3587" width="14.875" style="5" customWidth="1"/>
    <col min="3588" max="3588" width="13.75" style="5" customWidth="1"/>
    <col min="3589" max="3591" width="15.625" style="5" customWidth="1"/>
    <col min="3592" max="3592" width="13.75" style="5" customWidth="1"/>
    <col min="3593" max="3593" width="13.875" style="5" customWidth="1"/>
    <col min="3594" max="3594" width="12.75" style="5" customWidth="1"/>
    <col min="3595" max="3595" width="11.75" style="5" customWidth="1"/>
    <col min="3596" max="3596" width="11.625" style="5" customWidth="1"/>
    <col min="3597" max="3597" width="15.625" style="5" customWidth="1"/>
    <col min="3598" max="3600" width="14.625" style="5" customWidth="1"/>
    <col min="3601" max="3603" width="13.75" style="5" customWidth="1"/>
    <col min="3604" max="3605" width="14.75" style="5" customWidth="1"/>
    <col min="3606" max="3609" width="13.75" style="5" customWidth="1"/>
    <col min="3610" max="3610" width="12.75" style="5" customWidth="1"/>
    <col min="3611" max="3805" width="15.625" style="5" customWidth="1"/>
    <col min="3806" max="3840" width="15.625" style="5"/>
    <col min="3841" max="3841" width="14.625" style="5" customWidth="1"/>
    <col min="3842" max="3842" width="17.25" style="5" customWidth="1"/>
    <col min="3843" max="3843" width="14.875" style="5" customWidth="1"/>
    <col min="3844" max="3844" width="13.75" style="5" customWidth="1"/>
    <col min="3845" max="3847" width="15.625" style="5" customWidth="1"/>
    <col min="3848" max="3848" width="13.75" style="5" customWidth="1"/>
    <col min="3849" max="3849" width="13.875" style="5" customWidth="1"/>
    <col min="3850" max="3850" width="12.75" style="5" customWidth="1"/>
    <col min="3851" max="3851" width="11.75" style="5" customWidth="1"/>
    <col min="3852" max="3852" width="11.625" style="5" customWidth="1"/>
    <col min="3853" max="3853" width="15.625" style="5" customWidth="1"/>
    <col min="3854" max="3856" width="14.625" style="5" customWidth="1"/>
    <col min="3857" max="3859" width="13.75" style="5" customWidth="1"/>
    <col min="3860" max="3861" width="14.75" style="5" customWidth="1"/>
    <col min="3862" max="3865" width="13.75" style="5" customWidth="1"/>
    <col min="3866" max="3866" width="12.75" style="5" customWidth="1"/>
    <col min="3867" max="4061" width="15.625" style="5" customWidth="1"/>
    <col min="4062" max="4096" width="15.625" style="5"/>
    <col min="4097" max="4097" width="14.625" style="5" customWidth="1"/>
    <col min="4098" max="4098" width="17.25" style="5" customWidth="1"/>
    <col min="4099" max="4099" width="14.875" style="5" customWidth="1"/>
    <col min="4100" max="4100" width="13.75" style="5" customWidth="1"/>
    <col min="4101" max="4103" width="15.625" style="5" customWidth="1"/>
    <col min="4104" max="4104" width="13.75" style="5" customWidth="1"/>
    <col min="4105" max="4105" width="13.875" style="5" customWidth="1"/>
    <col min="4106" max="4106" width="12.75" style="5" customWidth="1"/>
    <col min="4107" max="4107" width="11.75" style="5" customWidth="1"/>
    <col min="4108" max="4108" width="11.625" style="5" customWidth="1"/>
    <col min="4109" max="4109" width="15.625" style="5" customWidth="1"/>
    <col min="4110" max="4112" width="14.625" style="5" customWidth="1"/>
    <col min="4113" max="4115" width="13.75" style="5" customWidth="1"/>
    <col min="4116" max="4117" width="14.75" style="5" customWidth="1"/>
    <col min="4118" max="4121" width="13.75" style="5" customWidth="1"/>
    <col min="4122" max="4122" width="12.75" style="5" customWidth="1"/>
    <col min="4123" max="4317" width="15.625" style="5" customWidth="1"/>
    <col min="4318" max="4352" width="15.625" style="5"/>
    <col min="4353" max="4353" width="14.625" style="5" customWidth="1"/>
    <col min="4354" max="4354" width="17.25" style="5" customWidth="1"/>
    <col min="4355" max="4355" width="14.875" style="5" customWidth="1"/>
    <col min="4356" max="4356" width="13.75" style="5" customWidth="1"/>
    <col min="4357" max="4359" width="15.625" style="5" customWidth="1"/>
    <col min="4360" max="4360" width="13.75" style="5" customWidth="1"/>
    <col min="4361" max="4361" width="13.875" style="5" customWidth="1"/>
    <col min="4362" max="4362" width="12.75" style="5" customWidth="1"/>
    <col min="4363" max="4363" width="11.75" style="5" customWidth="1"/>
    <col min="4364" max="4364" width="11.625" style="5" customWidth="1"/>
    <col min="4365" max="4365" width="15.625" style="5" customWidth="1"/>
    <col min="4366" max="4368" width="14.625" style="5" customWidth="1"/>
    <col min="4369" max="4371" width="13.75" style="5" customWidth="1"/>
    <col min="4372" max="4373" width="14.75" style="5" customWidth="1"/>
    <col min="4374" max="4377" width="13.75" style="5" customWidth="1"/>
    <col min="4378" max="4378" width="12.75" style="5" customWidth="1"/>
    <col min="4379" max="4573" width="15.625" style="5" customWidth="1"/>
    <col min="4574" max="4608" width="15.625" style="5"/>
    <col min="4609" max="4609" width="14.625" style="5" customWidth="1"/>
    <col min="4610" max="4610" width="17.25" style="5" customWidth="1"/>
    <col min="4611" max="4611" width="14.875" style="5" customWidth="1"/>
    <col min="4612" max="4612" width="13.75" style="5" customWidth="1"/>
    <col min="4613" max="4615" width="15.625" style="5" customWidth="1"/>
    <col min="4616" max="4616" width="13.75" style="5" customWidth="1"/>
    <col min="4617" max="4617" width="13.875" style="5" customWidth="1"/>
    <col min="4618" max="4618" width="12.75" style="5" customWidth="1"/>
    <col min="4619" max="4619" width="11.75" style="5" customWidth="1"/>
    <col min="4620" max="4620" width="11.625" style="5" customWidth="1"/>
    <col min="4621" max="4621" width="15.625" style="5" customWidth="1"/>
    <col min="4622" max="4624" width="14.625" style="5" customWidth="1"/>
    <col min="4625" max="4627" width="13.75" style="5" customWidth="1"/>
    <col min="4628" max="4629" width="14.75" style="5" customWidth="1"/>
    <col min="4630" max="4633" width="13.75" style="5" customWidth="1"/>
    <col min="4634" max="4634" width="12.75" style="5" customWidth="1"/>
    <col min="4635" max="4829" width="15.625" style="5" customWidth="1"/>
    <col min="4830" max="4864" width="15.625" style="5"/>
    <col min="4865" max="4865" width="14.625" style="5" customWidth="1"/>
    <col min="4866" max="4866" width="17.25" style="5" customWidth="1"/>
    <col min="4867" max="4867" width="14.875" style="5" customWidth="1"/>
    <col min="4868" max="4868" width="13.75" style="5" customWidth="1"/>
    <col min="4869" max="4871" width="15.625" style="5" customWidth="1"/>
    <col min="4872" max="4872" width="13.75" style="5" customWidth="1"/>
    <col min="4873" max="4873" width="13.875" style="5" customWidth="1"/>
    <col min="4874" max="4874" width="12.75" style="5" customWidth="1"/>
    <col min="4875" max="4875" width="11.75" style="5" customWidth="1"/>
    <col min="4876" max="4876" width="11.625" style="5" customWidth="1"/>
    <col min="4877" max="4877" width="15.625" style="5" customWidth="1"/>
    <col min="4878" max="4880" width="14.625" style="5" customWidth="1"/>
    <col min="4881" max="4883" width="13.75" style="5" customWidth="1"/>
    <col min="4884" max="4885" width="14.75" style="5" customWidth="1"/>
    <col min="4886" max="4889" width="13.75" style="5" customWidth="1"/>
    <col min="4890" max="4890" width="12.75" style="5" customWidth="1"/>
    <col min="4891" max="5085" width="15.625" style="5" customWidth="1"/>
    <col min="5086" max="5120" width="15.625" style="5"/>
    <col min="5121" max="5121" width="14.625" style="5" customWidth="1"/>
    <col min="5122" max="5122" width="17.25" style="5" customWidth="1"/>
    <col min="5123" max="5123" width="14.875" style="5" customWidth="1"/>
    <col min="5124" max="5124" width="13.75" style="5" customWidth="1"/>
    <col min="5125" max="5127" width="15.625" style="5" customWidth="1"/>
    <col min="5128" max="5128" width="13.75" style="5" customWidth="1"/>
    <col min="5129" max="5129" width="13.875" style="5" customWidth="1"/>
    <col min="5130" max="5130" width="12.75" style="5" customWidth="1"/>
    <col min="5131" max="5131" width="11.75" style="5" customWidth="1"/>
    <col min="5132" max="5132" width="11.625" style="5" customWidth="1"/>
    <col min="5133" max="5133" width="15.625" style="5" customWidth="1"/>
    <col min="5134" max="5136" width="14.625" style="5" customWidth="1"/>
    <col min="5137" max="5139" width="13.75" style="5" customWidth="1"/>
    <col min="5140" max="5141" width="14.75" style="5" customWidth="1"/>
    <col min="5142" max="5145" width="13.75" style="5" customWidth="1"/>
    <col min="5146" max="5146" width="12.75" style="5" customWidth="1"/>
    <col min="5147" max="5341" width="15.625" style="5" customWidth="1"/>
    <col min="5342" max="5376" width="15.625" style="5"/>
    <col min="5377" max="5377" width="14.625" style="5" customWidth="1"/>
    <col min="5378" max="5378" width="17.25" style="5" customWidth="1"/>
    <col min="5379" max="5379" width="14.875" style="5" customWidth="1"/>
    <col min="5380" max="5380" width="13.75" style="5" customWidth="1"/>
    <col min="5381" max="5383" width="15.625" style="5" customWidth="1"/>
    <col min="5384" max="5384" width="13.75" style="5" customWidth="1"/>
    <col min="5385" max="5385" width="13.875" style="5" customWidth="1"/>
    <col min="5386" max="5386" width="12.75" style="5" customWidth="1"/>
    <col min="5387" max="5387" width="11.75" style="5" customWidth="1"/>
    <col min="5388" max="5388" width="11.625" style="5" customWidth="1"/>
    <col min="5389" max="5389" width="15.625" style="5" customWidth="1"/>
    <col min="5390" max="5392" width="14.625" style="5" customWidth="1"/>
    <col min="5393" max="5395" width="13.75" style="5" customWidth="1"/>
    <col min="5396" max="5397" width="14.75" style="5" customWidth="1"/>
    <col min="5398" max="5401" width="13.75" style="5" customWidth="1"/>
    <col min="5402" max="5402" width="12.75" style="5" customWidth="1"/>
    <col min="5403" max="5597" width="15.625" style="5" customWidth="1"/>
    <col min="5598" max="5632" width="15.625" style="5"/>
    <col min="5633" max="5633" width="14.625" style="5" customWidth="1"/>
    <col min="5634" max="5634" width="17.25" style="5" customWidth="1"/>
    <col min="5635" max="5635" width="14.875" style="5" customWidth="1"/>
    <col min="5636" max="5636" width="13.75" style="5" customWidth="1"/>
    <col min="5637" max="5639" width="15.625" style="5" customWidth="1"/>
    <col min="5640" max="5640" width="13.75" style="5" customWidth="1"/>
    <col min="5641" max="5641" width="13.875" style="5" customWidth="1"/>
    <col min="5642" max="5642" width="12.75" style="5" customWidth="1"/>
    <col min="5643" max="5643" width="11.75" style="5" customWidth="1"/>
    <col min="5644" max="5644" width="11.625" style="5" customWidth="1"/>
    <col min="5645" max="5645" width="15.625" style="5" customWidth="1"/>
    <col min="5646" max="5648" width="14.625" style="5" customWidth="1"/>
    <col min="5649" max="5651" width="13.75" style="5" customWidth="1"/>
    <col min="5652" max="5653" width="14.75" style="5" customWidth="1"/>
    <col min="5654" max="5657" width="13.75" style="5" customWidth="1"/>
    <col min="5658" max="5658" width="12.75" style="5" customWidth="1"/>
    <col min="5659" max="5853" width="15.625" style="5" customWidth="1"/>
    <col min="5854" max="5888" width="15.625" style="5"/>
    <col min="5889" max="5889" width="14.625" style="5" customWidth="1"/>
    <col min="5890" max="5890" width="17.25" style="5" customWidth="1"/>
    <col min="5891" max="5891" width="14.875" style="5" customWidth="1"/>
    <col min="5892" max="5892" width="13.75" style="5" customWidth="1"/>
    <col min="5893" max="5895" width="15.625" style="5" customWidth="1"/>
    <col min="5896" max="5896" width="13.75" style="5" customWidth="1"/>
    <col min="5897" max="5897" width="13.875" style="5" customWidth="1"/>
    <col min="5898" max="5898" width="12.75" style="5" customWidth="1"/>
    <col min="5899" max="5899" width="11.75" style="5" customWidth="1"/>
    <col min="5900" max="5900" width="11.625" style="5" customWidth="1"/>
    <col min="5901" max="5901" width="15.625" style="5" customWidth="1"/>
    <col min="5902" max="5904" width="14.625" style="5" customWidth="1"/>
    <col min="5905" max="5907" width="13.75" style="5" customWidth="1"/>
    <col min="5908" max="5909" width="14.75" style="5" customWidth="1"/>
    <col min="5910" max="5913" width="13.75" style="5" customWidth="1"/>
    <col min="5914" max="5914" width="12.75" style="5" customWidth="1"/>
    <col min="5915" max="6109" width="15.625" style="5" customWidth="1"/>
    <col min="6110" max="6144" width="15.625" style="5"/>
    <col min="6145" max="6145" width="14.625" style="5" customWidth="1"/>
    <col min="6146" max="6146" width="17.25" style="5" customWidth="1"/>
    <col min="6147" max="6147" width="14.875" style="5" customWidth="1"/>
    <col min="6148" max="6148" width="13.75" style="5" customWidth="1"/>
    <col min="6149" max="6151" width="15.625" style="5" customWidth="1"/>
    <col min="6152" max="6152" width="13.75" style="5" customWidth="1"/>
    <col min="6153" max="6153" width="13.875" style="5" customWidth="1"/>
    <col min="6154" max="6154" width="12.75" style="5" customWidth="1"/>
    <col min="6155" max="6155" width="11.75" style="5" customWidth="1"/>
    <col min="6156" max="6156" width="11.625" style="5" customWidth="1"/>
    <col min="6157" max="6157" width="15.625" style="5" customWidth="1"/>
    <col min="6158" max="6160" width="14.625" style="5" customWidth="1"/>
    <col min="6161" max="6163" width="13.75" style="5" customWidth="1"/>
    <col min="6164" max="6165" width="14.75" style="5" customWidth="1"/>
    <col min="6166" max="6169" width="13.75" style="5" customWidth="1"/>
    <col min="6170" max="6170" width="12.75" style="5" customWidth="1"/>
    <col min="6171" max="6365" width="15.625" style="5" customWidth="1"/>
    <col min="6366" max="6400" width="15.625" style="5"/>
    <col min="6401" max="6401" width="14.625" style="5" customWidth="1"/>
    <col min="6402" max="6402" width="17.25" style="5" customWidth="1"/>
    <col min="6403" max="6403" width="14.875" style="5" customWidth="1"/>
    <col min="6404" max="6404" width="13.75" style="5" customWidth="1"/>
    <col min="6405" max="6407" width="15.625" style="5" customWidth="1"/>
    <col min="6408" max="6408" width="13.75" style="5" customWidth="1"/>
    <col min="6409" max="6409" width="13.875" style="5" customWidth="1"/>
    <col min="6410" max="6410" width="12.75" style="5" customWidth="1"/>
    <col min="6411" max="6411" width="11.75" style="5" customWidth="1"/>
    <col min="6412" max="6412" width="11.625" style="5" customWidth="1"/>
    <col min="6413" max="6413" width="15.625" style="5" customWidth="1"/>
    <col min="6414" max="6416" width="14.625" style="5" customWidth="1"/>
    <col min="6417" max="6419" width="13.75" style="5" customWidth="1"/>
    <col min="6420" max="6421" width="14.75" style="5" customWidth="1"/>
    <col min="6422" max="6425" width="13.75" style="5" customWidth="1"/>
    <col min="6426" max="6426" width="12.75" style="5" customWidth="1"/>
    <col min="6427" max="6621" width="15.625" style="5" customWidth="1"/>
    <col min="6622" max="6656" width="15.625" style="5"/>
    <col min="6657" max="6657" width="14.625" style="5" customWidth="1"/>
    <col min="6658" max="6658" width="17.25" style="5" customWidth="1"/>
    <col min="6659" max="6659" width="14.875" style="5" customWidth="1"/>
    <col min="6660" max="6660" width="13.75" style="5" customWidth="1"/>
    <col min="6661" max="6663" width="15.625" style="5" customWidth="1"/>
    <col min="6664" max="6664" width="13.75" style="5" customWidth="1"/>
    <col min="6665" max="6665" width="13.875" style="5" customWidth="1"/>
    <col min="6666" max="6666" width="12.75" style="5" customWidth="1"/>
    <col min="6667" max="6667" width="11.75" style="5" customWidth="1"/>
    <col min="6668" max="6668" width="11.625" style="5" customWidth="1"/>
    <col min="6669" max="6669" width="15.625" style="5" customWidth="1"/>
    <col min="6670" max="6672" width="14.625" style="5" customWidth="1"/>
    <col min="6673" max="6675" width="13.75" style="5" customWidth="1"/>
    <col min="6676" max="6677" width="14.75" style="5" customWidth="1"/>
    <col min="6678" max="6681" width="13.75" style="5" customWidth="1"/>
    <col min="6682" max="6682" width="12.75" style="5" customWidth="1"/>
    <col min="6683" max="6877" width="15.625" style="5" customWidth="1"/>
    <col min="6878" max="6912" width="15.625" style="5"/>
    <col min="6913" max="6913" width="14.625" style="5" customWidth="1"/>
    <col min="6914" max="6914" width="17.25" style="5" customWidth="1"/>
    <col min="6915" max="6915" width="14.875" style="5" customWidth="1"/>
    <col min="6916" max="6916" width="13.75" style="5" customWidth="1"/>
    <col min="6917" max="6919" width="15.625" style="5" customWidth="1"/>
    <col min="6920" max="6920" width="13.75" style="5" customWidth="1"/>
    <col min="6921" max="6921" width="13.875" style="5" customWidth="1"/>
    <col min="6922" max="6922" width="12.75" style="5" customWidth="1"/>
    <col min="6923" max="6923" width="11.75" style="5" customWidth="1"/>
    <col min="6924" max="6924" width="11.625" style="5" customWidth="1"/>
    <col min="6925" max="6925" width="15.625" style="5" customWidth="1"/>
    <col min="6926" max="6928" width="14.625" style="5" customWidth="1"/>
    <col min="6929" max="6931" width="13.75" style="5" customWidth="1"/>
    <col min="6932" max="6933" width="14.75" style="5" customWidth="1"/>
    <col min="6934" max="6937" width="13.75" style="5" customWidth="1"/>
    <col min="6938" max="6938" width="12.75" style="5" customWidth="1"/>
    <col min="6939" max="7133" width="15.625" style="5" customWidth="1"/>
    <col min="7134" max="7168" width="15.625" style="5"/>
    <col min="7169" max="7169" width="14.625" style="5" customWidth="1"/>
    <col min="7170" max="7170" width="17.25" style="5" customWidth="1"/>
    <col min="7171" max="7171" width="14.875" style="5" customWidth="1"/>
    <col min="7172" max="7172" width="13.75" style="5" customWidth="1"/>
    <col min="7173" max="7175" width="15.625" style="5" customWidth="1"/>
    <col min="7176" max="7176" width="13.75" style="5" customWidth="1"/>
    <col min="7177" max="7177" width="13.875" style="5" customWidth="1"/>
    <col min="7178" max="7178" width="12.75" style="5" customWidth="1"/>
    <col min="7179" max="7179" width="11.75" style="5" customWidth="1"/>
    <col min="7180" max="7180" width="11.625" style="5" customWidth="1"/>
    <col min="7181" max="7181" width="15.625" style="5" customWidth="1"/>
    <col min="7182" max="7184" width="14.625" style="5" customWidth="1"/>
    <col min="7185" max="7187" width="13.75" style="5" customWidth="1"/>
    <col min="7188" max="7189" width="14.75" style="5" customWidth="1"/>
    <col min="7190" max="7193" width="13.75" style="5" customWidth="1"/>
    <col min="7194" max="7194" width="12.75" style="5" customWidth="1"/>
    <col min="7195" max="7389" width="15.625" style="5" customWidth="1"/>
    <col min="7390" max="7424" width="15.625" style="5"/>
    <col min="7425" max="7425" width="14.625" style="5" customWidth="1"/>
    <col min="7426" max="7426" width="17.25" style="5" customWidth="1"/>
    <col min="7427" max="7427" width="14.875" style="5" customWidth="1"/>
    <col min="7428" max="7428" width="13.75" style="5" customWidth="1"/>
    <col min="7429" max="7431" width="15.625" style="5" customWidth="1"/>
    <col min="7432" max="7432" width="13.75" style="5" customWidth="1"/>
    <col min="7433" max="7433" width="13.875" style="5" customWidth="1"/>
    <col min="7434" max="7434" width="12.75" style="5" customWidth="1"/>
    <col min="7435" max="7435" width="11.75" style="5" customWidth="1"/>
    <col min="7436" max="7436" width="11.625" style="5" customWidth="1"/>
    <col min="7437" max="7437" width="15.625" style="5" customWidth="1"/>
    <col min="7438" max="7440" width="14.625" style="5" customWidth="1"/>
    <col min="7441" max="7443" width="13.75" style="5" customWidth="1"/>
    <col min="7444" max="7445" width="14.75" style="5" customWidth="1"/>
    <col min="7446" max="7449" width="13.75" style="5" customWidth="1"/>
    <col min="7450" max="7450" width="12.75" style="5" customWidth="1"/>
    <col min="7451" max="7645" width="15.625" style="5" customWidth="1"/>
    <col min="7646" max="7680" width="15.625" style="5"/>
    <col min="7681" max="7681" width="14.625" style="5" customWidth="1"/>
    <col min="7682" max="7682" width="17.25" style="5" customWidth="1"/>
    <col min="7683" max="7683" width="14.875" style="5" customWidth="1"/>
    <col min="7684" max="7684" width="13.75" style="5" customWidth="1"/>
    <col min="7685" max="7687" width="15.625" style="5" customWidth="1"/>
    <col min="7688" max="7688" width="13.75" style="5" customWidth="1"/>
    <col min="7689" max="7689" width="13.875" style="5" customWidth="1"/>
    <col min="7690" max="7690" width="12.75" style="5" customWidth="1"/>
    <col min="7691" max="7691" width="11.75" style="5" customWidth="1"/>
    <col min="7692" max="7692" width="11.625" style="5" customWidth="1"/>
    <col min="7693" max="7693" width="15.625" style="5" customWidth="1"/>
    <col min="7694" max="7696" width="14.625" style="5" customWidth="1"/>
    <col min="7697" max="7699" width="13.75" style="5" customWidth="1"/>
    <col min="7700" max="7701" width="14.75" style="5" customWidth="1"/>
    <col min="7702" max="7705" width="13.75" style="5" customWidth="1"/>
    <col min="7706" max="7706" width="12.75" style="5" customWidth="1"/>
    <col min="7707" max="7901" width="15.625" style="5" customWidth="1"/>
    <col min="7902" max="7936" width="15.625" style="5"/>
    <col min="7937" max="7937" width="14.625" style="5" customWidth="1"/>
    <col min="7938" max="7938" width="17.25" style="5" customWidth="1"/>
    <col min="7939" max="7939" width="14.875" style="5" customWidth="1"/>
    <col min="7940" max="7940" width="13.75" style="5" customWidth="1"/>
    <col min="7941" max="7943" width="15.625" style="5" customWidth="1"/>
    <col min="7944" max="7944" width="13.75" style="5" customWidth="1"/>
    <col min="7945" max="7945" width="13.875" style="5" customWidth="1"/>
    <col min="7946" max="7946" width="12.75" style="5" customWidth="1"/>
    <col min="7947" max="7947" width="11.75" style="5" customWidth="1"/>
    <col min="7948" max="7948" width="11.625" style="5" customWidth="1"/>
    <col min="7949" max="7949" width="15.625" style="5" customWidth="1"/>
    <col min="7950" max="7952" width="14.625" style="5" customWidth="1"/>
    <col min="7953" max="7955" width="13.75" style="5" customWidth="1"/>
    <col min="7956" max="7957" width="14.75" style="5" customWidth="1"/>
    <col min="7958" max="7961" width="13.75" style="5" customWidth="1"/>
    <col min="7962" max="7962" width="12.75" style="5" customWidth="1"/>
    <col min="7963" max="8157" width="15.625" style="5" customWidth="1"/>
    <col min="8158" max="8192" width="15.625" style="5"/>
    <col min="8193" max="8193" width="14.625" style="5" customWidth="1"/>
    <col min="8194" max="8194" width="17.25" style="5" customWidth="1"/>
    <col min="8195" max="8195" width="14.875" style="5" customWidth="1"/>
    <col min="8196" max="8196" width="13.75" style="5" customWidth="1"/>
    <col min="8197" max="8199" width="15.625" style="5" customWidth="1"/>
    <col min="8200" max="8200" width="13.75" style="5" customWidth="1"/>
    <col min="8201" max="8201" width="13.875" style="5" customWidth="1"/>
    <col min="8202" max="8202" width="12.75" style="5" customWidth="1"/>
    <col min="8203" max="8203" width="11.75" style="5" customWidth="1"/>
    <col min="8204" max="8204" width="11.625" style="5" customWidth="1"/>
    <col min="8205" max="8205" width="15.625" style="5" customWidth="1"/>
    <col min="8206" max="8208" width="14.625" style="5" customWidth="1"/>
    <col min="8209" max="8211" width="13.75" style="5" customWidth="1"/>
    <col min="8212" max="8213" width="14.75" style="5" customWidth="1"/>
    <col min="8214" max="8217" width="13.75" style="5" customWidth="1"/>
    <col min="8218" max="8218" width="12.75" style="5" customWidth="1"/>
    <col min="8219" max="8413" width="15.625" style="5" customWidth="1"/>
    <col min="8414" max="8448" width="15.625" style="5"/>
    <col min="8449" max="8449" width="14.625" style="5" customWidth="1"/>
    <col min="8450" max="8450" width="17.25" style="5" customWidth="1"/>
    <col min="8451" max="8451" width="14.875" style="5" customWidth="1"/>
    <col min="8452" max="8452" width="13.75" style="5" customWidth="1"/>
    <col min="8453" max="8455" width="15.625" style="5" customWidth="1"/>
    <col min="8456" max="8456" width="13.75" style="5" customWidth="1"/>
    <col min="8457" max="8457" width="13.875" style="5" customWidth="1"/>
    <col min="8458" max="8458" width="12.75" style="5" customWidth="1"/>
    <col min="8459" max="8459" width="11.75" style="5" customWidth="1"/>
    <col min="8460" max="8460" width="11.625" style="5" customWidth="1"/>
    <col min="8461" max="8461" width="15.625" style="5" customWidth="1"/>
    <col min="8462" max="8464" width="14.625" style="5" customWidth="1"/>
    <col min="8465" max="8467" width="13.75" style="5" customWidth="1"/>
    <col min="8468" max="8469" width="14.75" style="5" customWidth="1"/>
    <col min="8470" max="8473" width="13.75" style="5" customWidth="1"/>
    <col min="8474" max="8474" width="12.75" style="5" customWidth="1"/>
    <col min="8475" max="8669" width="15.625" style="5" customWidth="1"/>
    <col min="8670" max="8704" width="15.625" style="5"/>
    <col min="8705" max="8705" width="14.625" style="5" customWidth="1"/>
    <col min="8706" max="8706" width="17.25" style="5" customWidth="1"/>
    <col min="8707" max="8707" width="14.875" style="5" customWidth="1"/>
    <col min="8708" max="8708" width="13.75" style="5" customWidth="1"/>
    <col min="8709" max="8711" width="15.625" style="5" customWidth="1"/>
    <col min="8712" max="8712" width="13.75" style="5" customWidth="1"/>
    <col min="8713" max="8713" width="13.875" style="5" customWidth="1"/>
    <col min="8714" max="8714" width="12.75" style="5" customWidth="1"/>
    <col min="8715" max="8715" width="11.75" style="5" customWidth="1"/>
    <col min="8716" max="8716" width="11.625" style="5" customWidth="1"/>
    <col min="8717" max="8717" width="15.625" style="5" customWidth="1"/>
    <col min="8718" max="8720" width="14.625" style="5" customWidth="1"/>
    <col min="8721" max="8723" width="13.75" style="5" customWidth="1"/>
    <col min="8724" max="8725" width="14.75" style="5" customWidth="1"/>
    <col min="8726" max="8729" width="13.75" style="5" customWidth="1"/>
    <col min="8730" max="8730" width="12.75" style="5" customWidth="1"/>
    <col min="8731" max="8925" width="15.625" style="5" customWidth="1"/>
    <col min="8926" max="8960" width="15.625" style="5"/>
    <col min="8961" max="8961" width="14.625" style="5" customWidth="1"/>
    <col min="8962" max="8962" width="17.25" style="5" customWidth="1"/>
    <col min="8963" max="8963" width="14.875" style="5" customWidth="1"/>
    <col min="8964" max="8964" width="13.75" style="5" customWidth="1"/>
    <col min="8965" max="8967" width="15.625" style="5" customWidth="1"/>
    <col min="8968" max="8968" width="13.75" style="5" customWidth="1"/>
    <col min="8969" max="8969" width="13.875" style="5" customWidth="1"/>
    <col min="8970" max="8970" width="12.75" style="5" customWidth="1"/>
    <col min="8971" max="8971" width="11.75" style="5" customWidth="1"/>
    <col min="8972" max="8972" width="11.625" style="5" customWidth="1"/>
    <col min="8973" max="8973" width="15.625" style="5" customWidth="1"/>
    <col min="8974" max="8976" width="14.625" style="5" customWidth="1"/>
    <col min="8977" max="8979" width="13.75" style="5" customWidth="1"/>
    <col min="8980" max="8981" width="14.75" style="5" customWidth="1"/>
    <col min="8982" max="8985" width="13.75" style="5" customWidth="1"/>
    <col min="8986" max="8986" width="12.75" style="5" customWidth="1"/>
    <col min="8987" max="9181" width="15.625" style="5" customWidth="1"/>
    <col min="9182" max="9216" width="15.625" style="5"/>
    <col min="9217" max="9217" width="14.625" style="5" customWidth="1"/>
    <col min="9218" max="9218" width="17.25" style="5" customWidth="1"/>
    <col min="9219" max="9219" width="14.875" style="5" customWidth="1"/>
    <col min="9220" max="9220" width="13.75" style="5" customWidth="1"/>
    <col min="9221" max="9223" width="15.625" style="5" customWidth="1"/>
    <col min="9224" max="9224" width="13.75" style="5" customWidth="1"/>
    <col min="9225" max="9225" width="13.875" style="5" customWidth="1"/>
    <col min="9226" max="9226" width="12.75" style="5" customWidth="1"/>
    <col min="9227" max="9227" width="11.75" style="5" customWidth="1"/>
    <col min="9228" max="9228" width="11.625" style="5" customWidth="1"/>
    <col min="9229" max="9229" width="15.625" style="5" customWidth="1"/>
    <col min="9230" max="9232" width="14.625" style="5" customWidth="1"/>
    <col min="9233" max="9235" width="13.75" style="5" customWidth="1"/>
    <col min="9236" max="9237" width="14.75" style="5" customWidth="1"/>
    <col min="9238" max="9241" width="13.75" style="5" customWidth="1"/>
    <col min="9242" max="9242" width="12.75" style="5" customWidth="1"/>
    <col min="9243" max="9437" width="15.625" style="5" customWidth="1"/>
    <col min="9438" max="9472" width="15.625" style="5"/>
    <col min="9473" max="9473" width="14.625" style="5" customWidth="1"/>
    <col min="9474" max="9474" width="17.25" style="5" customWidth="1"/>
    <col min="9475" max="9475" width="14.875" style="5" customWidth="1"/>
    <col min="9476" max="9476" width="13.75" style="5" customWidth="1"/>
    <col min="9477" max="9479" width="15.625" style="5" customWidth="1"/>
    <col min="9480" max="9480" width="13.75" style="5" customWidth="1"/>
    <col min="9481" max="9481" width="13.875" style="5" customWidth="1"/>
    <col min="9482" max="9482" width="12.75" style="5" customWidth="1"/>
    <col min="9483" max="9483" width="11.75" style="5" customWidth="1"/>
    <col min="9484" max="9484" width="11.625" style="5" customWidth="1"/>
    <col min="9485" max="9485" width="15.625" style="5" customWidth="1"/>
    <col min="9486" max="9488" width="14.625" style="5" customWidth="1"/>
    <col min="9489" max="9491" width="13.75" style="5" customWidth="1"/>
    <col min="9492" max="9493" width="14.75" style="5" customWidth="1"/>
    <col min="9494" max="9497" width="13.75" style="5" customWidth="1"/>
    <col min="9498" max="9498" width="12.75" style="5" customWidth="1"/>
    <col min="9499" max="9693" width="15.625" style="5" customWidth="1"/>
    <col min="9694" max="9728" width="15.625" style="5"/>
    <col min="9729" max="9729" width="14.625" style="5" customWidth="1"/>
    <col min="9730" max="9730" width="17.25" style="5" customWidth="1"/>
    <col min="9731" max="9731" width="14.875" style="5" customWidth="1"/>
    <col min="9732" max="9732" width="13.75" style="5" customWidth="1"/>
    <col min="9733" max="9735" width="15.625" style="5" customWidth="1"/>
    <col min="9736" max="9736" width="13.75" style="5" customWidth="1"/>
    <col min="9737" max="9737" width="13.875" style="5" customWidth="1"/>
    <col min="9738" max="9738" width="12.75" style="5" customWidth="1"/>
    <col min="9739" max="9739" width="11.75" style="5" customWidth="1"/>
    <col min="9740" max="9740" width="11.625" style="5" customWidth="1"/>
    <col min="9741" max="9741" width="15.625" style="5" customWidth="1"/>
    <col min="9742" max="9744" width="14.625" style="5" customWidth="1"/>
    <col min="9745" max="9747" width="13.75" style="5" customWidth="1"/>
    <col min="9748" max="9749" width="14.75" style="5" customWidth="1"/>
    <col min="9750" max="9753" width="13.75" style="5" customWidth="1"/>
    <col min="9754" max="9754" width="12.75" style="5" customWidth="1"/>
    <col min="9755" max="9949" width="15.625" style="5" customWidth="1"/>
    <col min="9950" max="9984" width="15.625" style="5"/>
    <col min="9985" max="9985" width="14.625" style="5" customWidth="1"/>
    <col min="9986" max="9986" width="17.25" style="5" customWidth="1"/>
    <col min="9987" max="9987" width="14.875" style="5" customWidth="1"/>
    <col min="9988" max="9988" width="13.75" style="5" customWidth="1"/>
    <col min="9989" max="9991" width="15.625" style="5" customWidth="1"/>
    <col min="9992" max="9992" width="13.75" style="5" customWidth="1"/>
    <col min="9993" max="9993" width="13.875" style="5" customWidth="1"/>
    <col min="9994" max="9994" width="12.75" style="5" customWidth="1"/>
    <col min="9995" max="9995" width="11.75" style="5" customWidth="1"/>
    <col min="9996" max="9996" width="11.625" style="5" customWidth="1"/>
    <col min="9997" max="9997" width="15.625" style="5" customWidth="1"/>
    <col min="9998" max="10000" width="14.625" style="5" customWidth="1"/>
    <col min="10001" max="10003" width="13.75" style="5" customWidth="1"/>
    <col min="10004" max="10005" width="14.75" style="5" customWidth="1"/>
    <col min="10006" max="10009" width="13.75" style="5" customWidth="1"/>
    <col min="10010" max="10010" width="12.75" style="5" customWidth="1"/>
    <col min="10011" max="10205" width="15.625" style="5" customWidth="1"/>
    <col min="10206" max="10240" width="15.625" style="5"/>
    <col min="10241" max="10241" width="14.625" style="5" customWidth="1"/>
    <col min="10242" max="10242" width="17.25" style="5" customWidth="1"/>
    <col min="10243" max="10243" width="14.875" style="5" customWidth="1"/>
    <col min="10244" max="10244" width="13.75" style="5" customWidth="1"/>
    <col min="10245" max="10247" width="15.625" style="5" customWidth="1"/>
    <col min="10248" max="10248" width="13.75" style="5" customWidth="1"/>
    <col min="10249" max="10249" width="13.875" style="5" customWidth="1"/>
    <col min="10250" max="10250" width="12.75" style="5" customWidth="1"/>
    <col min="10251" max="10251" width="11.75" style="5" customWidth="1"/>
    <col min="10252" max="10252" width="11.625" style="5" customWidth="1"/>
    <col min="10253" max="10253" width="15.625" style="5" customWidth="1"/>
    <col min="10254" max="10256" width="14.625" style="5" customWidth="1"/>
    <col min="10257" max="10259" width="13.75" style="5" customWidth="1"/>
    <col min="10260" max="10261" width="14.75" style="5" customWidth="1"/>
    <col min="10262" max="10265" width="13.75" style="5" customWidth="1"/>
    <col min="10266" max="10266" width="12.75" style="5" customWidth="1"/>
    <col min="10267" max="10461" width="15.625" style="5" customWidth="1"/>
    <col min="10462" max="10496" width="15.625" style="5"/>
    <col min="10497" max="10497" width="14.625" style="5" customWidth="1"/>
    <col min="10498" max="10498" width="17.25" style="5" customWidth="1"/>
    <col min="10499" max="10499" width="14.875" style="5" customWidth="1"/>
    <col min="10500" max="10500" width="13.75" style="5" customWidth="1"/>
    <col min="10501" max="10503" width="15.625" style="5" customWidth="1"/>
    <col min="10504" max="10504" width="13.75" style="5" customWidth="1"/>
    <col min="10505" max="10505" width="13.875" style="5" customWidth="1"/>
    <col min="10506" max="10506" width="12.75" style="5" customWidth="1"/>
    <col min="10507" max="10507" width="11.75" style="5" customWidth="1"/>
    <col min="10508" max="10508" width="11.625" style="5" customWidth="1"/>
    <col min="10509" max="10509" width="15.625" style="5" customWidth="1"/>
    <col min="10510" max="10512" width="14.625" style="5" customWidth="1"/>
    <col min="10513" max="10515" width="13.75" style="5" customWidth="1"/>
    <col min="10516" max="10517" width="14.75" style="5" customWidth="1"/>
    <col min="10518" max="10521" width="13.75" style="5" customWidth="1"/>
    <col min="10522" max="10522" width="12.75" style="5" customWidth="1"/>
    <col min="10523" max="10717" width="15.625" style="5" customWidth="1"/>
    <col min="10718" max="10752" width="15.625" style="5"/>
    <col min="10753" max="10753" width="14.625" style="5" customWidth="1"/>
    <col min="10754" max="10754" width="17.25" style="5" customWidth="1"/>
    <col min="10755" max="10755" width="14.875" style="5" customWidth="1"/>
    <col min="10756" max="10756" width="13.75" style="5" customWidth="1"/>
    <col min="10757" max="10759" width="15.625" style="5" customWidth="1"/>
    <col min="10760" max="10760" width="13.75" style="5" customWidth="1"/>
    <col min="10761" max="10761" width="13.875" style="5" customWidth="1"/>
    <col min="10762" max="10762" width="12.75" style="5" customWidth="1"/>
    <col min="10763" max="10763" width="11.75" style="5" customWidth="1"/>
    <col min="10764" max="10764" width="11.625" style="5" customWidth="1"/>
    <col min="10765" max="10765" width="15.625" style="5" customWidth="1"/>
    <col min="10766" max="10768" width="14.625" style="5" customWidth="1"/>
    <col min="10769" max="10771" width="13.75" style="5" customWidth="1"/>
    <col min="10772" max="10773" width="14.75" style="5" customWidth="1"/>
    <col min="10774" max="10777" width="13.75" style="5" customWidth="1"/>
    <col min="10778" max="10778" width="12.75" style="5" customWidth="1"/>
    <col min="10779" max="10973" width="15.625" style="5" customWidth="1"/>
    <col min="10974" max="11008" width="15.625" style="5"/>
    <col min="11009" max="11009" width="14.625" style="5" customWidth="1"/>
    <col min="11010" max="11010" width="17.25" style="5" customWidth="1"/>
    <col min="11011" max="11011" width="14.875" style="5" customWidth="1"/>
    <col min="11012" max="11012" width="13.75" style="5" customWidth="1"/>
    <col min="11013" max="11015" width="15.625" style="5" customWidth="1"/>
    <col min="11016" max="11016" width="13.75" style="5" customWidth="1"/>
    <col min="11017" max="11017" width="13.875" style="5" customWidth="1"/>
    <col min="11018" max="11018" width="12.75" style="5" customWidth="1"/>
    <col min="11019" max="11019" width="11.75" style="5" customWidth="1"/>
    <col min="11020" max="11020" width="11.625" style="5" customWidth="1"/>
    <col min="11021" max="11021" width="15.625" style="5" customWidth="1"/>
    <col min="11022" max="11024" width="14.625" style="5" customWidth="1"/>
    <col min="11025" max="11027" width="13.75" style="5" customWidth="1"/>
    <col min="11028" max="11029" width="14.75" style="5" customWidth="1"/>
    <col min="11030" max="11033" width="13.75" style="5" customWidth="1"/>
    <col min="11034" max="11034" width="12.75" style="5" customWidth="1"/>
    <col min="11035" max="11229" width="15.625" style="5" customWidth="1"/>
    <col min="11230" max="11264" width="15.625" style="5"/>
    <col min="11265" max="11265" width="14.625" style="5" customWidth="1"/>
    <col min="11266" max="11266" width="17.25" style="5" customWidth="1"/>
    <col min="11267" max="11267" width="14.875" style="5" customWidth="1"/>
    <col min="11268" max="11268" width="13.75" style="5" customWidth="1"/>
    <col min="11269" max="11271" width="15.625" style="5" customWidth="1"/>
    <col min="11272" max="11272" width="13.75" style="5" customWidth="1"/>
    <col min="11273" max="11273" width="13.875" style="5" customWidth="1"/>
    <col min="11274" max="11274" width="12.75" style="5" customWidth="1"/>
    <col min="11275" max="11275" width="11.75" style="5" customWidth="1"/>
    <col min="11276" max="11276" width="11.625" style="5" customWidth="1"/>
    <col min="11277" max="11277" width="15.625" style="5" customWidth="1"/>
    <col min="11278" max="11280" width="14.625" style="5" customWidth="1"/>
    <col min="11281" max="11283" width="13.75" style="5" customWidth="1"/>
    <col min="11284" max="11285" width="14.75" style="5" customWidth="1"/>
    <col min="11286" max="11289" width="13.75" style="5" customWidth="1"/>
    <col min="11290" max="11290" width="12.75" style="5" customWidth="1"/>
    <col min="11291" max="11485" width="15.625" style="5" customWidth="1"/>
    <col min="11486" max="11520" width="15.625" style="5"/>
    <col min="11521" max="11521" width="14.625" style="5" customWidth="1"/>
    <col min="11522" max="11522" width="17.25" style="5" customWidth="1"/>
    <col min="11523" max="11523" width="14.875" style="5" customWidth="1"/>
    <col min="11524" max="11524" width="13.75" style="5" customWidth="1"/>
    <col min="11525" max="11527" width="15.625" style="5" customWidth="1"/>
    <col min="11528" max="11528" width="13.75" style="5" customWidth="1"/>
    <col min="11529" max="11529" width="13.875" style="5" customWidth="1"/>
    <col min="11530" max="11530" width="12.75" style="5" customWidth="1"/>
    <col min="11531" max="11531" width="11.75" style="5" customWidth="1"/>
    <col min="11532" max="11532" width="11.625" style="5" customWidth="1"/>
    <col min="11533" max="11533" width="15.625" style="5" customWidth="1"/>
    <col min="11534" max="11536" width="14.625" style="5" customWidth="1"/>
    <col min="11537" max="11539" width="13.75" style="5" customWidth="1"/>
    <col min="11540" max="11541" width="14.75" style="5" customWidth="1"/>
    <col min="11542" max="11545" width="13.75" style="5" customWidth="1"/>
    <col min="11546" max="11546" width="12.75" style="5" customWidth="1"/>
    <col min="11547" max="11741" width="15.625" style="5" customWidth="1"/>
    <col min="11742" max="11776" width="15.625" style="5"/>
    <col min="11777" max="11777" width="14.625" style="5" customWidth="1"/>
    <col min="11778" max="11778" width="17.25" style="5" customWidth="1"/>
    <col min="11779" max="11779" width="14.875" style="5" customWidth="1"/>
    <col min="11780" max="11780" width="13.75" style="5" customWidth="1"/>
    <col min="11781" max="11783" width="15.625" style="5" customWidth="1"/>
    <col min="11784" max="11784" width="13.75" style="5" customWidth="1"/>
    <col min="11785" max="11785" width="13.875" style="5" customWidth="1"/>
    <col min="11786" max="11786" width="12.75" style="5" customWidth="1"/>
    <col min="11787" max="11787" width="11.75" style="5" customWidth="1"/>
    <col min="11788" max="11788" width="11.625" style="5" customWidth="1"/>
    <col min="11789" max="11789" width="15.625" style="5" customWidth="1"/>
    <col min="11790" max="11792" width="14.625" style="5" customWidth="1"/>
    <col min="11793" max="11795" width="13.75" style="5" customWidth="1"/>
    <col min="11796" max="11797" width="14.75" style="5" customWidth="1"/>
    <col min="11798" max="11801" width="13.75" style="5" customWidth="1"/>
    <col min="11802" max="11802" width="12.75" style="5" customWidth="1"/>
    <col min="11803" max="11997" width="15.625" style="5" customWidth="1"/>
    <col min="11998" max="12032" width="15.625" style="5"/>
    <col min="12033" max="12033" width="14.625" style="5" customWidth="1"/>
    <col min="12034" max="12034" width="17.25" style="5" customWidth="1"/>
    <col min="12035" max="12035" width="14.875" style="5" customWidth="1"/>
    <col min="12036" max="12036" width="13.75" style="5" customWidth="1"/>
    <col min="12037" max="12039" width="15.625" style="5" customWidth="1"/>
    <col min="12040" max="12040" width="13.75" style="5" customWidth="1"/>
    <col min="12041" max="12041" width="13.875" style="5" customWidth="1"/>
    <col min="12042" max="12042" width="12.75" style="5" customWidth="1"/>
    <col min="12043" max="12043" width="11.75" style="5" customWidth="1"/>
    <col min="12044" max="12044" width="11.625" style="5" customWidth="1"/>
    <col min="12045" max="12045" width="15.625" style="5" customWidth="1"/>
    <col min="12046" max="12048" width="14.625" style="5" customWidth="1"/>
    <col min="12049" max="12051" width="13.75" style="5" customWidth="1"/>
    <col min="12052" max="12053" width="14.75" style="5" customWidth="1"/>
    <col min="12054" max="12057" width="13.75" style="5" customWidth="1"/>
    <col min="12058" max="12058" width="12.75" style="5" customWidth="1"/>
    <col min="12059" max="12253" width="15.625" style="5" customWidth="1"/>
    <col min="12254" max="12288" width="15.625" style="5"/>
    <col min="12289" max="12289" width="14.625" style="5" customWidth="1"/>
    <col min="12290" max="12290" width="17.25" style="5" customWidth="1"/>
    <col min="12291" max="12291" width="14.875" style="5" customWidth="1"/>
    <col min="12292" max="12292" width="13.75" style="5" customWidth="1"/>
    <col min="12293" max="12295" width="15.625" style="5" customWidth="1"/>
    <col min="12296" max="12296" width="13.75" style="5" customWidth="1"/>
    <col min="12297" max="12297" width="13.875" style="5" customWidth="1"/>
    <col min="12298" max="12298" width="12.75" style="5" customWidth="1"/>
    <col min="12299" max="12299" width="11.75" style="5" customWidth="1"/>
    <col min="12300" max="12300" width="11.625" style="5" customWidth="1"/>
    <col min="12301" max="12301" width="15.625" style="5" customWidth="1"/>
    <col min="12302" max="12304" width="14.625" style="5" customWidth="1"/>
    <col min="12305" max="12307" width="13.75" style="5" customWidth="1"/>
    <col min="12308" max="12309" width="14.75" style="5" customWidth="1"/>
    <col min="12310" max="12313" width="13.75" style="5" customWidth="1"/>
    <col min="12314" max="12314" width="12.75" style="5" customWidth="1"/>
    <col min="12315" max="12509" width="15.625" style="5" customWidth="1"/>
    <col min="12510" max="12544" width="15.625" style="5"/>
    <col min="12545" max="12545" width="14.625" style="5" customWidth="1"/>
    <col min="12546" max="12546" width="17.25" style="5" customWidth="1"/>
    <col min="12547" max="12547" width="14.875" style="5" customWidth="1"/>
    <col min="12548" max="12548" width="13.75" style="5" customWidth="1"/>
    <col min="12549" max="12551" width="15.625" style="5" customWidth="1"/>
    <col min="12552" max="12552" width="13.75" style="5" customWidth="1"/>
    <col min="12553" max="12553" width="13.875" style="5" customWidth="1"/>
    <col min="12554" max="12554" width="12.75" style="5" customWidth="1"/>
    <col min="12555" max="12555" width="11.75" style="5" customWidth="1"/>
    <col min="12556" max="12556" width="11.625" style="5" customWidth="1"/>
    <col min="12557" max="12557" width="15.625" style="5" customWidth="1"/>
    <col min="12558" max="12560" width="14.625" style="5" customWidth="1"/>
    <col min="12561" max="12563" width="13.75" style="5" customWidth="1"/>
    <col min="12564" max="12565" width="14.75" style="5" customWidth="1"/>
    <col min="12566" max="12569" width="13.75" style="5" customWidth="1"/>
    <col min="12570" max="12570" width="12.75" style="5" customWidth="1"/>
    <col min="12571" max="12765" width="15.625" style="5" customWidth="1"/>
    <col min="12766" max="12800" width="15.625" style="5"/>
    <col min="12801" max="12801" width="14.625" style="5" customWidth="1"/>
    <col min="12802" max="12802" width="17.25" style="5" customWidth="1"/>
    <col min="12803" max="12803" width="14.875" style="5" customWidth="1"/>
    <col min="12804" max="12804" width="13.75" style="5" customWidth="1"/>
    <col min="12805" max="12807" width="15.625" style="5" customWidth="1"/>
    <col min="12808" max="12808" width="13.75" style="5" customWidth="1"/>
    <col min="12809" max="12809" width="13.875" style="5" customWidth="1"/>
    <col min="12810" max="12810" width="12.75" style="5" customWidth="1"/>
    <col min="12811" max="12811" width="11.75" style="5" customWidth="1"/>
    <col min="12812" max="12812" width="11.625" style="5" customWidth="1"/>
    <col min="12813" max="12813" width="15.625" style="5" customWidth="1"/>
    <col min="12814" max="12816" width="14.625" style="5" customWidth="1"/>
    <col min="12817" max="12819" width="13.75" style="5" customWidth="1"/>
    <col min="12820" max="12821" width="14.75" style="5" customWidth="1"/>
    <col min="12822" max="12825" width="13.75" style="5" customWidth="1"/>
    <col min="12826" max="12826" width="12.75" style="5" customWidth="1"/>
    <col min="12827" max="13021" width="15.625" style="5" customWidth="1"/>
    <col min="13022" max="13056" width="15.625" style="5"/>
    <col min="13057" max="13057" width="14.625" style="5" customWidth="1"/>
    <col min="13058" max="13058" width="17.25" style="5" customWidth="1"/>
    <col min="13059" max="13059" width="14.875" style="5" customWidth="1"/>
    <col min="13060" max="13060" width="13.75" style="5" customWidth="1"/>
    <col min="13061" max="13063" width="15.625" style="5" customWidth="1"/>
    <col min="13064" max="13064" width="13.75" style="5" customWidth="1"/>
    <col min="13065" max="13065" width="13.875" style="5" customWidth="1"/>
    <col min="13066" max="13066" width="12.75" style="5" customWidth="1"/>
    <col min="13067" max="13067" width="11.75" style="5" customWidth="1"/>
    <col min="13068" max="13068" width="11.625" style="5" customWidth="1"/>
    <col min="13069" max="13069" width="15.625" style="5" customWidth="1"/>
    <col min="13070" max="13072" width="14.625" style="5" customWidth="1"/>
    <col min="13073" max="13075" width="13.75" style="5" customWidth="1"/>
    <col min="13076" max="13077" width="14.75" style="5" customWidth="1"/>
    <col min="13078" max="13081" width="13.75" style="5" customWidth="1"/>
    <col min="13082" max="13082" width="12.75" style="5" customWidth="1"/>
    <col min="13083" max="13277" width="15.625" style="5" customWidth="1"/>
    <col min="13278" max="13312" width="15.625" style="5"/>
    <col min="13313" max="13313" width="14.625" style="5" customWidth="1"/>
    <col min="13314" max="13314" width="17.25" style="5" customWidth="1"/>
    <col min="13315" max="13315" width="14.875" style="5" customWidth="1"/>
    <col min="13316" max="13316" width="13.75" style="5" customWidth="1"/>
    <col min="13317" max="13319" width="15.625" style="5" customWidth="1"/>
    <col min="13320" max="13320" width="13.75" style="5" customWidth="1"/>
    <col min="13321" max="13321" width="13.875" style="5" customWidth="1"/>
    <col min="13322" max="13322" width="12.75" style="5" customWidth="1"/>
    <col min="13323" max="13323" width="11.75" style="5" customWidth="1"/>
    <col min="13324" max="13324" width="11.625" style="5" customWidth="1"/>
    <col min="13325" max="13325" width="15.625" style="5" customWidth="1"/>
    <col min="13326" max="13328" width="14.625" style="5" customWidth="1"/>
    <col min="13329" max="13331" width="13.75" style="5" customWidth="1"/>
    <col min="13332" max="13333" width="14.75" style="5" customWidth="1"/>
    <col min="13334" max="13337" width="13.75" style="5" customWidth="1"/>
    <col min="13338" max="13338" width="12.75" style="5" customWidth="1"/>
    <col min="13339" max="13533" width="15.625" style="5" customWidth="1"/>
    <col min="13534" max="13568" width="15.625" style="5"/>
    <col min="13569" max="13569" width="14.625" style="5" customWidth="1"/>
    <col min="13570" max="13570" width="17.25" style="5" customWidth="1"/>
    <col min="13571" max="13571" width="14.875" style="5" customWidth="1"/>
    <col min="13572" max="13572" width="13.75" style="5" customWidth="1"/>
    <col min="13573" max="13575" width="15.625" style="5" customWidth="1"/>
    <col min="13576" max="13576" width="13.75" style="5" customWidth="1"/>
    <col min="13577" max="13577" width="13.875" style="5" customWidth="1"/>
    <col min="13578" max="13578" width="12.75" style="5" customWidth="1"/>
    <col min="13579" max="13579" width="11.75" style="5" customWidth="1"/>
    <col min="13580" max="13580" width="11.625" style="5" customWidth="1"/>
    <col min="13581" max="13581" width="15.625" style="5" customWidth="1"/>
    <col min="13582" max="13584" width="14.625" style="5" customWidth="1"/>
    <col min="13585" max="13587" width="13.75" style="5" customWidth="1"/>
    <col min="13588" max="13589" width="14.75" style="5" customWidth="1"/>
    <col min="13590" max="13593" width="13.75" style="5" customWidth="1"/>
    <col min="13594" max="13594" width="12.75" style="5" customWidth="1"/>
    <col min="13595" max="13789" width="15.625" style="5" customWidth="1"/>
    <col min="13790" max="13824" width="15.625" style="5"/>
    <col min="13825" max="13825" width="14.625" style="5" customWidth="1"/>
    <col min="13826" max="13826" width="17.25" style="5" customWidth="1"/>
    <col min="13827" max="13827" width="14.875" style="5" customWidth="1"/>
    <col min="13828" max="13828" width="13.75" style="5" customWidth="1"/>
    <col min="13829" max="13831" width="15.625" style="5" customWidth="1"/>
    <col min="13832" max="13832" width="13.75" style="5" customWidth="1"/>
    <col min="13833" max="13833" width="13.875" style="5" customWidth="1"/>
    <col min="13834" max="13834" width="12.75" style="5" customWidth="1"/>
    <col min="13835" max="13835" width="11.75" style="5" customWidth="1"/>
    <col min="13836" max="13836" width="11.625" style="5" customWidth="1"/>
    <col min="13837" max="13837" width="15.625" style="5" customWidth="1"/>
    <col min="13838" max="13840" width="14.625" style="5" customWidth="1"/>
    <col min="13841" max="13843" width="13.75" style="5" customWidth="1"/>
    <col min="13844" max="13845" width="14.75" style="5" customWidth="1"/>
    <col min="13846" max="13849" width="13.75" style="5" customWidth="1"/>
    <col min="13850" max="13850" width="12.75" style="5" customWidth="1"/>
    <col min="13851" max="14045" width="15.625" style="5" customWidth="1"/>
    <col min="14046" max="14080" width="15.625" style="5"/>
    <col min="14081" max="14081" width="14.625" style="5" customWidth="1"/>
    <col min="14082" max="14082" width="17.25" style="5" customWidth="1"/>
    <col min="14083" max="14083" width="14.875" style="5" customWidth="1"/>
    <col min="14084" max="14084" width="13.75" style="5" customWidth="1"/>
    <col min="14085" max="14087" width="15.625" style="5" customWidth="1"/>
    <col min="14088" max="14088" width="13.75" style="5" customWidth="1"/>
    <col min="14089" max="14089" width="13.875" style="5" customWidth="1"/>
    <col min="14090" max="14090" width="12.75" style="5" customWidth="1"/>
    <col min="14091" max="14091" width="11.75" style="5" customWidth="1"/>
    <col min="14092" max="14092" width="11.625" style="5" customWidth="1"/>
    <col min="14093" max="14093" width="15.625" style="5" customWidth="1"/>
    <col min="14094" max="14096" width="14.625" style="5" customWidth="1"/>
    <col min="14097" max="14099" width="13.75" style="5" customWidth="1"/>
    <col min="14100" max="14101" width="14.75" style="5" customWidth="1"/>
    <col min="14102" max="14105" width="13.75" style="5" customWidth="1"/>
    <col min="14106" max="14106" width="12.75" style="5" customWidth="1"/>
    <col min="14107" max="14301" width="15.625" style="5" customWidth="1"/>
    <col min="14302" max="14336" width="15.625" style="5"/>
    <col min="14337" max="14337" width="14.625" style="5" customWidth="1"/>
    <col min="14338" max="14338" width="17.25" style="5" customWidth="1"/>
    <col min="14339" max="14339" width="14.875" style="5" customWidth="1"/>
    <col min="14340" max="14340" width="13.75" style="5" customWidth="1"/>
    <col min="14341" max="14343" width="15.625" style="5" customWidth="1"/>
    <col min="14344" max="14344" width="13.75" style="5" customWidth="1"/>
    <col min="14345" max="14345" width="13.875" style="5" customWidth="1"/>
    <col min="14346" max="14346" width="12.75" style="5" customWidth="1"/>
    <col min="14347" max="14347" width="11.75" style="5" customWidth="1"/>
    <col min="14348" max="14348" width="11.625" style="5" customWidth="1"/>
    <col min="14349" max="14349" width="15.625" style="5" customWidth="1"/>
    <col min="14350" max="14352" width="14.625" style="5" customWidth="1"/>
    <col min="14353" max="14355" width="13.75" style="5" customWidth="1"/>
    <col min="14356" max="14357" width="14.75" style="5" customWidth="1"/>
    <col min="14358" max="14361" width="13.75" style="5" customWidth="1"/>
    <col min="14362" max="14362" width="12.75" style="5" customWidth="1"/>
    <col min="14363" max="14557" width="15.625" style="5" customWidth="1"/>
    <col min="14558" max="14592" width="15.625" style="5"/>
    <col min="14593" max="14593" width="14.625" style="5" customWidth="1"/>
    <col min="14594" max="14594" width="17.25" style="5" customWidth="1"/>
    <col min="14595" max="14595" width="14.875" style="5" customWidth="1"/>
    <col min="14596" max="14596" width="13.75" style="5" customWidth="1"/>
    <col min="14597" max="14599" width="15.625" style="5" customWidth="1"/>
    <col min="14600" max="14600" width="13.75" style="5" customWidth="1"/>
    <col min="14601" max="14601" width="13.875" style="5" customWidth="1"/>
    <col min="14602" max="14602" width="12.75" style="5" customWidth="1"/>
    <col min="14603" max="14603" width="11.75" style="5" customWidth="1"/>
    <col min="14604" max="14604" width="11.625" style="5" customWidth="1"/>
    <col min="14605" max="14605" width="15.625" style="5" customWidth="1"/>
    <col min="14606" max="14608" width="14.625" style="5" customWidth="1"/>
    <col min="14609" max="14611" width="13.75" style="5" customWidth="1"/>
    <col min="14612" max="14613" width="14.75" style="5" customWidth="1"/>
    <col min="14614" max="14617" width="13.75" style="5" customWidth="1"/>
    <col min="14618" max="14618" width="12.75" style="5" customWidth="1"/>
    <col min="14619" max="14813" width="15.625" style="5" customWidth="1"/>
    <col min="14814" max="14848" width="15.625" style="5"/>
    <col min="14849" max="14849" width="14.625" style="5" customWidth="1"/>
    <col min="14850" max="14850" width="17.25" style="5" customWidth="1"/>
    <col min="14851" max="14851" width="14.875" style="5" customWidth="1"/>
    <col min="14852" max="14852" width="13.75" style="5" customWidth="1"/>
    <col min="14853" max="14855" width="15.625" style="5" customWidth="1"/>
    <col min="14856" max="14856" width="13.75" style="5" customWidth="1"/>
    <col min="14857" max="14857" width="13.875" style="5" customWidth="1"/>
    <col min="14858" max="14858" width="12.75" style="5" customWidth="1"/>
    <col min="14859" max="14859" width="11.75" style="5" customWidth="1"/>
    <col min="14860" max="14860" width="11.625" style="5" customWidth="1"/>
    <col min="14861" max="14861" width="15.625" style="5" customWidth="1"/>
    <col min="14862" max="14864" width="14.625" style="5" customWidth="1"/>
    <col min="14865" max="14867" width="13.75" style="5" customWidth="1"/>
    <col min="14868" max="14869" width="14.75" style="5" customWidth="1"/>
    <col min="14870" max="14873" width="13.75" style="5" customWidth="1"/>
    <col min="14874" max="14874" width="12.75" style="5" customWidth="1"/>
    <col min="14875" max="15069" width="15.625" style="5" customWidth="1"/>
    <col min="15070" max="15104" width="15.625" style="5"/>
    <col min="15105" max="15105" width="14.625" style="5" customWidth="1"/>
    <col min="15106" max="15106" width="17.25" style="5" customWidth="1"/>
    <col min="15107" max="15107" width="14.875" style="5" customWidth="1"/>
    <col min="15108" max="15108" width="13.75" style="5" customWidth="1"/>
    <col min="15109" max="15111" width="15.625" style="5" customWidth="1"/>
    <col min="15112" max="15112" width="13.75" style="5" customWidth="1"/>
    <col min="15113" max="15113" width="13.875" style="5" customWidth="1"/>
    <col min="15114" max="15114" width="12.75" style="5" customWidth="1"/>
    <col min="15115" max="15115" width="11.75" style="5" customWidth="1"/>
    <col min="15116" max="15116" width="11.625" style="5" customWidth="1"/>
    <col min="15117" max="15117" width="15.625" style="5" customWidth="1"/>
    <col min="15118" max="15120" width="14.625" style="5" customWidth="1"/>
    <col min="15121" max="15123" width="13.75" style="5" customWidth="1"/>
    <col min="15124" max="15125" width="14.75" style="5" customWidth="1"/>
    <col min="15126" max="15129" width="13.75" style="5" customWidth="1"/>
    <col min="15130" max="15130" width="12.75" style="5" customWidth="1"/>
    <col min="15131" max="15325" width="15.625" style="5" customWidth="1"/>
    <col min="15326" max="15360" width="15.625" style="5"/>
    <col min="15361" max="15361" width="14.625" style="5" customWidth="1"/>
    <col min="15362" max="15362" width="17.25" style="5" customWidth="1"/>
    <col min="15363" max="15363" width="14.875" style="5" customWidth="1"/>
    <col min="15364" max="15364" width="13.75" style="5" customWidth="1"/>
    <col min="15365" max="15367" width="15.625" style="5" customWidth="1"/>
    <col min="15368" max="15368" width="13.75" style="5" customWidth="1"/>
    <col min="15369" max="15369" width="13.875" style="5" customWidth="1"/>
    <col min="15370" max="15370" width="12.75" style="5" customWidth="1"/>
    <col min="15371" max="15371" width="11.75" style="5" customWidth="1"/>
    <col min="15372" max="15372" width="11.625" style="5" customWidth="1"/>
    <col min="15373" max="15373" width="15.625" style="5" customWidth="1"/>
    <col min="15374" max="15376" width="14.625" style="5" customWidth="1"/>
    <col min="15377" max="15379" width="13.75" style="5" customWidth="1"/>
    <col min="15380" max="15381" width="14.75" style="5" customWidth="1"/>
    <col min="15382" max="15385" width="13.75" style="5" customWidth="1"/>
    <col min="15386" max="15386" width="12.75" style="5" customWidth="1"/>
    <col min="15387" max="15581" width="15.625" style="5" customWidth="1"/>
    <col min="15582" max="15616" width="15.625" style="5"/>
    <col min="15617" max="15617" width="14.625" style="5" customWidth="1"/>
    <col min="15618" max="15618" width="17.25" style="5" customWidth="1"/>
    <col min="15619" max="15619" width="14.875" style="5" customWidth="1"/>
    <col min="15620" max="15620" width="13.75" style="5" customWidth="1"/>
    <col min="15621" max="15623" width="15.625" style="5" customWidth="1"/>
    <col min="15624" max="15624" width="13.75" style="5" customWidth="1"/>
    <col min="15625" max="15625" width="13.875" style="5" customWidth="1"/>
    <col min="15626" max="15626" width="12.75" style="5" customWidth="1"/>
    <col min="15627" max="15627" width="11.75" style="5" customWidth="1"/>
    <col min="15628" max="15628" width="11.625" style="5" customWidth="1"/>
    <col min="15629" max="15629" width="15.625" style="5" customWidth="1"/>
    <col min="15630" max="15632" width="14.625" style="5" customWidth="1"/>
    <col min="15633" max="15635" width="13.75" style="5" customWidth="1"/>
    <col min="15636" max="15637" width="14.75" style="5" customWidth="1"/>
    <col min="15638" max="15641" width="13.75" style="5" customWidth="1"/>
    <col min="15642" max="15642" width="12.75" style="5" customWidth="1"/>
    <col min="15643" max="15837" width="15.625" style="5" customWidth="1"/>
    <col min="15838" max="15872" width="15.625" style="5"/>
    <col min="15873" max="15873" width="14.625" style="5" customWidth="1"/>
    <col min="15874" max="15874" width="17.25" style="5" customWidth="1"/>
    <col min="15875" max="15875" width="14.875" style="5" customWidth="1"/>
    <col min="15876" max="15876" width="13.75" style="5" customWidth="1"/>
    <col min="15877" max="15879" width="15.625" style="5" customWidth="1"/>
    <col min="15880" max="15880" width="13.75" style="5" customWidth="1"/>
    <col min="15881" max="15881" width="13.875" style="5" customWidth="1"/>
    <col min="15882" max="15882" width="12.75" style="5" customWidth="1"/>
    <col min="15883" max="15883" width="11.75" style="5" customWidth="1"/>
    <col min="15884" max="15884" width="11.625" style="5" customWidth="1"/>
    <col min="15885" max="15885" width="15.625" style="5" customWidth="1"/>
    <col min="15886" max="15888" width="14.625" style="5" customWidth="1"/>
    <col min="15889" max="15891" width="13.75" style="5" customWidth="1"/>
    <col min="15892" max="15893" width="14.75" style="5" customWidth="1"/>
    <col min="15894" max="15897" width="13.75" style="5" customWidth="1"/>
    <col min="15898" max="15898" width="12.75" style="5" customWidth="1"/>
    <col min="15899" max="16093" width="15.625" style="5" customWidth="1"/>
    <col min="16094" max="16128" width="15.625" style="5"/>
    <col min="16129" max="16129" width="14.625" style="5" customWidth="1"/>
    <col min="16130" max="16130" width="17.25" style="5" customWidth="1"/>
    <col min="16131" max="16131" width="14.875" style="5" customWidth="1"/>
    <col min="16132" max="16132" width="13.75" style="5" customWidth="1"/>
    <col min="16133" max="16135" width="15.625" style="5" customWidth="1"/>
    <col min="16136" max="16136" width="13.75" style="5" customWidth="1"/>
    <col min="16137" max="16137" width="13.875" style="5" customWidth="1"/>
    <col min="16138" max="16138" width="12.75" style="5" customWidth="1"/>
    <col min="16139" max="16139" width="11.75" style="5" customWidth="1"/>
    <col min="16140" max="16140" width="11.625" style="5" customWidth="1"/>
    <col min="16141" max="16141" width="15.625" style="5" customWidth="1"/>
    <col min="16142" max="16144" width="14.625" style="5" customWidth="1"/>
    <col min="16145" max="16147" width="13.75" style="5" customWidth="1"/>
    <col min="16148" max="16149" width="14.75" style="5" customWidth="1"/>
    <col min="16150" max="16153" width="13.75" style="5" customWidth="1"/>
    <col min="16154" max="16154" width="12.75" style="5" customWidth="1"/>
    <col min="16155" max="16349" width="15.625" style="5" customWidth="1"/>
    <col min="16350" max="16384" width="15.625" style="5"/>
  </cols>
  <sheetData>
    <row r="1" spans="1:221" ht="17.25">
      <c r="A1" s="2246" t="s">
        <v>1169</v>
      </c>
      <c r="B1" s="5"/>
    </row>
    <row r="2" spans="1:221" ht="15" thickBot="1">
      <c r="A2" s="2248" t="s">
        <v>1170</v>
      </c>
      <c r="B2" s="2249"/>
      <c r="C2" s="2250"/>
      <c r="D2" s="2250"/>
      <c r="E2" s="2250"/>
      <c r="F2" s="2251"/>
      <c r="G2" s="2250"/>
      <c r="H2" s="2250"/>
      <c r="I2" s="2250"/>
      <c r="J2" s="2252"/>
      <c r="K2" s="2250"/>
      <c r="L2" s="2250"/>
      <c r="M2" s="2250"/>
      <c r="N2" s="2250"/>
      <c r="O2" s="2250"/>
      <c r="P2" s="2250"/>
      <c r="Q2" s="2252"/>
      <c r="R2" s="2250"/>
      <c r="S2" s="2250"/>
      <c r="T2" s="2250"/>
      <c r="U2" s="2250"/>
      <c r="V2" s="2250"/>
      <c r="W2" s="2250"/>
      <c r="X2" s="2250"/>
      <c r="Y2" s="2250"/>
      <c r="Z2" s="2250"/>
    </row>
    <row r="3" spans="1:221" ht="14.25" thickTop="1">
      <c r="A3" s="2129"/>
      <c r="B3" s="2130"/>
      <c r="C3" s="2253" t="s">
        <v>1041</v>
      </c>
      <c r="D3" s="2254"/>
      <c r="E3" s="2253" t="s">
        <v>1171</v>
      </c>
      <c r="F3" s="2254"/>
      <c r="G3" s="2255" t="s">
        <v>1043</v>
      </c>
      <c r="H3" s="2256"/>
      <c r="I3" s="2133" t="s">
        <v>1044</v>
      </c>
      <c r="J3" s="2134" t="s">
        <v>1045</v>
      </c>
      <c r="K3" s="2253" t="s">
        <v>1172</v>
      </c>
      <c r="L3" s="2257"/>
      <c r="M3" s="2254"/>
      <c r="N3" s="2253" t="s">
        <v>1047</v>
      </c>
      <c r="O3" s="2257"/>
      <c r="P3" s="2257"/>
      <c r="Q3" s="2254"/>
      <c r="R3" s="2253" t="s">
        <v>1048</v>
      </c>
      <c r="S3" s="2254"/>
      <c r="T3" s="2253" t="s">
        <v>1173</v>
      </c>
      <c r="U3" s="2258"/>
      <c r="V3" s="2258"/>
      <c r="W3" s="2258"/>
      <c r="X3" s="2258"/>
      <c r="Y3" s="2259"/>
      <c r="Z3" s="2133" t="s">
        <v>1174</v>
      </c>
      <c r="HJ3" s="5"/>
      <c r="HK3" s="5"/>
      <c r="HL3" s="5"/>
      <c r="HM3" s="5"/>
    </row>
    <row r="4" spans="1:221" ht="14.25" customHeight="1">
      <c r="A4" s="2260"/>
      <c r="B4" s="2161"/>
      <c r="C4" s="2141" t="s">
        <v>1175</v>
      </c>
      <c r="D4" s="2142"/>
      <c r="E4" s="2261" t="s">
        <v>1176</v>
      </c>
      <c r="F4" s="2262"/>
      <c r="G4" s="2145"/>
      <c r="H4" s="2145"/>
      <c r="I4" s="2147"/>
      <c r="J4" s="2263"/>
      <c r="K4" s="2264" t="s">
        <v>1177</v>
      </c>
      <c r="L4" s="2265"/>
      <c r="M4" s="2151"/>
      <c r="N4" s="2264" t="s">
        <v>1178</v>
      </c>
      <c r="O4" s="2266"/>
      <c r="P4" s="2267"/>
      <c r="Q4" s="2265"/>
      <c r="R4" s="2264" t="s">
        <v>1179</v>
      </c>
      <c r="S4" s="2268"/>
      <c r="T4" s="2269" t="s">
        <v>1056</v>
      </c>
      <c r="U4" s="2269" t="s">
        <v>1057</v>
      </c>
      <c r="V4" s="2269" t="s">
        <v>1058</v>
      </c>
      <c r="W4" s="2270" t="s">
        <v>1180</v>
      </c>
      <c r="X4" s="2271"/>
      <c r="Y4" s="2272" t="s">
        <v>1060</v>
      </c>
      <c r="Z4" s="2141" t="s">
        <v>1181</v>
      </c>
      <c r="HJ4" s="5"/>
      <c r="HK4" s="5"/>
      <c r="HL4" s="5"/>
      <c r="HM4" s="5"/>
    </row>
    <row r="5" spans="1:221">
      <c r="A5" s="2260" t="s">
        <v>1062</v>
      </c>
      <c r="B5" s="2161" t="s">
        <v>1063</v>
      </c>
      <c r="C5" s="2158"/>
      <c r="D5" s="2161" t="s">
        <v>1064</v>
      </c>
      <c r="E5" s="2273"/>
      <c r="F5" s="2274"/>
      <c r="G5" s="2161" t="s">
        <v>1065</v>
      </c>
      <c r="H5" s="2161" t="s">
        <v>1182</v>
      </c>
      <c r="I5" s="2162" t="s">
        <v>1066</v>
      </c>
      <c r="J5" s="2175" t="s">
        <v>1183</v>
      </c>
      <c r="K5" s="2275"/>
      <c r="L5" s="2276"/>
      <c r="M5" s="2161" t="s">
        <v>1068</v>
      </c>
      <c r="N5" s="2277"/>
      <c r="O5" s="2278"/>
      <c r="P5" s="2279"/>
      <c r="Q5" s="2276"/>
      <c r="R5" s="2277"/>
      <c r="S5" s="53"/>
      <c r="T5" s="2280" t="s">
        <v>351</v>
      </c>
      <c r="U5" s="2280" t="s">
        <v>351</v>
      </c>
      <c r="V5" s="2280" t="s">
        <v>351</v>
      </c>
      <c r="W5" s="2281" t="s">
        <v>1184</v>
      </c>
      <c r="X5" s="2282"/>
      <c r="Y5" s="2161" t="s">
        <v>1070</v>
      </c>
      <c r="Z5" s="40"/>
      <c r="HJ5" s="5"/>
      <c r="HK5" s="5"/>
      <c r="HL5" s="5"/>
      <c r="HM5" s="5"/>
    </row>
    <row r="6" spans="1:221" ht="18.75" customHeight="1">
      <c r="A6" s="2171"/>
      <c r="B6" s="2161"/>
      <c r="C6" s="2158"/>
      <c r="D6" s="2161" t="s">
        <v>1185</v>
      </c>
      <c r="E6" s="2172" t="s">
        <v>1186</v>
      </c>
      <c r="F6" s="2172" t="s">
        <v>1073</v>
      </c>
      <c r="G6" s="2161" t="s">
        <v>1074</v>
      </c>
      <c r="H6" s="2161" t="s">
        <v>1075</v>
      </c>
      <c r="I6" s="2161" t="s">
        <v>1187</v>
      </c>
      <c r="J6" s="2161" t="s">
        <v>1188</v>
      </c>
      <c r="K6" s="2151" t="s">
        <v>1078</v>
      </c>
      <c r="L6" s="2151" t="s">
        <v>1079</v>
      </c>
      <c r="M6" s="2161" t="s">
        <v>1189</v>
      </c>
      <c r="N6" s="2172" t="s">
        <v>1190</v>
      </c>
      <c r="O6" s="2172" t="s">
        <v>1191</v>
      </c>
      <c r="P6" s="2172" t="s">
        <v>1192</v>
      </c>
      <c r="Q6" s="2172" t="s">
        <v>1193</v>
      </c>
      <c r="R6" s="2172" t="s">
        <v>1085</v>
      </c>
      <c r="S6" s="2172" t="s">
        <v>1086</v>
      </c>
      <c r="T6" s="2283" t="s">
        <v>1087</v>
      </c>
      <c r="U6" s="2178" t="s">
        <v>1194</v>
      </c>
      <c r="V6" s="2283" t="s">
        <v>1089</v>
      </c>
      <c r="W6" s="2151" t="s">
        <v>268</v>
      </c>
      <c r="X6" s="2151" t="s">
        <v>268</v>
      </c>
      <c r="Y6" s="2161" t="s">
        <v>1195</v>
      </c>
      <c r="Z6" s="40"/>
      <c r="HJ6" s="5"/>
      <c r="HK6" s="5"/>
      <c r="HL6" s="5"/>
      <c r="HM6" s="5"/>
    </row>
    <row r="7" spans="1:221" ht="18.75" customHeight="1">
      <c r="A7" s="2171"/>
      <c r="B7" s="2181" t="s">
        <v>1196</v>
      </c>
      <c r="C7" s="2181" t="s">
        <v>1094</v>
      </c>
      <c r="D7" s="2181" t="s">
        <v>1095</v>
      </c>
      <c r="E7" s="2284"/>
      <c r="F7" s="2285"/>
      <c r="G7" s="2184"/>
      <c r="H7" s="2185"/>
      <c r="I7" s="2181" t="s">
        <v>1197</v>
      </c>
      <c r="J7" s="2161"/>
      <c r="K7" s="2263" t="s">
        <v>1189</v>
      </c>
      <c r="L7" s="2263" t="s">
        <v>1189</v>
      </c>
      <c r="M7" s="2186"/>
      <c r="N7" s="2286"/>
      <c r="O7" s="2286"/>
      <c r="P7" s="2286"/>
      <c r="Q7" s="2286"/>
      <c r="R7" s="2286"/>
      <c r="S7" s="2286"/>
      <c r="T7" s="2167" t="s">
        <v>1097</v>
      </c>
      <c r="U7" s="2287"/>
      <c r="V7" s="2167" t="s">
        <v>1097</v>
      </c>
      <c r="W7" s="2263" t="s">
        <v>257</v>
      </c>
      <c r="X7" s="2263" t="s">
        <v>1198</v>
      </c>
      <c r="Y7" s="2161" t="s">
        <v>1199</v>
      </c>
      <c r="Z7" s="2288"/>
      <c r="HJ7" s="5"/>
      <c r="HK7" s="5"/>
      <c r="HL7" s="5"/>
      <c r="HM7" s="5"/>
    </row>
    <row r="8" spans="1:221" s="7" customFormat="1">
      <c r="A8" s="2289"/>
      <c r="B8" s="2193"/>
      <c r="C8" s="2193"/>
      <c r="D8" s="2193"/>
      <c r="E8" s="2194"/>
      <c r="F8" s="2194"/>
      <c r="G8" s="2194"/>
      <c r="H8" s="2194"/>
      <c r="I8" s="2194"/>
      <c r="J8" s="2194"/>
      <c r="K8" s="2194"/>
      <c r="L8" s="2194"/>
      <c r="M8" s="2194"/>
      <c r="N8" s="2194"/>
      <c r="O8" s="2194"/>
      <c r="P8" s="2194"/>
      <c r="Q8" s="2194"/>
      <c r="R8" s="2194"/>
      <c r="S8" s="2194"/>
      <c r="T8" s="2193"/>
      <c r="U8" s="2193"/>
      <c r="V8" s="2193"/>
      <c r="W8" s="2193"/>
      <c r="X8" s="2193"/>
      <c r="Y8" s="2194"/>
      <c r="Z8" s="2194"/>
      <c r="AA8" s="2124"/>
      <c r="AB8" s="2124"/>
      <c r="AC8" s="2124"/>
      <c r="AD8" s="2124"/>
      <c r="AE8" s="2124"/>
      <c r="AF8" s="2124"/>
      <c r="AG8" s="2124"/>
      <c r="AH8" s="2124"/>
      <c r="AI8" s="2124"/>
      <c r="AJ8" s="2124"/>
      <c r="AK8" s="2124"/>
      <c r="AL8" s="2124"/>
      <c r="AM8" s="2124"/>
      <c r="AN8" s="2124"/>
      <c r="AO8" s="2124"/>
      <c r="AP8" s="2124"/>
      <c r="AQ8" s="2124"/>
      <c r="AR8" s="2124"/>
      <c r="AS8" s="2124"/>
      <c r="AT8" s="2124"/>
      <c r="AU8" s="2124"/>
      <c r="AV8" s="2124"/>
      <c r="AW8" s="2124"/>
      <c r="AX8" s="2124"/>
      <c r="AY8" s="2124"/>
      <c r="AZ8" s="2124"/>
      <c r="BA8" s="2124"/>
      <c r="BB8" s="2124"/>
      <c r="BC8" s="2124"/>
      <c r="BD8" s="2124"/>
      <c r="BE8" s="2124"/>
      <c r="BF8" s="2124"/>
      <c r="BG8" s="2124"/>
      <c r="BH8" s="2124"/>
      <c r="BI8" s="2124"/>
      <c r="BJ8" s="2124"/>
      <c r="BK8" s="2124"/>
      <c r="BL8" s="2124"/>
      <c r="BM8" s="2124"/>
      <c r="BN8" s="2124"/>
      <c r="BO8" s="2124"/>
      <c r="BP8" s="2124"/>
      <c r="BQ8" s="2124"/>
      <c r="BR8" s="2124"/>
      <c r="BS8" s="2124"/>
      <c r="BT8" s="2124"/>
      <c r="BU8" s="2124"/>
      <c r="BV8" s="2124"/>
      <c r="BW8" s="2124"/>
      <c r="BX8" s="2124"/>
      <c r="BY8" s="2124"/>
      <c r="BZ8" s="2124"/>
      <c r="CA8" s="2124"/>
      <c r="CB8" s="2124"/>
      <c r="CC8" s="2124"/>
      <c r="CD8" s="2124"/>
      <c r="CE8" s="2124"/>
      <c r="CF8" s="2124"/>
      <c r="CG8" s="2124"/>
      <c r="CH8" s="2124"/>
      <c r="CI8" s="2124"/>
      <c r="CJ8" s="2124"/>
      <c r="CK8" s="2124"/>
      <c r="CL8" s="2124"/>
      <c r="CM8" s="2124"/>
      <c r="CN8" s="2124"/>
      <c r="CO8" s="2124"/>
      <c r="CP8" s="2124"/>
      <c r="CQ8" s="2124"/>
      <c r="CR8" s="2124"/>
      <c r="CS8" s="2124"/>
      <c r="CT8" s="2124"/>
      <c r="CU8" s="2124"/>
      <c r="CV8" s="2124"/>
      <c r="CW8" s="2124"/>
      <c r="CX8" s="2124"/>
      <c r="CY8" s="2124"/>
      <c r="CZ8" s="2124"/>
      <c r="DA8" s="2124"/>
      <c r="DB8" s="2124"/>
      <c r="DC8" s="2124"/>
      <c r="DD8" s="2124"/>
      <c r="DE8" s="2124"/>
      <c r="DF8" s="2124"/>
      <c r="DG8" s="2124"/>
      <c r="DH8" s="2124"/>
      <c r="DI8" s="2124"/>
      <c r="DJ8" s="2124"/>
      <c r="DK8" s="2124"/>
      <c r="DL8" s="2124"/>
      <c r="DM8" s="2124"/>
      <c r="DN8" s="2124"/>
      <c r="DO8" s="2124"/>
      <c r="DP8" s="2124"/>
      <c r="DQ8" s="2124"/>
      <c r="DR8" s="2124"/>
      <c r="DS8" s="2124"/>
      <c r="DT8" s="2124"/>
      <c r="DU8" s="2124"/>
      <c r="DV8" s="2124"/>
      <c r="DW8" s="2124"/>
      <c r="DX8" s="2124"/>
      <c r="DY8" s="2124"/>
      <c r="DZ8" s="2124"/>
      <c r="EA8" s="2124"/>
      <c r="EB8" s="2124"/>
      <c r="EC8" s="2124"/>
      <c r="ED8" s="2124"/>
      <c r="EE8" s="2124"/>
      <c r="EF8" s="2124"/>
      <c r="EG8" s="2124"/>
      <c r="EH8" s="2124"/>
      <c r="EI8" s="2124"/>
      <c r="EJ8" s="2124"/>
      <c r="EK8" s="2124"/>
      <c r="EL8" s="2124"/>
      <c r="EM8" s="2124"/>
      <c r="EN8" s="2124"/>
      <c r="EO8" s="2124"/>
      <c r="EP8" s="2124"/>
      <c r="EQ8" s="2124"/>
      <c r="ER8" s="2124"/>
      <c r="ES8" s="2124"/>
      <c r="ET8" s="2124"/>
      <c r="EU8" s="2124"/>
      <c r="EV8" s="2124"/>
      <c r="EW8" s="2124"/>
      <c r="EX8" s="2124"/>
      <c r="EY8" s="2124"/>
      <c r="EZ8" s="2124"/>
      <c r="FA8" s="2124"/>
      <c r="FB8" s="2124"/>
      <c r="FC8" s="2124"/>
      <c r="FD8" s="2124"/>
      <c r="FE8" s="2124"/>
      <c r="FF8" s="2124"/>
      <c r="FG8" s="2124"/>
      <c r="FH8" s="2124"/>
      <c r="FI8" s="2124"/>
      <c r="FJ8" s="2124"/>
      <c r="FK8" s="2124"/>
      <c r="FL8" s="2124"/>
      <c r="FM8" s="2124"/>
      <c r="FN8" s="2124"/>
      <c r="FO8" s="2124"/>
      <c r="FP8" s="2124"/>
      <c r="FQ8" s="2124"/>
      <c r="FR8" s="2124"/>
      <c r="FS8" s="2124"/>
      <c r="FT8" s="2124"/>
      <c r="FU8" s="2124"/>
      <c r="FV8" s="2124"/>
      <c r="FW8" s="2124"/>
      <c r="FX8" s="2124"/>
      <c r="FY8" s="2124"/>
      <c r="FZ8" s="2124"/>
      <c r="GA8" s="2124"/>
      <c r="GB8" s="2124"/>
      <c r="GC8" s="2124"/>
      <c r="GD8" s="2124"/>
      <c r="GE8" s="2124"/>
      <c r="GF8" s="2124"/>
      <c r="GG8" s="2124"/>
      <c r="GH8" s="2124"/>
      <c r="GI8" s="2124"/>
      <c r="GJ8" s="2124"/>
      <c r="GK8" s="2124"/>
      <c r="GL8" s="2124"/>
      <c r="GM8" s="2124"/>
      <c r="GN8" s="2124"/>
      <c r="GO8" s="2124"/>
      <c r="GP8" s="2124"/>
      <c r="GQ8" s="2124"/>
      <c r="GR8" s="2124"/>
      <c r="GS8" s="2124"/>
      <c r="GT8" s="2124"/>
      <c r="GU8" s="2124"/>
      <c r="GV8" s="2124"/>
      <c r="GW8" s="2124"/>
      <c r="GX8" s="2124"/>
      <c r="GY8" s="2124"/>
      <c r="GZ8" s="2124"/>
      <c r="HA8" s="2124"/>
      <c r="HB8" s="2124"/>
      <c r="HC8" s="2124"/>
      <c r="HD8" s="2124"/>
      <c r="HE8" s="2124"/>
      <c r="HF8" s="2124"/>
      <c r="HG8" s="2124"/>
      <c r="HH8" s="2124"/>
      <c r="HI8" s="2124"/>
    </row>
    <row r="9" spans="1:221" s="7" customFormat="1" ht="14.25">
      <c r="A9" s="2290" t="s">
        <v>24</v>
      </c>
      <c r="B9" s="2197">
        <v>57477037</v>
      </c>
      <c r="C9" s="2200">
        <v>126932772</v>
      </c>
      <c r="D9" s="2200">
        <v>-161973</v>
      </c>
      <c r="E9" s="1435">
        <v>100</v>
      </c>
      <c r="F9" s="2042" t="s">
        <v>1099</v>
      </c>
      <c r="G9" s="1159">
        <v>967237</v>
      </c>
      <c r="H9" s="1159">
        <v>609535</v>
      </c>
      <c r="I9" s="1158">
        <v>850549</v>
      </c>
      <c r="J9" s="13">
        <v>19597853</v>
      </c>
      <c r="K9" s="2291">
        <v>749639</v>
      </c>
      <c r="L9" s="13">
        <v>496374</v>
      </c>
      <c r="M9" s="1159">
        <v>424224</v>
      </c>
      <c r="N9" s="1435">
        <v>99.9</v>
      </c>
      <c r="O9" s="1435">
        <v>101.7</v>
      </c>
      <c r="P9" s="1435">
        <v>99.9</v>
      </c>
      <c r="Q9" s="1435">
        <v>98</v>
      </c>
      <c r="R9" s="1341">
        <v>526973</v>
      </c>
      <c r="S9" s="1341">
        <v>309591</v>
      </c>
      <c r="T9" s="1435">
        <v>100.3</v>
      </c>
      <c r="U9" s="1435">
        <v>100.5</v>
      </c>
      <c r="V9" s="1435">
        <v>99.4</v>
      </c>
      <c r="W9" s="1158">
        <v>1844.8910000000001</v>
      </c>
      <c r="X9" s="1158">
        <v>2569.7260000000001</v>
      </c>
      <c r="Y9" s="1158">
        <v>400.74599999999998</v>
      </c>
      <c r="Z9" s="1251">
        <v>499201</v>
      </c>
      <c r="AA9" s="2124"/>
      <c r="AB9" s="2124"/>
      <c r="AC9" s="2124"/>
      <c r="AD9" s="2124"/>
      <c r="AE9" s="2124"/>
      <c r="AF9" s="2124"/>
      <c r="AG9" s="2124"/>
      <c r="AH9" s="2124"/>
      <c r="AI9" s="2124"/>
      <c r="AJ9" s="2124"/>
      <c r="AK9" s="2124"/>
      <c r="AL9" s="2124"/>
      <c r="AM9" s="2124"/>
      <c r="AN9" s="2124"/>
      <c r="AO9" s="2124"/>
      <c r="AP9" s="2124"/>
      <c r="AQ9" s="2124"/>
      <c r="AR9" s="2124"/>
      <c r="AS9" s="2124"/>
      <c r="AT9" s="2124"/>
      <c r="AU9" s="2124"/>
      <c r="AV9" s="2124"/>
      <c r="AW9" s="2124"/>
      <c r="AX9" s="2124"/>
      <c r="AY9" s="2124"/>
      <c r="AZ9" s="2124"/>
      <c r="BA9" s="2124"/>
      <c r="BB9" s="2124"/>
      <c r="BC9" s="2124"/>
      <c r="BD9" s="2124"/>
      <c r="BE9" s="2124"/>
      <c r="BF9" s="2124"/>
      <c r="BG9" s="2124"/>
      <c r="BH9" s="2124"/>
      <c r="BI9" s="2124"/>
      <c r="BJ9" s="2124"/>
      <c r="BK9" s="2124"/>
      <c r="BL9" s="2124"/>
      <c r="BM9" s="2124"/>
      <c r="BN9" s="2124"/>
      <c r="BO9" s="2124"/>
      <c r="BP9" s="2124"/>
      <c r="BQ9" s="2124"/>
      <c r="BR9" s="2124"/>
      <c r="BS9" s="2124"/>
      <c r="BT9" s="2124"/>
      <c r="BU9" s="2124"/>
      <c r="BV9" s="2124"/>
      <c r="BW9" s="2124"/>
      <c r="BX9" s="2124"/>
      <c r="BY9" s="2124"/>
      <c r="BZ9" s="2124"/>
      <c r="CA9" s="2124"/>
      <c r="CB9" s="2124"/>
      <c r="CC9" s="2124"/>
      <c r="CD9" s="2124"/>
      <c r="CE9" s="2124"/>
      <c r="CF9" s="2124"/>
      <c r="CG9" s="2124"/>
      <c r="CH9" s="2124"/>
      <c r="CI9" s="2124"/>
      <c r="CJ9" s="2124"/>
      <c r="CK9" s="2124"/>
      <c r="CL9" s="2124"/>
      <c r="CM9" s="2124"/>
      <c r="CN9" s="2124"/>
      <c r="CO9" s="2124"/>
      <c r="CP9" s="2124"/>
      <c r="CQ9" s="2124"/>
      <c r="CS9" s="2124"/>
      <c r="CT9" s="2124"/>
      <c r="CU9" s="2124"/>
      <c r="CV9" s="2124"/>
      <c r="CW9" s="2124"/>
      <c r="CX9" s="2124"/>
      <c r="CY9" s="2124"/>
      <c r="CZ9" s="2124"/>
      <c r="DA9" s="2124"/>
      <c r="DB9" s="2124"/>
      <c r="DC9" s="2124"/>
      <c r="DD9" s="2124"/>
      <c r="DE9" s="2124"/>
      <c r="DF9" s="2124"/>
      <c r="DG9" s="2124"/>
      <c r="DH9" s="2124"/>
      <c r="DI9" s="2124"/>
      <c r="DJ9" s="2124"/>
      <c r="DK9" s="2124"/>
      <c r="DL9" s="2124"/>
      <c r="DM9" s="2124"/>
      <c r="DN9" s="2124"/>
      <c r="DO9" s="2124"/>
      <c r="DP9" s="2124"/>
      <c r="DQ9" s="2124"/>
      <c r="DR9" s="2124"/>
      <c r="DS9" s="2124"/>
      <c r="DT9" s="2124"/>
      <c r="DU9" s="2124"/>
      <c r="DV9" s="2124"/>
      <c r="DW9" s="2124"/>
      <c r="DX9" s="2124"/>
      <c r="DY9" s="2124"/>
      <c r="DZ9" s="2124"/>
      <c r="EA9" s="2124"/>
      <c r="EB9" s="2124"/>
      <c r="EC9" s="2124"/>
      <c r="ED9" s="2124"/>
      <c r="EE9" s="2124"/>
      <c r="EF9" s="2124"/>
      <c r="EG9" s="2124"/>
      <c r="EH9" s="2124"/>
      <c r="EI9" s="2124"/>
      <c r="EJ9" s="2124"/>
      <c r="EK9" s="2124"/>
      <c r="EL9" s="2124"/>
      <c r="EM9" s="2124"/>
      <c r="EN9" s="2124"/>
      <c r="EO9" s="2124"/>
      <c r="EP9" s="2124"/>
      <c r="EQ9" s="2124"/>
      <c r="ER9" s="2124"/>
      <c r="ES9" s="2124"/>
      <c r="ET9" s="2124"/>
      <c r="EU9" s="2124"/>
      <c r="EV9" s="2124"/>
      <c r="EW9" s="2124"/>
      <c r="EX9" s="2124"/>
      <c r="EY9" s="2124"/>
      <c r="EZ9" s="2124"/>
      <c r="FA9" s="2124"/>
      <c r="FB9" s="2124"/>
      <c r="FC9" s="2124"/>
      <c r="FD9" s="2124"/>
      <c r="FE9" s="2124"/>
      <c r="FF9" s="2124"/>
      <c r="FG9" s="2124"/>
      <c r="FH9" s="2124"/>
      <c r="FI9" s="2124"/>
      <c r="FJ9" s="2124"/>
      <c r="FK9" s="2124"/>
      <c r="FL9" s="2124"/>
      <c r="FM9" s="2124"/>
      <c r="FN9" s="2124"/>
      <c r="FO9" s="2124"/>
      <c r="FP9" s="2124"/>
      <c r="FQ9" s="2124"/>
      <c r="FR9" s="2124"/>
      <c r="FS9" s="2124"/>
      <c r="FT9" s="2124"/>
      <c r="FU9" s="2124"/>
      <c r="FV9" s="2124"/>
      <c r="FW9" s="2124"/>
      <c r="FX9" s="2124"/>
      <c r="FY9" s="2124"/>
      <c r="FZ9" s="2124"/>
      <c r="GA9" s="2124"/>
      <c r="GB9" s="2124"/>
      <c r="GC9" s="2124"/>
      <c r="GD9" s="2124"/>
      <c r="GE9" s="2124"/>
      <c r="GF9" s="2124"/>
      <c r="GG9" s="2124"/>
      <c r="GH9" s="2124"/>
      <c r="GI9" s="2124"/>
      <c r="GJ9" s="2124"/>
      <c r="GK9" s="2124"/>
      <c r="GL9" s="2124"/>
      <c r="GM9" s="2124"/>
      <c r="GN9" s="2124"/>
      <c r="GO9" s="2124"/>
      <c r="GP9" s="2124"/>
      <c r="GQ9" s="2124"/>
      <c r="GR9" s="2124"/>
      <c r="GS9" s="2124"/>
      <c r="GT9" s="2124"/>
      <c r="GU9" s="2124"/>
      <c r="GV9" s="2124"/>
      <c r="GW9" s="2124"/>
      <c r="GX9" s="2124"/>
      <c r="GY9" s="2124"/>
      <c r="GZ9" s="2124"/>
      <c r="HA9" s="2124"/>
      <c r="HB9" s="2124"/>
      <c r="HC9" s="2124"/>
      <c r="HD9" s="2124"/>
      <c r="HE9" s="2124"/>
      <c r="HF9" s="2124"/>
      <c r="HG9" s="2124"/>
      <c r="HH9" s="2124"/>
      <c r="HI9" s="2124"/>
    </row>
    <row r="10" spans="1:221" s="7" customFormat="1" ht="14.25">
      <c r="A10" s="2290">
        <v>29</v>
      </c>
      <c r="B10" s="2196">
        <v>58007536</v>
      </c>
      <c r="C10" s="2200">
        <v>126706210</v>
      </c>
      <c r="D10" s="2200">
        <v>-226562</v>
      </c>
      <c r="E10" s="1435">
        <v>103.1</v>
      </c>
      <c r="F10" s="2042" t="s">
        <v>1099</v>
      </c>
      <c r="G10" s="1159">
        <v>964641</v>
      </c>
      <c r="H10" s="1159">
        <v>604503</v>
      </c>
      <c r="I10" s="1158">
        <v>863166</v>
      </c>
      <c r="J10" s="13">
        <v>19602508</v>
      </c>
      <c r="K10" s="2291">
        <v>779124</v>
      </c>
      <c r="L10" s="13">
        <v>509158</v>
      </c>
      <c r="M10" s="1159">
        <v>374158</v>
      </c>
      <c r="N10" s="1435">
        <v>100.4</v>
      </c>
      <c r="O10" s="1435">
        <v>102.4</v>
      </c>
      <c r="P10" s="1435">
        <v>99.7</v>
      </c>
      <c r="Q10" s="1435">
        <v>98.3</v>
      </c>
      <c r="R10" s="1341">
        <v>533820</v>
      </c>
      <c r="S10" s="1341">
        <v>313057</v>
      </c>
      <c r="T10" s="1435">
        <v>100.6</v>
      </c>
      <c r="U10" s="1435">
        <v>101.4</v>
      </c>
      <c r="V10" s="1435">
        <v>101.8</v>
      </c>
      <c r="W10" s="1158">
        <v>1770.6949999999999</v>
      </c>
      <c r="X10" s="1158">
        <v>2726.3270000000002</v>
      </c>
      <c r="Y10" s="1158">
        <v>378.34399999999999</v>
      </c>
      <c r="Z10" s="1251">
        <v>472165</v>
      </c>
      <c r="AA10" s="2124"/>
      <c r="AB10" s="2124"/>
      <c r="AC10" s="2124"/>
      <c r="AD10" s="2124"/>
      <c r="AE10" s="2124"/>
      <c r="AF10" s="2124"/>
      <c r="AG10" s="2124"/>
      <c r="AH10" s="2124"/>
      <c r="AI10" s="2124"/>
      <c r="AJ10" s="2124"/>
      <c r="AK10" s="2124"/>
      <c r="AL10" s="2124"/>
      <c r="AM10" s="2124"/>
      <c r="AN10" s="2124"/>
      <c r="AO10" s="2124"/>
      <c r="AP10" s="2124"/>
      <c r="AQ10" s="2124"/>
      <c r="AR10" s="2124"/>
      <c r="AS10" s="2124"/>
      <c r="AT10" s="2124"/>
      <c r="AU10" s="2124"/>
      <c r="AV10" s="2124"/>
      <c r="AW10" s="2124"/>
      <c r="AX10" s="2124"/>
      <c r="AY10" s="2124"/>
      <c r="AZ10" s="2124"/>
      <c r="BA10" s="2124"/>
      <c r="BB10" s="2124"/>
      <c r="BC10" s="2124"/>
      <c r="BD10" s="2124"/>
      <c r="BE10" s="2124"/>
      <c r="BF10" s="2124"/>
      <c r="BG10" s="2124"/>
      <c r="BH10" s="2124"/>
      <c r="BI10" s="2124"/>
      <c r="BJ10" s="2124"/>
      <c r="BK10" s="2124"/>
      <c r="BL10" s="2124"/>
      <c r="BM10" s="2124"/>
      <c r="BN10" s="2124"/>
      <c r="BO10" s="2124"/>
      <c r="BP10" s="2124"/>
      <c r="BQ10" s="2124"/>
      <c r="BR10" s="2124"/>
      <c r="BS10" s="2124"/>
      <c r="BT10" s="2124"/>
      <c r="BU10" s="2124"/>
      <c r="BV10" s="2124"/>
      <c r="BW10" s="2124"/>
      <c r="BX10" s="2124"/>
      <c r="BY10" s="2124"/>
      <c r="BZ10" s="2124"/>
      <c r="CA10" s="2124"/>
      <c r="CB10" s="2124"/>
      <c r="CC10" s="2124"/>
      <c r="CD10" s="2124"/>
      <c r="CE10" s="2124"/>
      <c r="CF10" s="2124"/>
      <c r="CG10" s="2124"/>
      <c r="CH10" s="2124"/>
      <c r="CI10" s="2124"/>
      <c r="CJ10" s="2124"/>
      <c r="CK10" s="2124"/>
      <c r="CL10" s="2124"/>
      <c r="CM10" s="2124"/>
      <c r="CN10" s="2124"/>
      <c r="CO10" s="2124"/>
      <c r="CP10" s="2124"/>
      <c r="CQ10" s="2124"/>
      <c r="CS10" s="2124"/>
      <c r="CT10" s="2124"/>
      <c r="CU10" s="2124"/>
      <c r="CV10" s="2124"/>
      <c r="CW10" s="2124"/>
      <c r="CX10" s="2124"/>
      <c r="CY10" s="2124"/>
      <c r="CZ10" s="2124"/>
      <c r="DA10" s="2124"/>
      <c r="DB10" s="2124"/>
      <c r="DC10" s="2124"/>
      <c r="DD10" s="2124"/>
      <c r="DE10" s="2124"/>
      <c r="DF10" s="2124"/>
      <c r="DG10" s="2124"/>
      <c r="DH10" s="2124"/>
      <c r="DI10" s="2124"/>
      <c r="DJ10" s="2124"/>
      <c r="DK10" s="2124"/>
      <c r="DL10" s="2124"/>
      <c r="DM10" s="2124"/>
      <c r="DN10" s="2124"/>
      <c r="DO10" s="2124"/>
      <c r="DP10" s="2124"/>
      <c r="DQ10" s="2124"/>
      <c r="DR10" s="2124"/>
      <c r="DS10" s="2124"/>
      <c r="DT10" s="2124"/>
      <c r="DU10" s="2124"/>
      <c r="DV10" s="2124"/>
      <c r="DW10" s="2124"/>
      <c r="DX10" s="2124"/>
      <c r="DY10" s="2124"/>
      <c r="DZ10" s="2124"/>
      <c r="EA10" s="2124"/>
      <c r="EB10" s="2124"/>
      <c r="EC10" s="2124"/>
      <c r="ED10" s="2124"/>
      <c r="EE10" s="2124"/>
      <c r="EF10" s="2124"/>
      <c r="EG10" s="2124"/>
      <c r="EH10" s="2124"/>
      <c r="EI10" s="2124"/>
      <c r="EJ10" s="2124"/>
      <c r="EK10" s="2124"/>
      <c r="EL10" s="2124"/>
      <c r="EM10" s="2124"/>
      <c r="EN10" s="2124"/>
      <c r="EO10" s="2124"/>
      <c r="EP10" s="2124"/>
      <c r="EQ10" s="2124"/>
      <c r="ER10" s="2124"/>
      <c r="ES10" s="2124"/>
      <c r="ET10" s="2124"/>
      <c r="EU10" s="2124"/>
      <c r="EV10" s="2124"/>
      <c r="EW10" s="2124"/>
      <c r="EX10" s="2124"/>
      <c r="EY10" s="2124"/>
      <c r="EZ10" s="2124"/>
      <c r="FA10" s="2124"/>
      <c r="FB10" s="2124"/>
      <c r="FC10" s="2124"/>
      <c r="FD10" s="2124"/>
      <c r="FE10" s="2124"/>
      <c r="FF10" s="2124"/>
      <c r="FG10" s="2124"/>
      <c r="FH10" s="2124"/>
      <c r="FI10" s="2124"/>
      <c r="FJ10" s="2124"/>
      <c r="FK10" s="2124"/>
      <c r="FL10" s="2124"/>
      <c r="FM10" s="2124"/>
      <c r="FN10" s="2124"/>
      <c r="FO10" s="2124"/>
      <c r="FP10" s="2124"/>
      <c r="FQ10" s="2124"/>
      <c r="FR10" s="2124"/>
      <c r="FS10" s="2124"/>
      <c r="FT10" s="2124"/>
      <c r="FU10" s="2124"/>
      <c r="FV10" s="2124"/>
      <c r="FW10" s="2124"/>
      <c r="FX10" s="2124"/>
      <c r="FY10" s="2124"/>
      <c r="FZ10" s="2124"/>
      <c r="GA10" s="2124"/>
      <c r="GB10" s="2124"/>
      <c r="GC10" s="2124"/>
      <c r="GD10" s="2124"/>
      <c r="GE10" s="2124"/>
      <c r="GF10" s="2124"/>
      <c r="GG10" s="2124"/>
      <c r="GH10" s="2124"/>
      <c r="GI10" s="2124"/>
      <c r="GJ10" s="2124"/>
      <c r="GK10" s="2124"/>
      <c r="GL10" s="2124"/>
      <c r="GM10" s="2124"/>
      <c r="GN10" s="2124"/>
      <c r="GO10" s="2124"/>
      <c r="GP10" s="2124"/>
      <c r="GQ10" s="2124"/>
      <c r="GR10" s="2124"/>
      <c r="GS10" s="2124"/>
      <c r="GT10" s="2124"/>
      <c r="GU10" s="2124"/>
      <c r="GV10" s="2124"/>
      <c r="GW10" s="2124"/>
      <c r="GX10" s="2124"/>
      <c r="GY10" s="2124"/>
      <c r="GZ10" s="2124"/>
      <c r="HA10" s="2124"/>
      <c r="HB10" s="2124"/>
      <c r="HC10" s="2124"/>
      <c r="HD10" s="2124"/>
      <c r="HE10" s="2124"/>
      <c r="HF10" s="2124"/>
      <c r="HG10" s="2124"/>
      <c r="HH10" s="2124"/>
      <c r="HI10" s="2124"/>
    </row>
    <row r="11" spans="1:221" s="7" customFormat="1" ht="14.25">
      <c r="A11" s="2290">
        <v>30</v>
      </c>
      <c r="B11" s="2196">
        <v>58527117</v>
      </c>
      <c r="C11" s="2200">
        <v>126443180</v>
      </c>
      <c r="D11" s="2200">
        <v>-263030</v>
      </c>
      <c r="E11" s="1435">
        <v>104.2</v>
      </c>
      <c r="F11" s="2042" t="s">
        <v>1099</v>
      </c>
      <c r="G11" s="1159">
        <v>942370</v>
      </c>
      <c r="H11" s="1159">
        <v>598154</v>
      </c>
      <c r="I11" s="1158">
        <v>852560.16700000002</v>
      </c>
      <c r="J11" s="13">
        <v>19604355</v>
      </c>
      <c r="K11" s="1158">
        <v>792975</v>
      </c>
      <c r="L11" s="1158">
        <v>518432</v>
      </c>
      <c r="M11" s="1159">
        <v>261277</v>
      </c>
      <c r="N11" s="1435">
        <v>101.3</v>
      </c>
      <c r="O11" s="1435">
        <v>103.9</v>
      </c>
      <c r="P11" s="1435">
        <v>99.6</v>
      </c>
      <c r="Q11" s="1435">
        <v>99.6</v>
      </c>
      <c r="R11" s="1341">
        <v>558718</v>
      </c>
      <c r="S11" s="1341">
        <v>315314</v>
      </c>
      <c r="T11" s="1435">
        <v>100.6</v>
      </c>
      <c r="U11" s="1435">
        <v>102.6</v>
      </c>
      <c r="V11" s="1435">
        <v>102.4</v>
      </c>
      <c r="W11" s="1158">
        <v>1716.557</v>
      </c>
      <c r="X11" s="1158">
        <v>2782.4209999999998</v>
      </c>
      <c r="Y11" s="1158">
        <v>374.761666666667</v>
      </c>
      <c r="Z11" s="1251">
        <v>430601</v>
      </c>
      <c r="AA11" s="2124"/>
      <c r="AB11" s="2124"/>
      <c r="AC11" s="2124"/>
      <c r="AD11" s="2124"/>
      <c r="AE11" s="2124"/>
      <c r="AF11" s="2124"/>
      <c r="AG11" s="2124"/>
      <c r="AH11" s="2124"/>
      <c r="AI11" s="2124"/>
      <c r="AJ11" s="2124"/>
      <c r="AK11" s="2124"/>
      <c r="AL11" s="2124"/>
      <c r="AM11" s="2124"/>
      <c r="AN11" s="2124"/>
      <c r="AO11" s="2124"/>
      <c r="AP11" s="2124"/>
      <c r="AQ11" s="2124"/>
      <c r="AR11" s="2124"/>
      <c r="AS11" s="2124"/>
      <c r="AT11" s="2124"/>
      <c r="AU11" s="2124"/>
      <c r="AV11" s="2124"/>
      <c r="AW11" s="2124"/>
      <c r="AX11" s="2124"/>
      <c r="AY11" s="2124"/>
      <c r="AZ11" s="2124"/>
      <c r="BA11" s="2124"/>
      <c r="BB11" s="2124"/>
      <c r="BC11" s="2124"/>
      <c r="BD11" s="2124"/>
      <c r="BE11" s="2124"/>
      <c r="BF11" s="2124"/>
      <c r="BG11" s="2124"/>
      <c r="BH11" s="2124"/>
      <c r="BI11" s="2124"/>
      <c r="BJ11" s="2124"/>
      <c r="BK11" s="2124"/>
      <c r="BL11" s="2124"/>
      <c r="BM11" s="2124"/>
      <c r="BN11" s="2124"/>
      <c r="BO11" s="2124"/>
      <c r="BP11" s="2124"/>
      <c r="BQ11" s="2124"/>
      <c r="BR11" s="2124"/>
      <c r="BS11" s="2124"/>
      <c r="BT11" s="2124"/>
      <c r="BU11" s="2124"/>
      <c r="BV11" s="2124"/>
      <c r="BW11" s="2124"/>
      <c r="BX11" s="2124"/>
      <c r="BY11" s="2124"/>
      <c r="BZ11" s="2124"/>
      <c r="CA11" s="2124"/>
      <c r="CB11" s="2124"/>
      <c r="CC11" s="2124"/>
      <c r="CD11" s="2124"/>
      <c r="CE11" s="2124"/>
      <c r="CF11" s="2124"/>
      <c r="CG11" s="2124"/>
      <c r="CH11" s="2124"/>
      <c r="CI11" s="2124"/>
      <c r="CJ11" s="2124"/>
      <c r="CK11" s="2124"/>
      <c r="CL11" s="2124"/>
      <c r="CM11" s="2124"/>
      <c r="CN11" s="2124"/>
      <c r="CO11" s="2124"/>
      <c r="CP11" s="2124"/>
      <c r="CQ11" s="2124"/>
      <c r="CS11" s="2124"/>
      <c r="CT11" s="2124"/>
      <c r="CU11" s="2124"/>
      <c r="CV11" s="2124"/>
      <c r="CW11" s="2124"/>
      <c r="CX11" s="2124"/>
      <c r="CY11" s="2124"/>
      <c r="CZ11" s="2124"/>
      <c r="DA11" s="2124"/>
      <c r="DB11" s="2124"/>
      <c r="DC11" s="2124"/>
      <c r="DD11" s="2124"/>
      <c r="DE11" s="2124"/>
      <c r="DF11" s="2124"/>
      <c r="DG11" s="2124"/>
      <c r="DH11" s="2124"/>
      <c r="DI11" s="2124"/>
      <c r="DJ11" s="2124"/>
      <c r="DK11" s="2124"/>
      <c r="DL11" s="2124"/>
      <c r="DM11" s="2124"/>
      <c r="DN11" s="2124"/>
      <c r="DO11" s="2124"/>
      <c r="DP11" s="2124"/>
      <c r="DQ11" s="2124"/>
      <c r="DR11" s="2124"/>
      <c r="DS11" s="2124"/>
      <c r="DT11" s="2124"/>
      <c r="DU11" s="2124"/>
      <c r="DV11" s="2124"/>
      <c r="DW11" s="2124"/>
      <c r="DX11" s="2124"/>
      <c r="DY11" s="2124"/>
      <c r="DZ11" s="2124"/>
      <c r="EA11" s="2124"/>
      <c r="EB11" s="2124"/>
      <c r="EC11" s="2124"/>
      <c r="ED11" s="2124"/>
      <c r="EE11" s="2124"/>
      <c r="EF11" s="2124"/>
      <c r="EG11" s="2124"/>
      <c r="EH11" s="2124"/>
      <c r="EI11" s="2124"/>
      <c r="EJ11" s="2124"/>
      <c r="EK11" s="2124"/>
      <c r="EL11" s="2124"/>
      <c r="EM11" s="2124"/>
      <c r="EN11" s="2124"/>
      <c r="EO11" s="2124"/>
      <c r="EP11" s="2124"/>
      <c r="EQ11" s="2124"/>
      <c r="ER11" s="2124"/>
      <c r="ES11" s="2124"/>
      <c r="ET11" s="2124"/>
      <c r="EU11" s="2124"/>
      <c r="EV11" s="2124"/>
      <c r="EW11" s="2124"/>
      <c r="EX11" s="2124"/>
      <c r="EY11" s="2124"/>
      <c r="EZ11" s="2124"/>
      <c r="FA11" s="2124"/>
      <c r="FB11" s="2124"/>
      <c r="FC11" s="2124"/>
      <c r="FD11" s="2124"/>
      <c r="FE11" s="2124"/>
      <c r="FF11" s="2124"/>
      <c r="FG11" s="2124"/>
      <c r="FH11" s="2124"/>
      <c r="FI11" s="2124"/>
      <c r="FJ11" s="2124"/>
      <c r="FK11" s="2124"/>
      <c r="FL11" s="2124"/>
      <c r="FM11" s="2124"/>
      <c r="FN11" s="2124"/>
      <c r="FO11" s="2124"/>
      <c r="FP11" s="2124"/>
      <c r="FQ11" s="2124"/>
      <c r="FR11" s="2124"/>
      <c r="FS11" s="2124"/>
      <c r="FT11" s="2124"/>
      <c r="FU11" s="2124"/>
      <c r="FV11" s="2124"/>
      <c r="FW11" s="2124"/>
      <c r="FX11" s="2124"/>
      <c r="FY11" s="2124"/>
      <c r="FZ11" s="2124"/>
      <c r="GA11" s="2124"/>
      <c r="GB11" s="2124"/>
      <c r="GC11" s="2124"/>
      <c r="GD11" s="2124"/>
      <c r="GE11" s="2124"/>
      <c r="GF11" s="2124"/>
      <c r="GG11" s="2124"/>
      <c r="GH11" s="2124"/>
      <c r="GI11" s="2124"/>
      <c r="GJ11" s="2124"/>
      <c r="GK11" s="2124"/>
      <c r="GL11" s="2124"/>
      <c r="GM11" s="2124"/>
      <c r="GN11" s="2124"/>
      <c r="GO11" s="2124"/>
      <c r="GP11" s="2124"/>
      <c r="GQ11" s="2124"/>
      <c r="GR11" s="2124"/>
      <c r="GS11" s="2124"/>
      <c r="GT11" s="2124"/>
      <c r="GU11" s="2124"/>
      <c r="GV11" s="2124"/>
      <c r="GW11" s="2124"/>
      <c r="GX11" s="2124"/>
      <c r="GY11" s="2124"/>
      <c r="GZ11" s="2124"/>
      <c r="HA11" s="2124"/>
      <c r="HB11" s="2124"/>
      <c r="HC11" s="2124"/>
      <c r="HD11" s="2124"/>
      <c r="HE11" s="2124"/>
      <c r="HF11" s="2124"/>
      <c r="HG11" s="2124"/>
      <c r="HH11" s="2124"/>
      <c r="HI11" s="2124"/>
    </row>
    <row r="12" spans="1:221" s="7" customFormat="1" ht="14.25">
      <c r="A12" s="2290" t="s">
        <v>19</v>
      </c>
      <c r="B12" s="2196">
        <v>59071519</v>
      </c>
      <c r="C12" s="2200">
        <v>126166948</v>
      </c>
      <c r="D12" s="2200">
        <v>-276232</v>
      </c>
      <c r="E12" s="1435">
        <v>101.1</v>
      </c>
      <c r="F12" s="2042" t="s">
        <v>1099</v>
      </c>
      <c r="G12" s="1159">
        <v>905123</v>
      </c>
      <c r="H12" s="1159">
        <v>599353</v>
      </c>
      <c r="I12" s="1158">
        <v>836050</v>
      </c>
      <c r="J12" s="13">
        <v>19396177</v>
      </c>
      <c r="K12" s="1158">
        <v>816242</v>
      </c>
      <c r="L12" s="1158">
        <v>530565</v>
      </c>
      <c r="M12" s="1158">
        <v>183980</v>
      </c>
      <c r="N12" s="1435">
        <v>101.8</v>
      </c>
      <c r="O12" s="1435">
        <v>104.3</v>
      </c>
      <c r="P12" s="1435">
        <v>99.8</v>
      </c>
      <c r="Q12" s="1435">
        <v>99</v>
      </c>
      <c r="R12" s="1341">
        <v>586149</v>
      </c>
      <c r="S12" s="1341">
        <v>323853</v>
      </c>
      <c r="T12" s="1435">
        <v>101.4</v>
      </c>
      <c r="U12" s="1435">
        <v>103</v>
      </c>
      <c r="V12" s="1435">
        <v>94.8</v>
      </c>
      <c r="W12" s="1158">
        <v>1714.28</v>
      </c>
      <c r="X12" s="1158">
        <v>2662.9839999999999</v>
      </c>
      <c r="Y12" s="1158">
        <v>387.22375</v>
      </c>
      <c r="Z12" s="1251">
        <v>381237</v>
      </c>
      <c r="AA12" s="2124"/>
      <c r="AB12" s="2124"/>
      <c r="AC12" s="2124"/>
      <c r="AD12" s="2124"/>
      <c r="AE12" s="2124"/>
      <c r="AF12" s="2124"/>
      <c r="AG12" s="2124"/>
      <c r="AH12" s="2124"/>
      <c r="AI12" s="2124"/>
      <c r="AJ12" s="2124"/>
      <c r="AK12" s="2124"/>
      <c r="AL12" s="2124"/>
      <c r="AM12" s="2124"/>
      <c r="AN12" s="2124"/>
      <c r="AO12" s="2124"/>
      <c r="AP12" s="2124"/>
      <c r="AQ12" s="2124"/>
      <c r="AR12" s="2124"/>
      <c r="AS12" s="2124"/>
      <c r="AT12" s="2124"/>
      <c r="AU12" s="2124"/>
      <c r="AV12" s="2124"/>
      <c r="AW12" s="2124"/>
      <c r="AX12" s="2124"/>
      <c r="AY12" s="2124"/>
      <c r="AZ12" s="2124"/>
      <c r="BA12" s="2124"/>
      <c r="BB12" s="2124"/>
      <c r="BC12" s="2124"/>
      <c r="BD12" s="2124"/>
      <c r="BE12" s="2124"/>
      <c r="BF12" s="2124"/>
      <c r="BG12" s="2124"/>
      <c r="BH12" s="2124"/>
      <c r="BI12" s="2124"/>
      <c r="BJ12" s="2124"/>
      <c r="BK12" s="2124"/>
      <c r="BL12" s="2124"/>
      <c r="BM12" s="2124"/>
      <c r="BN12" s="2124"/>
      <c r="BO12" s="2124"/>
      <c r="BP12" s="2124"/>
      <c r="BQ12" s="2124"/>
      <c r="BR12" s="2124"/>
      <c r="BS12" s="2124"/>
      <c r="BT12" s="2124"/>
      <c r="BU12" s="2124"/>
      <c r="BV12" s="2124"/>
      <c r="BW12" s="2124"/>
      <c r="BX12" s="2124"/>
      <c r="BY12" s="2124"/>
      <c r="BZ12" s="2124"/>
      <c r="CA12" s="2124"/>
      <c r="CB12" s="2124"/>
      <c r="CC12" s="2124"/>
      <c r="CD12" s="2124"/>
      <c r="CE12" s="2124"/>
      <c r="CF12" s="2124"/>
      <c r="CG12" s="2124"/>
      <c r="CH12" s="2124"/>
      <c r="CI12" s="2124"/>
      <c r="CJ12" s="2124"/>
      <c r="CK12" s="2124"/>
      <c r="CL12" s="2124"/>
      <c r="CM12" s="2124"/>
      <c r="CN12" s="2124"/>
      <c r="CO12" s="2124"/>
      <c r="CP12" s="2124"/>
      <c r="CQ12" s="2124"/>
      <c r="CS12" s="2124"/>
      <c r="CT12" s="2124"/>
      <c r="CU12" s="2124"/>
      <c r="CV12" s="2124"/>
      <c r="CW12" s="2124"/>
      <c r="CX12" s="2124"/>
      <c r="CY12" s="2124"/>
      <c r="CZ12" s="2124"/>
      <c r="DA12" s="2124"/>
      <c r="DB12" s="2124"/>
      <c r="DC12" s="2124"/>
      <c r="DD12" s="2124"/>
      <c r="DE12" s="2124"/>
      <c r="DF12" s="2124"/>
      <c r="DG12" s="2124"/>
      <c r="DH12" s="2124"/>
      <c r="DI12" s="2124"/>
      <c r="DJ12" s="2124"/>
      <c r="DK12" s="2124"/>
      <c r="DL12" s="2124"/>
      <c r="DM12" s="2124"/>
      <c r="DN12" s="2124"/>
      <c r="DO12" s="2124"/>
      <c r="DP12" s="2124"/>
      <c r="DQ12" s="2124"/>
      <c r="DR12" s="2124"/>
      <c r="DS12" s="2124"/>
      <c r="DT12" s="2124"/>
      <c r="DU12" s="2124"/>
      <c r="DV12" s="2124"/>
      <c r="DW12" s="2124"/>
      <c r="DX12" s="2124"/>
      <c r="DY12" s="2124"/>
      <c r="DZ12" s="2124"/>
      <c r="EA12" s="2124"/>
      <c r="EB12" s="2124"/>
      <c r="EC12" s="2124"/>
      <c r="ED12" s="2124"/>
      <c r="EE12" s="2124"/>
      <c r="EF12" s="2124"/>
      <c r="EG12" s="2124"/>
      <c r="EH12" s="2124"/>
      <c r="EI12" s="2124"/>
      <c r="EJ12" s="2124"/>
      <c r="EK12" s="2124"/>
      <c r="EL12" s="2124"/>
      <c r="EM12" s="2124"/>
      <c r="EN12" s="2124"/>
      <c r="EO12" s="2124"/>
      <c r="EP12" s="2124"/>
      <c r="EQ12" s="2124"/>
      <c r="ER12" s="2124"/>
      <c r="ES12" s="2124"/>
      <c r="ET12" s="2124"/>
      <c r="EU12" s="2124"/>
      <c r="EV12" s="2124"/>
      <c r="EW12" s="2124"/>
      <c r="EX12" s="2124"/>
      <c r="EY12" s="2124"/>
      <c r="EZ12" s="2124"/>
      <c r="FA12" s="2124"/>
      <c r="FB12" s="2124"/>
      <c r="FC12" s="2124"/>
      <c r="FD12" s="2124"/>
      <c r="FE12" s="2124"/>
      <c r="FF12" s="2124"/>
      <c r="FG12" s="2124"/>
      <c r="FH12" s="2124"/>
      <c r="FI12" s="2124"/>
      <c r="FJ12" s="2124"/>
      <c r="FK12" s="2124"/>
      <c r="FL12" s="2124"/>
      <c r="FM12" s="2124"/>
      <c r="FN12" s="2124"/>
      <c r="FO12" s="2124"/>
      <c r="FP12" s="2124"/>
      <c r="FQ12" s="2124"/>
      <c r="FR12" s="2124"/>
      <c r="FS12" s="2124"/>
      <c r="FT12" s="2124"/>
      <c r="FU12" s="2124"/>
      <c r="FV12" s="2124"/>
      <c r="FW12" s="2124"/>
      <c r="FX12" s="2124"/>
      <c r="FY12" s="2124"/>
      <c r="FZ12" s="2124"/>
      <c r="GA12" s="2124"/>
      <c r="GB12" s="2124"/>
      <c r="GC12" s="2124"/>
      <c r="GD12" s="2124"/>
      <c r="GE12" s="2124"/>
      <c r="GF12" s="2124"/>
      <c r="GG12" s="2124"/>
      <c r="GH12" s="2124"/>
      <c r="GI12" s="2124"/>
      <c r="GJ12" s="2124"/>
      <c r="GK12" s="2124"/>
      <c r="GL12" s="2124"/>
      <c r="GM12" s="2124"/>
      <c r="GN12" s="2124"/>
      <c r="GO12" s="2124"/>
      <c r="GP12" s="2124"/>
      <c r="GQ12" s="2124"/>
      <c r="GR12" s="2124"/>
      <c r="GS12" s="2124"/>
      <c r="GT12" s="2124"/>
      <c r="GU12" s="2124"/>
      <c r="GV12" s="2124"/>
      <c r="GW12" s="2124"/>
      <c r="GX12" s="2124"/>
      <c r="GY12" s="2124"/>
      <c r="GZ12" s="2124"/>
      <c r="HA12" s="2124"/>
      <c r="HB12" s="2124"/>
      <c r="HC12" s="2124"/>
      <c r="HD12" s="2124"/>
      <c r="HE12" s="2124"/>
      <c r="HF12" s="2124"/>
      <c r="HG12" s="2124"/>
      <c r="HH12" s="2124"/>
      <c r="HI12" s="2124"/>
    </row>
    <row r="13" spans="1:221" s="7" customFormat="1" ht="14.25">
      <c r="A13" s="2290">
        <v>2</v>
      </c>
      <c r="B13" s="2292" t="s">
        <v>1200</v>
      </c>
      <c r="C13" s="2200">
        <v>125708382</v>
      </c>
      <c r="D13" s="2200">
        <v>-458566</v>
      </c>
      <c r="E13" s="1435">
        <v>90.6</v>
      </c>
      <c r="F13" s="2042" t="s">
        <v>1099</v>
      </c>
      <c r="G13" s="1159">
        <v>815340</v>
      </c>
      <c r="H13" s="1159">
        <v>534747</v>
      </c>
      <c r="I13" s="2197">
        <v>821491</v>
      </c>
      <c r="J13" s="13">
        <v>19504951</v>
      </c>
      <c r="K13" s="1158">
        <v>899467</v>
      </c>
      <c r="L13" s="1158">
        <v>558119</v>
      </c>
      <c r="M13" s="1158">
        <v>134255</v>
      </c>
      <c r="N13" s="1435">
        <v>101.8</v>
      </c>
      <c r="O13" s="1435">
        <v>105.8</v>
      </c>
      <c r="P13" s="1435">
        <v>100.4</v>
      </c>
      <c r="Q13" s="1435">
        <v>98.8</v>
      </c>
      <c r="R13" s="1341">
        <v>609535</v>
      </c>
      <c r="S13" s="1341">
        <v>305811</v>
      </c>
      <c r="T13" s="1435">
        <v>101.3</v>
      </c>
      <c r="U13" s="1435">
        <v>100.1</v>
      </c>
      <c r="V13" s="1435">
        <v>76</v>
      </c>
      <c r="W13" s="1158">
        <v>1883</v>
      </c>
      <c r="X13" s="1158">
        <v>2070</v>
      </c>
      <c r="Y13" s="1158">
        <v>476</v>
      </c>
      <c r="Z13" s="1251">
        <v>309178</v>
      </c>
      <c r="AA13" s="2124"/>
      <c r="AB13" s="2124"/>
      <c r="AC13" s="2124"/>
      <c r="AD13" s="2124"/>
      <c r="AE13" s="2124"/>
      <c r="AF13" s="2124"/>
      <c r="AG13" s="2124"/>
      <c r="AH13" s="2124"/>
      <c r="AI13" s="2124"/>
      <c r="AJ13" s="2124"/>
      <c r="AK13" s="2124"/>
      <c r="AL13" s="2124"/>
      <c r="AM13" s="2124"/>
      <c r="AN13" s="2124"/>
      <c r="AO13" s="2124"/>
      <c r="AP13" s="2124"/>
      <c r="AQ13" s="2124"/>
      <c r="AR13" s="2124"/>
      <c r="AS13" s="2124"/>
      <c r="AT13" s="2124"/>
      <c r="AU13" s="2124"/>
      <c r="AV13" s="2124"/>
      <c r="AW13" s="2124"/>
      <c r="AX13" s="2124"/>
      <c r="AY13" s="2124"/>
      <c r="AZ13" s="2124"/>
      <c r="BA13" s="2124"/>
      <c r="BB13" s="2124"/>
      <c r="BC13" s="2124"/>
      <c r="BD13" s="2124"/>
      <c r="BE13" s="2124"/>
      <c r="BF13" s="2124"/>
      <c r="BG13" s="2124"/>
      <c r="BH13" s="2124"/>
      <c r="BI13" s="2124"/>
      <c r="BJ13" s="2124"/>
      <c r="BK13" s="2124"/>
      <c r="BL13" s="2124"/>
      <c r="BM13" s="2124"/>
      <c r="BN13" s="2124"/>
      <c r="BO13" s="2124"/>
      <c r="BP13" s="2124"/>
      <c r="BQ13" s="2124"/>
      <c r="BR13" s="2124"/>
      <c r="BS13" s="2124"/>
      <c r="BT13" s="2124"/>
      <c r="BU13" s="2124"/>
      <c r="BV13" s="2124"/>
      <c r="BW13" s="2124"/>
      <c r="BX13" s="2124"/>
      <c r="BY13" s="2124"/>
      <c r="BZ13" s="2124"/>
      <c r="CA13" s="2124"/>
      <c r="CB13" s="2124"/>
      <c r="CC13" s="2124"/>
      <c r="CD13" s="2124"/>
      <c r="CE13" s="2124"/>
      <c r="CF13" s="2124"/>
      <c r="CG13" s="2124"/>
      <c r="CH13" s="2124"/>
      <c r="CI13" s="2124"/>
      <c r="CJ13" s="2124"/>
      <c r="CK13" s="2124"/>
      <c r="CL13" s="2124"/>
      <c r="CM13" s="2124"/>
      <c r="CN13" s="2124"/>
      <c r="CO13" s="2124"/>
      <c r="CP13" s="2124"/>
      <c r="CQ13" s="2124"/>
      <c r="CS13" s="2124"/>
      <c r="CT13" s="2124"/>
      <c r="CU13" s="2124"/>
      <c r="CV13" s="2124"/>
      <c r="CW13" s="2124"/>
      <c r="CX13" s="2124"/>
      <c r="CY13" s="2124"/>
      <c r="CZ13" s="2124"/>
      <c r="DA13" s="2124"/>
      <c r="DB13" s="2124"/>
      <c r="DC13" s="2124"/>
      <c r="DD13" s="2124"/>
      <c r="DE13" s="2124"/>
      <c r="DF13" s="2124"/>
      <c r="DG13" s="2124"/>
      <c r="DH13" s="2124"/>
      <c r="DI13" s="2124"/>
      <c r="DJ13" s="2124"/>
      <c r="DK13" s="2124"/>
      <c r="DL13" s="2124"/>
      <c r="DM13" s="2124"/>
      <c r="DN13" s="2124"/>
      <c r="DO13" s="2124"/>
      <c r="DP13" s="2124"/>
      <c r="DQ13" s="2124"/>
      <c r="DR13" s="2124"/>
      <c r="DS13" s="2124"/>
      <c r="DT13" s="2124"/>
      <c r="DU13" s="2124"/>
      <c r="DV13" s="2124"/>
      <c r="DW13" s="2124"/>
      <c r="DX13" s="2124"/>
      <c r="DY13" s="2124"/>
      <c r="DZ13" s="2124"/>
      <c r="EA13" s="2124"/>
      <c r="EB13" s="2124"/>
      <c r="EC13" s="2124"/>
      <c r="ED13" s="2124"/>
      <c r="EE13" s="2124"/>
      <c r="EF13" s="2124"/>
      <c r="EG13" s="2124"/>
      <c r="EH13" s="2124"/>
      <c r="EI13" s="2124"/>
      <c r="EJ13" s="2124"/>
      <c r="EK13" s="2124"/>
      <c r="EL13" s="2124"/>
      <c r="EM13" s="2124"/>
      <c r="EN13" s="2124"/>
      <c r="EO13" s="2124"/>
      <c r="EP13" s="2124"/>
      <c r="EQ13" s="2124"/>
      <c r="ER13" s="2124"/>
      <c r="ES13" s="2124"/>
      <c r="ET13" s="2124"/>
      <c r="EU13" s="2124"/>
      <c r="EV13" s="2124"/>
      <c r="EW13" s="2124"/>
      <c r="EX13" s="2124"/>
      <c r="EY13" s="2124"/>
      <c r="EZ13" s="2124"/>
      <c r="FA13" s="2124"/>
      <c r="FB13" s="2124"/>
      <c r="FC13" s="2124"/>
      <c r="FD13" s="2124"/>
      <c r="FE13" s="2124"/>
      <c r="FF13" s="2124"/>
      <c r="FG13" s="2124"/>
      <c r="FH13" s="2124"/>
      <c r="FI13" s="2124"/>
      <c r="FJ13" s="2124"/>
      <c r="FK13" s="2124"/>
      <c r="FL13" s="2124"/>
      <c r="FM13" s="2124"/>
      <c r="FN13" s="2124"/>
      <c r="FO13" s="2124"/>
      <c r="FP13" s="2124"/>
      <c r="FQ13" s="2124"/>
      <c r="FR13" s="2124"/>
      <c r="FS13" s="2124"/>
      <c r="FT13" s="2124"/>
      <c r="FU13" s="2124"/>
      <c r="FV13" s="2124"/>
      <c r="FW13" s="2124"/>
      <c r="FX13" s="2124"/>
      <c r="FY13" s="2124"/>
      <c r="FZ13" s="2124"/>
      <c r="GA13" s="2124"/>
      <c r="GB13" s="2124"/>
      <c r="GC13" s="2124"/>
      <c r="GD13" s="2124"/>
      <c r="GE13" s="2124"/>
      <c r="GF13" s="2124"/>
      <c r="GG13" s="2124"/>
      <c r="GH13" s="2124"/>
      <c r="GI13" s="2124"/>
      <c r="GJ13" s="2124"/>
      <c r="GK13" s="2124"/>
      <c r="GL13" s="2124"/>
      <c r="GM13" s="2124"/>
      <c r="GN13" s="2124"/>
      <c r="GO13" s="2124"/>
      <c r="GP13" s="2124"/>
      <c r="GQ13" s="2124"/>
      <c r="GR13" s="2124"/>
      <c r="GS13" s="2124"/>
      <c r="GT13" s="2124"/>
      <c r="GU13" s="2124"/>
      <c r="GV13" s="2124"/>
      <c r="GW13" s="2124"/>
      <c r="GX13" s="2124"/>
      <c r="GY13" s="2124"/>
      <c r="GZ13" s="2124"/>
      <c r="HA13" s="2124"/>
      <c r="HB13" s="2124"/>
      <c r="HC13" s="2124"/>
      <c r="HD13" s="2124"/>
      <c r="HE13" s="2124"/>
      <c r="HF13" s="2124"/>
      <c r="HG13" s="2124"/>
      <c r="HH13" s="2124"/>
      <c r="HI13" s="2124"/>
    </row>
    <row r="14" spans="1:221" s="7" customFormat="1" ht="14.25">
      <c r="A14" s="2290"/>
      <c r="B14" s="2293"/>
      <c r="C14" s="2200"/>
      <c r="D14" s="2200"/>
      <c r="E14" s="1435"/>
      <c r="F14" s="1435"/>
      <c r="G14" s="1159"/>
      <c r="H14" s="1159"/>
      <c r="I14" s="1159"/>
      <c r="J14" s="13"/>
      <c r="K14" s="13"/>
      <c r="L14" s="1158"/>
      <c r="M14" s="1159"/>
      <c r="N14" s="1417"/>
      <c r="O14" s="2202"/>
      <c r="P14" s="2202"/>
      <c r="Q14" s="2202"/>
      <c r="R14" s="1251"/>
      <c r="S14" s="1251"/>
      <c r="T14" s="1417"/>
      <c r="U14" s="1417"/>
      <c r="V14" s="1417"/>
      <c r="W14" s="1158"/>
      <c r="X14" s="1158"/>
      <c r="Y14" s="1158"/>
      <c r="Z14" s="1249"/>
      <c r="AA14" s="2124"/>
      <c r="AB14" s="2124"/>
      <c r="AC14" s="2124"/>
      <c r="AD14" s="2124"/>
      <c r="AE14" s="2124"/>
      <c r="AF14" s="2124"/>
      <c r="AG14" s="2124"/>
      <c r="AH14" s="2124"/>
      <c r="AI14" s="2124"/>
      <c r="AJ14" s="2124"/>
      <c r="AK14" s="2124"/>
      <c r="AL14" s="2124"/>
      <c r="AM14" s="2124"/>
      <c r="AN14" s="2124"/>
      <c r="AO14" s="2124"/>
      <c r="AP14" s="2124"/>
      <c r="AQ14" s="2124"/>
      <c r="AR14" s="2124"/>
      <c r="AS14" s="2124"/>
      <c r="AT14" s="2124"/>
      <c r="AU14" s="2124"/>
      <c r="AV14" s="2124"/>
      <c r="AW14" s="2124"/>
      <c r="AX14" s="2124"/>
      <c r="AY14" s="2124"/>
      <c r="AZ14" s="2124"/>
      <c r="BA14" s="2124"/>
      <c r="BB14" s="2124"/>
      <c r="BC14" s="2124"/>
      <c r="BD14" s="2124"/>
      <c r="BE14" s="2124"/>
      <c r="BF14" s="2124"/>
      <c r="BG14" s="2124"/>
      <c r="BH14" s="2124"/>
      <c r="BI14" s="2124"/>
      <c r="BJ14" s="2124"/>
      <c r="BK14" s="2124"/>
      <c r="BL14" s="2124"/>
      <c r="BM14" s="2124"/>
      <c r="BN14" s="2124"/>
      <c r="BO14" s="2124"/>
      <c r="BP14" s="2124"/>
      <c r="BQ14" s="2124"/>
      <c r="BR14" s="2124"/>
      <c r="BS14" s="2124"/>
      <c r="BT14" s="2124"/>
      <c r="BU14" s="2124"/>
      <c r="BV14" s="2124"/>
      <c r="BW14" s="2124"/>
      <c r="BX14" s="2124"/>
      <c r="BY14" s="2124"/>
      <c r="BZ14" s="2124"/>
      <c r="CA14" s="2124"/>
      <c r="CB14" s="2124"/>
      <c r="CC14" s="2124"/>
      <c r="CD14" s="2124"/>
      <c r="CE14" s="2124"/>
      <c r="CF14" s="2124"/>
      <c r="CG14" s="2124"/>
      <c r="CH14" s="2124"/>
      <c r="CI14" s="2124"/>
      <c r="CJ14" s="2124"/>
      <c r="CK14" s="2124"/>
      <c r="CL14" s="2124"/>
      <c r="CM14" s="2124"/>
      <c r="CN14" s="2124"/>
      <c r="CO14" s="2124"/>
      <c r="CP14" s="2124"/>
      <c r="CQ14" s="2124"/>
      <c r="CS14" s="2124"/>
      <c r="CT14" s="2124"/>
      <c r="CU14" s="2124"/>
      <c r="CV14" s="2124"/>
      <c r="CW14" s="2124"/>
      <c r="CX14" s="2124"/>
      <c r="CY14" s="2124"/>
      <c r="CZ14" s="2124"/>
      <c r="DA14" s="2124"/>
      <c r="DB14" s="2124"/>
      <c r="DC14" s="2124"/>
      <c r="DD14" s="2124"/>
      <c r="DE14" s="2124"/>
      <c r="DF14" s="2124"/>
      <c r="DG14" s="2124"/>
      <c r="DH14" s="2124"/>
      <c r="DI14" s="2124"/>
      <c r="DJ14" s="2124"/>
      <c r="DK14" s="2124"/>
      <c r="DL14" s="2124"/>
      <c r="DM14" s="2124"/>
      <c r="DN14" s="2124"/>
      <c r="DO14" s="2124"/>
      <c r="DP14" s="2124"/>
      <c r="DQ14" s="2124"/>
      <c r="DR14" s="2124"/>
      <c r="DS14" s="2124"/>
      <c r="DT14" s="2124"/>
      <c r="DU14" s="2124"/>
      <c r="DV14" s="2124"/>
      <c r="DW14" s="2124"/>
      <c r="DX14" s="2124"/>
      <c r="DY14" s="2124"/>
      <c r="DZ14" s="2124"/>
      <c r="EA14" s="2124"/>
      <c r="EB14" s="2124"/>
      <c r="EC14" s="2124"/>
      <c r="ED14" s="2124"/>
      <c r="EE14" s="2124"/>
      <c r="EF14" s="2124"/>
      <c r="EG14" s="2124"/>
      <c r="EH14" s="2124"/>
      <c r="EI14" s="2124"/>
      <c r="EJ14" s="2124"/>
      <c r="EK14" s="2124"/>
      <c r="EL14" s="2124"/>
      <c r="EM14" s="2124"/>
      <c r="EN14" s="2124"/>
      <c r="EO14" s="2124"/>
      <c r="EP14" s="2124"/>
      <c r="EQ14" s="2124"/>
      <c r="ER14" s="2124"/>
      <c r="ES14" s="2124"/>
      <c r="ET14" s="2124"/>
      <c r="EU14" s="2124"/>
      <c r="EV14" s="2124"/>
      <c r="EW14" s="2124"/>
      <c r="EX14" s="2124"/>
      <c r="EY14" s="2124"/>
      <c r="EZ14" s="2124"/>
      <c r="FA14" s="2124"/>
      <c r="FB14" s="2124"/>
      <c r="FC14" s="2124"/>
      <c r="FD14" s="2124"/>
      <c r="FE14" s="2124"/>
      <c r="FF14" s="2124"/>
      <c r="FG14" s="2124"/>
      <c r="FH14" s="2124"/>
      <c r="FI14" s="2124"/>
      <c r="FJ14" s="2124"/>
      <c r="FK14" s="2124"/>
      <c r="FL14" s="2124"/>
      <c r="FM14" s="2124"/>
      <c r="FN14" s="2124"/>
      <c r="FO14" s="2124"/>
      <c r="FP14" s="2124"/>
      <c r="FQ14" s="2124"/>
      <c r="FR14" s="2124"/>
      <c r="FS14" s="2124"/>
      <c r="FT14" s="2124"/>
      <c r="FU14" s="2124"/>
      <c r="FV14" s="2124"/>
      <c r="FW14" s="2124"/>
      <c r="FX14" s="2124"/>
      <c r="FY14" s="2124"/>
      <c r="FZ14" s="2124"/>
      <c r="GA14" s="2124"/>
      <c r="GB14" s="2124"/>
      <c r="GC14" s="2124"/>
      <c r="GD14" s="2124"/>
      <c r="GE14" s="2124"/>
      <c r="GF14" s="2124"/>
      <c r="GG14" s="2124"/>
      <c r="GH14" s="2124"/>
      <c r="GI14" s="2124"/>
      <c r="GJ14" s="2124"/>
      <c r="GK14" s="2124"/>
      <c r="GL14" s="2124"/>
      <c r="GM14" s="2124"/>
      <c r="GN14" s="2124"/>
      <c r="GO14" s="2124"/>
      <c r="GP14" s="2124"/>
      <c r="GQ14" s="2124"/>
      <c r="GR14" s="2124"/>
      <c r="GS14" s="2124"/>
      <c r="GT14" s="2124"/>
      <c r="GU14" s="2124"/>
      <c r="GV14" s="2124"/>
      <c r="GW14" s="2124"/>
      <c r="GX14" s="2124"/>
      <c r="GY14" s="2124"/>
      <c r="GZ14" s="2124"/>
      <c r="HA14" s="2124"/>
      <c r="HB14" s="2124"/>
      <c r="HC14" s="2124"/>
      <c r="HD14" s="2124"/>
      <c r="HE14" s="2124"/>
      <c r="HF14" s="2124"/>
      <c r="HG14" s="2124"/>
      <c r="HH14" s="2124"/>
      <c r="HI14" s="2124"/>
    </row>
    <row r="15" spans="1:221" s="2300" customFormat="1" ht="17.100000000000001" customHeight="1">
      <c r="A15" s="2294" t="s">
        <v>243</v>
      </c>
      <c r="B15" s="2292" t="s">
        <v>1200</v>
      </c>
      <c r="C15" s="2197">
        <v>125895097</v>
      </c>
      <c r="D15" s="2197">
        <v>-37082</v>
      </c>
      <c r="E15" s="2295">
        <v>71.5</v>
      </c>
      <c r="F15" s="2296">
        <v>77.2</v>
      </c>
      <c r="G15" s="13">
        <v>63839</v>
      </c>
      <c r="H15" s="13">
        <v>40776</v>
      </c>
      <c r="I15" s="13" t="s">
        <v>1201</v>
      </c>
      <c r="J15" s="13">
        <v>1452904</v>
      </c>
      <c r="K15" s="2291">
        <v>857597</v>
      </c>
      <c r="L15" s="2291">
        <v>549969</v>
      </c>
      <c r="M15" s="2291">
        <v>10826</v>
      </c>
      <c r="N15" s="2042">
        <v>101.8</v>
      </c>
      <c r="O15" s="2042">
        <v>105.8</v>
      </c>
      <c r="P15" s="2042">
        <v>100.5</v>
      </c>
      <c r="Q15" s="2042">
        <v>97.5</v>
      </c>
      <c r="R15" s="13">
        <v>502403</v>
      </c>
      <c r="S15" s="13">
        <v>280883</v>
      </c>
      <c r="T15" s="2297">
        <v>102.2</v>
      </c>
      <c r="U15" s="2297">
        <v>96.9</v>
      </c>
      <c r="V15" s="2297">
        <v>56.3</v>
      </c>
      <c r="W15" s="1157">
        <v>1761.499</v>
      </c>
      <c r="X15" s="1157">
        <v>1938.3309999999999</v>
      </c>
      <c r="Y15" s="2197">
        <v>399.24099999999999</v>
      </c>
      <c r="Z15" s="13">
        <v>18107</v>
      </c>
      <c r="AA15" s="2298"/>
      <c r="AB15" s="2299"/>
      <c r="AC15" s="2299"/>
      <c r="AD15" s="2299"/>
      <c r="AE15" s="2299"/>
      <c r="AF15" s="2299"/>
      <c r="AG15" s="2299"/>
      <c r="AH15" s="2299"/>
      <c r="AI15" s="2299"/>
      <c r="AJ15" s="2299"/>
      <c r="AK15" s="2299"/>
      <c r="AL15" s="2299"/>
      <c r="AM15" s="2299"/>
      <c r="AN15" s="2299"/>
      <c r="AO15" s="2299"/>
      <c r="AP15" s="2299"/>
      <c r="AQ15" s="2299"/>
      <c r="AR15" s="2299"/>
      <c r="AS15" s="2299"/>
      <c r="AT15" s="2299"/>
      <c r="AU15" s="2299"/>
      <c r="AV15" s="2299"/>
      <c r="AW15" s="2299"/>
      <c r="AX15" s="2299"/>
      <c r="AY15" s="2299"/>
      <c r="AZ15" s="2299"/>
      <c r="BA15" s="2299"/>
      <c r="BB15" s="2299"/>
      <c r="BC15" s="2299"/>
      <c r="BD15" s="2299"/>
      <c r="BE15" s="2299"/>
      <c r="BF15" s="2299"/>
      <c r="BG15" s="2299"/>
      <c r="BH15" s="2299"/>
      <c r="BI15" s="2299"/>
      <c r="BJ15" s="2299"/>
      <c r="BK15" s="2299"/>
      <c r="BL15" s="2299"/>
      <c r="BM15" s="2299"/>
      <c r="BN15" s="2299"/>
      <c r="BO15" s="2299"/>
      <c r="BP15" s="2299"/>
      <c r="BQ15" s="2299"/>
      <c r="BR15" s="2299"/>
      <c r="BS15" s="2299"/>
      <c r="BT15" s="2299"/>
      <c r="BU15" s="2299"/>
      <c r="BV15" s="2299"/>
      <c r="BW15" s="2299"/>
      <c r="BX15" s="2299"/>
      <c r="BY15" s="2299"/>
      <c r="BZ15" s="2299"/>
      <c r="CA15" s="2299"/>
      <c r="CB15" s="2299"/>
      <c r="CC15" s="2299"/>
      <c r="CD15" s="2299"/>
      <c r="CE15" s="2299"/>
      <c r="CF15" s="2299"/>
      <c r="CG15" s="2299"/>
      <c r="CH15" s="2299"/>
      <c r="CI15" s="2299"/>
      <c r="CJ15" s="2299"/>
      <c r="CK15" s="2299"/>
      <c r="CL15" s="2299"/>
      <c r="CM15" s="2299"/>
      <c r="CN15" s="2299"/>
      <c r="CO15" s="2299"/>
      <c r="CP15" s="2299"/>
      <c r="CQ15" s="2299"/>
      <c r="CS15" s="2299"/>
      <c r="CT15" s="2299"/>
      <c r="CU15" s="2299"/>
      <c r="CV15" s="2299"/>
      <c r="CW15" s="2299"/>
      <c r="CX15" s="2299"/>
      <c r="CY15" s="2299"/>
      <c r="CZ15" s="2299"/>
      <c r="DA15" s="2299"/>
      <c r="DB15" s="2299"/>
      <c r="DC15" s="2299"/>
      <c r="DD15" s="2299"/>
      <c r="DE15" s="2299"/>
      <c r="DF15" s="2299"/>
      <c r="DG15" s="2299"/>
      <c r="DH15" s="2299"/>
      <c r="DI15" s="2299"/>
      <c r="DJ15" s="2299"/>
      <c r="DK15" s="2299"/>
      <c r="DL15" s="2299"/>
      <c r="DM15" s="2299"/>
      <c r="DN15" s="2299"/>
      <c r="DO15" s="2299"/>
      <c r="DP15" s="2299"/>
      <c r="DQ15" s="2299"/>
      <c r="DR15" s="2299"/>
      <c r="DS15" s="2299"/>
      <c r="DT15" s="2299"/>
      <c r="DU15" s="2299"/>
      <c r="DV15" s="2299"/>
      <c r="DW15" s="2299"/>
      <c r="DX15" s="2299"/>
      <c r="DY15" s="2299"/>
      <c r="DZ15" s="2299"/>
      <c r="EA15" s="2299"/>
      <c r="EB15" s="2299"/>
      <c r="EC15" s="2299"/>
      <c r="ED15" s="2299"/>
      <c r="EE15" s="2299"/>
      <c r="EF15" s="2299"/>
      <c r="EG15" s="2299"/>
      <c r="EH15" s="2299"/>
      <c r="EI15" s="2299"/>
      <c r="EJ15" s="2299"/>
      <c r="EK15" s="2299"/>
      <c r="EL15" s="2299"/>
      <c r="EM15" s="2299"/>
      <c r="EN15" s="2299"/>
      <c r="EO15" s="2299"/>
      <c r="EP15" s="2299"/>
      <c r="EQ15" s="2299"/>
      <c r="ER15" s="2299"/>
      <c r="ES15" s="2299"/>
      <c r="ET15" s="2299"/>
      <c r="EU15" s="2299"/>
      <c r="EV15" s="2299"/>
      <c r="EW15" s="2299"/>
      <c r="EX15" s="2299"/>
      <c r="EY15" s="2299"/>
      <c r="EZ15" s="2299"/>
      <c r="FA15" s="2299"/>
      <c r="FB15" s="2299"/>
      <c r="FC15" s="2299"/>
      <c r="FD15" s="2299"/>
      <c r="FE15" s="2299"/>
      <c r="FF15" s="2299"/>
      <c r="FG15" s="2299"/>
      <c r="FH15" s="2299"/>
      <c r="FI15" s="2299"/>
      <c r="FJ15" s="2299"/>
      <c r="FK15" s="2299"/>
      <c r="FL15" s="2299"/>
      <c r="FM15" s="2299"/>
      <c r="FN15" s="2299"/>
      <c r="FO15" s="2299"/>
      <c r="FP15" s="2299"/>
      <c r="FQ15" s="2299"/>
      <c r="FR15" s="2299"/>
      <c r="FS15" s="2299"/>
      <c r="FT15" s="2299"/>
      <c r="FU15" s="2299"/>
      <c r="FV15" s="2299"/>
      <c r="FW15" s="2299"/>
      <c r="FX15" s="2299"/>
      <c r="FY15" s="2299"/>
      <c r="FZ15" s="2299"/>
      <c r="GA15" s="2299"/>
      <c r="GB15" s="2299"/>
      <c r="GC15" s="2299"/>
      <c r="GD15" s="2299"/>
      <c r="GE15" s="2299"/>
      <c r="GF15" s="2299"/>
      <c r="GG15" s="2299"/>
      <c r="GH15" s="2299"/>
      <c r="GI15" s="2299"/>
      <c r="GJ15" s="2299"/>
      <c r="GK15" s="2299"/>
      <c r="GL15" s="2299"/>
      <c r="GM15" s="2299"/>
      <c r="GN15" s="2299"/>
      <c r="GO15" s="2299"/>
      <c r="GP15" s="2299"/>
      <c r="GQ15" s="2299"/>
      <c r="GR15" s="2299"/>
      <c r="GS15" s="2299"/>
      <c r="GT15" s="2299"/>
      <c r="GU15" s="2299"/>
      <c r="GV15" s="2299"/>
      <c r="GW15" s="2299"/>
      <c r="GX15" s="2299"/>
      <c r="GY15" s="2299"/>
      <c r="GZ15" s="2299"/>
      <c r="HA15" s="2299"/>
      <c r="HB15" s="2299"/>
      <c r="HC15" s="2299"/>
      <c r="HD15" s="2299"/>
      <c r="HE15" s="2299"/>
      <c r="HF15" s="2299"/>
      <c r="HG15" s="2299"/>
      <c r="HH15" s="2299"/>
      <c r="HI15" s="2299"/>
    </row>
    <row r="16" spans="1:221" s="2300" customFormat="1" ht="17.100000000000001" customHeight="1">
      <c r="A16" s="2294">
        <v>6</v>
      </c>
      <c r="B16" s="2292" t="s">
        <v>1200</v>
      </c>
      <c r="C16" s="2197">
        <v>125858015</v>
      </c>
      <c r="D16" s="2197">
        <v>-21994</v>
      </c>
      <c r="E16" s="2295">
        <v>82.7</v>
      </c>
      <c r="F16" s="2295">
        <v>81</v>
      </c>
      <c r="G16" s="13">
        <v>71101</v>
      </c>
      <c r="H16" s="13">
        <v>49525</v>
      </c>
      <c r="I16" s="13" t="s">
        <v>1202</v>
      </c>
      <c r="J16" s="13">
        <v>1678895</v>
      </c>
      <c r="K16" s="2291">
        <v>861632</v>
      </c>
      <c r="L16" s="2291">
        <v>554130</v>
      </c>
      <c r="M16" s="2291">
        <v>12283</v>
      </c>
      <c r="N16" s="2042">
        <v>101.7</v>
      </c>
      <c r="O16" s="2042">
        <v>105.5</v>
      </c>
      <c r="P16" s="2042">
        <v>100.4</v>
      </c>
      <c r="Q16" s="2042">
        <v>97.8</v>
      </c>
      <c r="R16" s="13">
        <v>1019095</v>
      </c>
      <c r="S16" s="13">
        <v>298367</v>
      </c>
      <c r="T16" s="2297">
        <v>102</v>
      </c>
      <c r="U16" s="2297">
        <v>97.7</v>
      </c>
      <c r="V16" s="2297">
        <v>58</v>
      </c>
      <c r="W16" s="1157">
        <v>1835.0319999999999</v>
      </c>
      <c r="X16" s="1157">
        <v>1929.8009999999999</v>
      </c>
      <c r="Y16" s="2197">
        <v>486.37099999999998</v>
      </c>
      <c r="Z16" s="13">
        <v>23846</v>
      </c>
      <c r="AA16" s="2298"/>
      <c r="AB16" s="2299"/>
      <c r="AC16" s="2299"/>
      <c r="AD16" s="2299"/>
      <c r="AE16" s="2299"/>
      <c r="AF16" s="2299"/>
      <c r="AG16" s="2299"/>
      <c r="AH16" s="2299"/>
      <c r="AI16" s="2299"/>
      <c r="AJ16" s="2299"/>
      <c r="AK16" s="2299"/>
      <c r="AL16" s="2299"/>
      <c r="AM16" s="2299"/>
      <c r="AN16" s="2299"/>
      <c r="AO16" s="2299"/>
      <c r="AP16" s="2299"/>
      <c r="AQ16" s="2299"/>
      <c r="AR16" s="2299"/>
      <c r="AS16" s="2299"/>
      <c r="AT16" s="2299"/>
      <c r="AU16" s="2299"/>
      <c r="AV16" s="2299"/>
      <c r="AW16" s="2299"/>
      <c r="AX16" s="2299"/>
      <c r="AY16" s="2299"/>
      <c r="AZ16" s="2299"/>
      <c r="BA16" s="2299"/>
      <c r="BB16" s="2299"/>
      <c r="BC16" s="2299"/>
      <c r="BD16" s="2299"/>
      <c r="BE16" s="2299"/>
      <c r="BF16" s="2299"/>
      <c r="BG16" s="2299"/>
      <c r="BH16" s="2299"/>
      <c r="BI16" s="2299"/>
      <c r="BJ16" s="2299"/>
      <c r="BK16" s="2299"/>
      <c r="BL16" s="2299"/>
      <c r="BM16" s="2299"/>
      <c r="BN16" s="2299"/>
      <c r="BO16" s="2299"/>
      <c r="BP16" s="2299"/>
      <c r="BQ16" s="2299"/>
      <c r="BR16" s="2299"/>
      <c r="BS16" s="2299"/>
      <c r="BT16" s="2299"/>
      <c r="BU16" s="2299"/>
      <c r="BV16" s="2299"/>
      <c r="BW16" s="2299"/>
      <c r="BX16" s="2299"/>
      <c r="BY16" s="2299"/>
      <c r="BZ16" s="2299"/>
      <c r="CA16" s="2299"/>
      <c r="CB16" s="2299"/>
      <c r="CC16" s="2299"/>
      <c r="CD16" s="2299"/>
      <c r="CE16" s="2299"/>
      <c r="CF16" s="2299"/>
      <c r="CG16" s="2299"/>
      <c r="CH16" s="2299"/>
      <c r="CI16" s="2299"/>
      <c r="CJ16" s="2299"/>
      <c r="CK16" s="2299"/>
      <c r="CL16" s="2299"/>
      <c r="CM16" s="2299"/>
      <c r="CN16" s="2299"/>
      <c r="CO16" s="2299"/>
      <c r="CP16" s="2299"/>
      <c r="CQ16" s="2299"/>
      <c r="CS16" s="2299"/>
      <c r="CT16" s="2299"/>
      <c r="CU16" s="2299"/>
      <c r="CV16" s="2299"/>
      <c r="CW16" s="2299"/>
      <c r="CX16" s="2299"/>
      <c r="CY16" s="2299"/>
      <c r="CZ16" s="2299"/>
      <c r="DA16" s="2299"/>
      <c r="DB16" s="2299"/>
      <c r="DC16" s="2299"/>
      <c r="DD16" s="2299"/>
      <c r="DE16" s="2299"/>
      <c r="DF16" s="2299"/>
      <c r="DG16" s="2299"/>
      <c r="DH16" s="2299"/>
      <c r="DI16" s="2299"/>
      <c r="DJ16" s="2299"/>
      <c r="DK16" s="2299"/>
      <c r="DL16" s="2299"/>
      <c r="DM16" s="2299"/>
      <c r="DN16" s="2299"/>
      <c r="DO16" s="2299"/>
      <c r="DP16" s="2299"/>
      <c r="DQ16" s="2299"/>
      <c r="DR16" s="2299"/>
      <c r="DS16" s="2299"/>
      <c r="DT16" s="2299"/>
      <c r="DU16" s="2299"/>
      <c r="DV16" s="2299"/>
      <c r="DW16" s="2299"/>
      <c r="DX16" s="2299"/>
      <c r="DY16" s="2299"/>
      <c r="DZ16" s="2299"/>
      <c r="EA16" s="2299"/>
      <c r="EB16" s="2299"/>
      <c r="EC16" s="2299"/>
      <c r="ED16" s="2299"/>
      <c r="EE16" s="2299"/>
      <c r="EF16" s="2299"/>
      <c r="EG16" s="2299"/>
      <c r="EH16" s="2299"/>
      <c r="EI16" s="2299"/>
      <c r="EJ16" s="2299"/>
      <c r="EK16" s="2299"/>
      <c r="EL16" s="2299"/>
      <c r="EM16" s="2299"/>
      <c r="EN16" s="2299"/>
      <c r="EO16" s="2299"/>
      <c r="EP16" s="2299"/>
      <c r="EQ16" s="2299"/>
      <c r="ER16" s="2299"/>
      <c r="ES16" s="2299"/>
      <c r="ET16" s="2299"/>
      <c r="EU16" s="2299"/>
      <c r="EV16" s="2299"/>
      <c r="EW16" s="2299"/>
      <c r="EX16" s="2299"/>
      <c r="EY16" s="2299"/>
      <c r="EZ16" s="2299"/>
      <c r="FA16" s="2299"/>
      <c r="FB16" s="2299"/>
      <c r="FC16" s="2299"/>
      <c r="FD16" s="2299"/>
      <c r="FE16" s="2299"/>
      <c r="FF16" s="2299"/>
      <c r="FG16" s="2299"/>
      <c r="FH16" s="2299"/>
      <c r="FI16" s="2299"/>
      <c r="FJ16" s="2299"/>
      <c r="FK16" s="2299"/>
      <c r="FL16" s="2299"/>
      <c r="FM16" s="2299"/>
      <c r="FN16" s="2299"/>
      <c r="FO16" s="2299"/>
      <c r="FP16" s="2299"/>
      <c r="FQ16" s="2299"/>
      <c r="FR16" s="2299"/>
      <c r="FS16" s="2299"/>
      <c r="FT16" s="2299"/>
      <c r="FU16" s="2299"/>
      <c r="FV16" s="2299"/>
      <c r="FW16" s="2299"/>
      <c r="FX16" s="2299"/>
      <c r="FY16" s="2299"/>
      <c r="FZ16" s="2299"/>
      <c r="GA16" s="2299"/>
      <c r="GB16" s="2299"/>
      <c r="GC16" s="2299"/>
      <c r="GD16" s="2299"/>
      <c r="GE16" s="2299"/>
      <c r="GF16" s="2299"/>
      <c r="GG16" s="2299"/>
      <c r="GH16" s="2299"/>
      <c r="GI16" s="2299"/>
      <c r="GJ16" s="2299"/>
      <c r="GK16" s="2299"/>
      <c r="GL16" s="2299"/>
      <c r="GM16" s="2299"/>
      <c r="GN16" s="2299"/>
      <c r="GO16" s="2299"/>
      <c r="GP16" s="2299"/>
      <c r="GQ16" s="2299"/>
      <c r="GR16" s="2299"/>
      <c r="GS16" s="2299"/>
      <c r="GT16" s="2299"/>
      <c r="GU16" s="2299"/>
      <c r="GV16" s="2299"/>
      <c r="GW16" s="2299"/>
      <c r="GX16" s="2299"/>
      <c r="GY16" s="2299"/>
      <c r="GZ16" s="2299"/>
      <c r="HA16" s="2299"/>
      <c r="HB16" s="2299"/>
      <c r="HC16" s="2299"/>
      <c r="HD16" s="2299"/>
      <c r="HE16" s="2299"/>
      <c r="HF16" s="2299"/>
      <c r="HG16" s="2299"/>
      <c r="HH16" s="2299"/>
      <c r="HI16" s="2299"/>
    </row>
    <row r="17" spans="1:217" s="2300" customFormat="1" ht="17.100000000000001" customHeight="1">
      <c r="A17" s="2294">
        <v>7</v>
      </c>
      <c r="B17" s="2292" t="s">
        <v>1200</v>
      </c>
      <c r="C17" s="2197">
        <v>125836021</v>
      </c>
      <c r="D17" s="2197">
        <v>-27047</v>
      </c>
      <c r="E17" s="2295">
        <v>90</v>
      </c>
      <c r="F17" s="2295">
        <v>86.6</v>
      </c>
      <c r="G17" s="13">
        <v>70244</v>
      </c>
      <c r="H17" s="13">
        <v>45848</v>
      </c>
      <c r="I17" s="13" t="s">
        <v>1203</v>
      </c>
      <c r="J17" s="13">
        <v>1691805</v>
      </c>
      <c r="K17" s="2291">
        <v>861248</v>
      </c>
      <c r="L17" s="2291">
        <v>554083</v>
      </c>
      <c r="M17" s="2291">
        <v>10137</v>
      </c>
      <c r="N17" s="2042">
        <v>101.9</v>
      </c>
      <c r="O17" s="2042">
        <v>105.9</v>
      </c>
      <c r="P17" s="2042">
        <v>100.4</v>
      </c>
      <c r="Q17" s="2042">
        <v>98.6</v>
      </c>
      <c r="R17" s="13">
        <v>685717</v>
      </c>
      <c r="S17" s="13">
        <v>288622</v>
      </c>
      <c r="T17" s="2297">
        <v>101.8</v>
      </c>
      <c r="U17" s="2297">
        <v>99.2</v>
      </c>
      <c r="V17" s="2297">
        <v>64.8</v>
      </c>
      <c r="W17" s="1157">
        <v>1869.444</v>
      </c>
      <c r="X17" s="1157">
        <v>1958.8330000000001</v>
      </c>
      <c r="Y17" s="2197">
        <v>533.16999999999996</v>
      </c>
      <c r="Z17" s="13">
        <v>24951</v>
      </c>
      <c r="AA17" s="2298"/>
      <c r="AB17" s="2299"/>
      <c r="AC17" s="2299"/>
      <c r="AD17" s="2299"/>
      <c r="AE17" s="2299"/>
      <c r="AF17" s="2299"/>
      <c r="AG17" s="2299"/>
      <c r="AH17" s="2299"/>
      <c r="AI17" s="2299"/>
      <c r="AJ17" s="2299"/>
      <c r="AK17" s="2299"/>
      <c r="AL17" s="2299"/>
      <c r="AM17" s="2299"/>
      <c r="AN17" s="2299"/>
      <c r="AO17" s="2299"/>
      <c r="AP17" s="2299"/>
      <c r="AQ17" s="2299"/>
      <c r="AR17" s="2299"/>
      <c r="AS17" s="2299"/>
      <c r="AT17" s="2299"/>
      <c r="AU17" s="2299"/>
      <c r="AV17" s="2299"/>
      <c r="AW17" s="2299"/>
      <c r="AX17" s="2299"/>
      <c r="AY17" s="2299"/>
      <c r="AZ17" s="2299"/>
      <c r="BA17" s="2299"/>
      <c r="BB17" s="2299"/>
      <c r="BC17" s="2299"/>
      <c r="BD17" s="2299"/>
      <c r="BE17" s="2299"/>
      <c r="BF17" s="2299"/>
      <c r="BG17" s="2299"/>
      <c r="BH17" s="2299"/>
      <c r="BI17" s="2299"/>
      <c r="BJ17" s="2299"/>
      <c r="BK17" s="2299"/>
      <c r="BL17" s="2299"/>
      <c r="BM17" s="2299"/>
      <c r="BN17" s="2299"/>
      <c r="BO17" s="2299"/>
      <c r="BP17" s="2299"/>
      <c r="BQ17" s="2299"/>
      <c r="BR17" s="2299"/>
      <c r="BS17" s="2299"/>
      <c r="BT17" s="2299"/>
      <c r="BU17" s="2299"/>
      <c r="BV17" s="2299"/>
      <c r="BW17" s="2299"/>
      <c r="BX17" s="2299"/>
      <c r="BY17" s="2299"/>
      <c r="BZ17" s="2299"/>
      <c r="CA17" s="2299"/>
      <c r="CB17" s="2299"/>
      <c r="CC17" s="2299"/>
      <c r="CD17" s="2299"/>
      <c r="CE17" s="2299"/>
      <c r="CF17" s="2299"/>
      <c r="CG17" s="2299"/>
      <c r="CH17" s="2299"/>
      <c r="CI17" s="2299"/>
      <c r="CJ17" s="2299"/>
      <c r="CK17" s="2299"/>
      <c r="CL17" s="2299"/>
      <c r="CM17" s="2299"/>
      <c r="CN17" s="2299"/>
      <c r="CO17" s="2299"/>
      <c r="CP17" s="2299"/>
      <c r="CQ17" s="2299"/>
      <c r="CS17" s="2299"/>
      <c r="CT17" s="2299"/>
      <c r="CU17" s="2299"/>
      <c r="CV17" s="2299"/>
      <c r="CW17" s="2299"/>
      <c r="CX17" s="2299"/>
      <c r="CY17" s="2299"/>
      <c r="CZ17" s="2299"/>
      <c r="DA17" s="2299"/>
      <c r="DB17" s="2299"/>
      <c r="DC17" s="2299"/>
      <c r="DD17" s="2299"/>
      <c r="DE17" s="2299"/>
      <c r="DF17" s="2299"/>
      <c r="DG17" s="2299"/>
      <c r="DH17" s="2299"/>
      <c r="DI17" s="2299"/>
      <c r="DJ17" s="2299"/>
      <c r="DK17" s="2299"/>
      <c r="DL17" s="2299"/>
      <c r="DM17" s="2299"/>
      <c r="DN17" s="2299"/>
      <c r="DO17" s="2299"/>
      <c r="DP17" s="2299"/>
      <c r="DQ17" s="2299"/>
      <c r="DR17" s="2299"/>
      <c r="DS17" s="2299"/>
      <c r="DT17" s="2299"/>
      <c r="DU17" s="2299"/>
      <c r="DV17" s="2299"/>
      <c r="DW17" s="2299"/>
      <c r="DX17" s="2299"/>
      <c r="DY17" s="2299"/>
      <c r="DZ17" s="2299"/>
      <c r="EA17" s="2299"/>
      <c r="EB17" s="2299"/>
      <c r="EC17" s="2299"/>
      <c r="ED17" s="2299"/>
      <c r="EE17" s="2299"/>
      <c r="EF17" s="2299"/>
      <c r="EG17" s="2299"/>
      <c r="EH17" s="2299"/>
      <c r="EI17" s="2299"/>
      <c r="EJ17" s="2299"/>
      <c r="EK17" s="2299"/>
      <c r="EL17" s="2299"/>
      <c r="EM17" s="2299"/>
      <c r="EN17" s="2299"/>
      <c r="EO17" s="2299"/>
      <c r="EP17" s="2299"/>
      <c r="EQ17" s="2299"/>
      <c r="ER17" s="2299"/>
      <c r="ES17" s="2299"/>
      <c r="ET17" s="2299"/>
      <c r="EU17" s="2299"/>
      <c r="EV17" s="2299"/>
      <c r="EW17" s="2299"/>
      <c r="EX17" s="2299"/>
      <c r="EY17" s="2299"/>
      <c r="EZ17" s="2299"/>
      <c r="FA17" s="2299"/>
      <c r="FB17" s="2299"/>
      <c r="FC17" s="2299"/>
      <c r="FD17" s="2299"/>
      <c r="FE17" s="2299"/>
      <c r="FF17" s="2299"/>
      <c r="FG17" s="2299"/>
      <c r="FH17" s="2299"/>
      <c r="FI17" s="2299"/>
      <c r="FJ17" s="2299"/>
      <c r="FK17" s="2299"/>
      <c r="FL17" s="2299"/>
      <c r="FM17" s="2299"/>
      <c r="FN17" s="2299"/>
      <c r="FO17" s="2299"/>
      <c r="FP17" s="2299"/>
      <c r="FQ17" s="2299"/>
      <c r="FR17" s="2299"/>
      <c r="FS17" s="2299"/>
      <c r="FT17" s="2299"/>
      <c r="FU17" s="2299"/>
      <c r="FV17" s="2299"/>
      <c r="FW17" s="2299"/>
      <c r="FX17" s="2299"/>
      <c r="FY17" s="2299"/>
      <c r="FZ17" s="2299"/>
      <c r="GA17" s="2299"/>
      <c r="GB17" s="2299"/>
      <c r="GC17" s="2299"/>
      <c r="GD17" s="2299"/>
      <c r="GE17" s="2299"/>
      <c r="GF17" s="2299"/>
      <c r="GG17" s="2299"/>
      <c r="GH17" s="2299"/>
      <c r="GI17" s="2299"/>
      <c r="GJ17" s="2299"/>
      <c r="GK17" s="2299"/>
      <c r="GL17" s="2299"/>
      <c r="GM17" s="2299"/>
      <c r="GN17" s="2299"/>
      <c r="GO17" s="2299"/>
      <c r="GP17" s="2299"/>
      <c r="GQ17" s="2299"/>
      <c r="GR17" s="2299"/>
      <c r="GS17" s="2299"/>
      <c r="GT17" s="2299"/>
      <c r="GU17" s="2299"/>
      <c r="GV17" s="2299"/>
      <c r="GW17" s="2299"/>
      <c r="GX17" s="2299"/>
      <c r="GY17" s="2299"/>
      <c r="GZ17" s="2299"/>
      <c r="HA17" s="2299"/>
      <c r="HB17" s="2299"/>
      <c r="HC17" s="2299"/>
      <c r="HD17" s="2299"/>
      <c r="HE17" s="2299"/>
      <c r="HF17" s="2299"/>
      <c r="HG17" s="2299"/>
      <c r="HH17" s="2299"/>
      <c r="HI17" s="2299"/>
    </row>
    <row r="18" spans="1:217" s="2300" customFormat="1" ht="17.100000000000001" customHeight="1">
      <c r="A18" s="2294">
        <v>8</v>
      </c>
      <c r="B18" s="2196" t="s">
        <v>1200</v>
      </c>
      <c r="C18" s="2197">
        <v>125808974</v>
      </c>
      <c r="D18" s="2197">
        <v>-55230</v>
      </c>
      <c r="E18" s="2295">
        <v>79.8</v>
      </c>
      <c r="F18" s="2295">
        <v>88.3</v>
      </c>
      <c r="G18" s="13">
        <v>69101</v>
      </c>
      <c r="H18" s="13">
        <v>42931</v>
      </c>
      <c r="I18" s="13" t="s">
        <v>1204</v>
      </c>
      <c r="J18" s="2291">
        <v>1688171</v>
      </c>
      <c r="K18" s="2291">
        <v>865756</v>
      </c>
      <c r="L18" s="2291">
        <v>553796</v>
      </c>
      <c r="M18" s="2291">
        <v>9479</v>
      </c>
      <c r="N18" s="2042">
        <v>102</v>
      </c>
      <c r="O18" s="2042">
        <v>107.2</v>
      </c>
      <c r="P18" s="2042">
        <v>100.4</v>
      </c>
      <c r="Q18" s="2042">
        <v>99.1</v>
      </c>
      <c r="R18" s="13">
        <v>528891</v>
      </c>
      <c r="S18" s="13">
        <v>304458</v>
      </c>
      <c r="T18" s="2297">
        <v>101.5</v>
      </c>
      <c r="U18" s="2297">
        <v>98.8</v>
      </c>
      <c r="V18" s="2297">
        <v>66.5</v>
      </c>
      <c r="W18" s="1157">
        <v>1905.6880000000001</v>
      </c>
      <c r="X18" s="1157">
        <v>1966.645</v>
      </c>
      <c r="Y18" s="2197">
        <v>554.55700000000002</v>
      </c>
      <c r="Z18" s="13">
        <v>24693</v>
      </c>
      <c r="AA18" s="2298"/>
      <c r="AB18" s="2299"/>
      <c r="AC18" s="2299"/>
      <c r="AD18" s="2299"/>
      <c r="AE18" s="2299"/>
      <c r="AF18" s="2299"/>
      <c r="AG18" s="2299"/>
      <c r="AH18" s="2299"/>
      <c r="AI18" s="2299"/>
      <c r="AJ18" s="2299"/>
      <c r="AK18" s="2299"/>
      <c r="AL18" s="2299"/>
      <c r="AM18" s="2299"/>
      <c r="AN18" s="2299"/>
      <c r="AO18" s="2299"/>
      <c r="AP18" s="2299"/>
      <c r="AQ18" s="2299"/>
      <c r="AR18" s="2299"/>
      <c r="AS18" s="2299"/>
      <c r="AT18" s="2299"/>
      <c r="AU18" s="2299"/>
      <c r="AV18" s="2299"/>
      <c r="AW18" s="2299"/>
      <c r="AX18" s="2299"/>
      <c r="AY18" s="2299"/>
      <c r="AZ18" s="2299"/>
      <c r="BA18" s="2299"/>
      <c r="BB18" s="2299"/>
      <c r="BC18" s="2299"/>
      <c r="BD18" s="2299"/>
      <c r="BE18" s="2299"/>
      <c r="BF18" s="2299"/>
      <c r="BG18" s="2299"/>
      <c r="BH18" s="2299"/>
      <c r="BI18" s="2299"/>
      <c r="BJ18" s="2299"/>
      <c r="BK18" s="2299"/>
      <c r="BL18" s="2299"/>
      <c r="BM18" s="2299"/>
      <c r="BN18" s="2299"/>
      <c r="BO18" s="2299"/>
      <c r="BP18" s="2299"/>
      <c r="BQ18" s="2299"/>
      <c r="BR18" s="2299"/>
      <c r="BS18" s="2299"/>
      <c r="BT18" s="2299"/>
      <c r="BU18" s="2299"/>
      <c r="BV18" s="2299"/>
      <c r="BW18" s="2299"/>
      <c r="BX18" s="2299"/>
      <c r="BY18" s="2299"/>
      <c r="BZ18" s="2299"/>
      <c r="CA18" s="2299"/>
      <c r="CB18" s="2299"/>
      <c r="CC18" s="2299"/>
      <c r="CD18" s="2299"/>
      <c r="CE18" s="2299"/>
      <c r="CF18" s="2299"/>
      <c r="CG18" s="2299"/>
      <c r="CH18" s="2299"/>
      <c r="CI18" s="2299"/>
      <c r="CJ18" s="2299"/>
      <c r="CK18" s="2299"/>
      <c r="CL18" s="2299"/>
      <c r="CM18" s="2299"/>
      <c r="CN18" s="2299"/>
      <c r="CO18" s="2299"/>
      <c r="CP18" s="2299"/>
      <c r="CQ18" s="2299"/>
      <c r="CS18" s="2299"/>
      <c r="CT18" s="2299"/>
      <c r="CU18" s="2299"/>
      <c r="CV18" s="2299"/>
      <c r="CW18" s="2299"/>
      <c r="CX18" s="2299"/>
      <c r="CY18" s="2299"/>
      <c r="CZ18" s="2299"/>
      <c r="DA18" s="2299"/>
      <c r="DB18" s="2299"/>
      <c r="DC18" s="2299"/>
      <c r="DD18" s="2299"/>
      <c r="DE18" s="2299"/>
      <c r="DF18" s="2299"/>
      <c r="DG18" s="2299"/>
      <c r="DH18" s="2299"/>
      <c r="DI18" s="2299"/>
      <c r="DJ18" s="2299"/>
      <c r="DK18" s="2299"/>
      <c r="DL18" s="2299"/>
      <c r="DM18" s="2299"/>
      <c r="DN18" s="2299"/>
      <c r="DO18" s="2299"/>
      <c r="DP18" s="2299"/>
      <c r="DQ18" s="2299"/>
      <c r="DR18" s="2299"/>
      <c r="DS18" s="2299"/>
      <c r="DT18" s="2299"/>
      <c r="DU18" s="2299"/>
      <c r="DV18" s="2299"/>
      <c r="DW18" s="2299"/>
      <c r="DX18" s="2299"/>
      <c r="DY18" s="2299"/>
      <c r="DZ18" s="2299"/>
      <c r="EA18" s="2299"/>
      <c r="EB18" s="2299"/>
      <c r="EC18" s="2299"/>
      <c r="ED18" s="2299"/>
      <c r="EE18" s="2299"/>
      <c r="EF18" s="2299"/>
      <c r="EG18" s="2299"/>
      <c r="EH18" s="2299"/>
      <c r="EI18" s="2299"/>
      <c r="EJ18" s="2299"/>
      <c r="EK18" s="2299"/>
      <c r="EL18" s="2299"/>
      <c r="EM18" s="2299"/>
      <c r="EN18" s="2299"/>
      <c r="EO18" s="2299"/>
      <c r="EP18" s="2299"/>
      <c r="EQ18" s="2299"/>
      <c r="ER18" s="2299"/>
      <c r="ES18" s="2299"/>
      <c r="ET18" s="2299"/>
      <c r="EU18" s="2299"/>
      <c r="EV18" s="2299"/>
      <c r="EW18" s="2299"/>
      <c r="EX18" s="2299"/>
      <c r="EY18" s="2299"/>
      <c r="EZ18" s="2299"/>
      <c r="FA18" s="2299"/>
      <c r="FB18" s="2299"/>
      <c r="FC18" s="2299"/>
      <c r="FD18" s="2299"/>
      <c r="FE18" s="2299"/>
      <c r="FF18" s="2299"/>
      <c r="FG18" s="2299"/>
      <c r="FH18" s="2299"/>
      <c r="FI18" s="2299"/>
      <c r="FJ18" s="2299"/>
      <c r="FK18" s="2299"/>
      <c r="FL18" s="2299"/>
      <c r="FM18" s="2299"/>
      <c r="FN18" s="2299"/>
      <c r="FO18" s="2299"/>
      <c r="FP18" s="2299"/>
      <c r="FQ18" s="2299"/>
      <c r="FR18" s="2299"/>
      <c r="FS18" s="2299"/>
      <c r="FT18" s="2299"/>
      <c r="FU18" s="2299"/>
      <c r="FV18" s="2299"/>
      <c r="FW18" s="2299"/>
      <c r="FX18" s="2299"/>
      <c r="FY18" s="2299"/>
      <c r="FZ18" s="2299"/>
      <c r="GA18" s="2299"/>
      <c r="GB18" s="2299"/>
      <c r="GC18" s="2299"/>
      <c r="GD18" s="2299"/>
      <c r="GE18" s="2299"/>
      <c r="GF18" s="2299"/>
      <c r="GG18" s="2299"/>
      <c r="GH18" s="2299"/>
      <c r="GI18" s="2299"/>
      <c r="GJ18" s="2299"/>
      <c r="GK18" s="2299"/>
      <c r="GL18" s="2299"/>
      <c r="GM18" s="2299"/>
      <c r="GN18" s="2299"/>
      <c r="GO18" s="2299"/>
      <c r="GP18" s="2299"/>
      <c r="GQ18" s="2299"/>
      <c r="GR18" s="2299"/>
      <c r="GS18" s="2299"/>
      <c r="GT18" s="2299"/>
      <c r="GU18" s="2299"/>
      <c r="GV18" s="2299"/>
      <c r="GW18" s="2299"/>
      <c r="GX18" s="2299"/>
      <c r="GY18" s="2299"/>
      <c r="GZ18" s="2299"/>
      <c r="HA18" s="2299"/>
      <c r="HB18" s="2299"/>
      <c r="HC18" s="2299"/>
      <c r="HD18" s="2299"/>
      <c r="HE18" s="2299"/>
      <c r="HF18" s="2299"/>
      <c r="HG18" s="2299"/>
      <c r="HH18" s="2299"/>
      <c r="HI18" s="2299"/>
    </row>
    <row r="19" spans="1:217" s="2300" customFormat="1" ht="17.100000000000001" customHeight="1">
      <c r="A19" s="2294">
        <v>9</v>
      </c>
      <c r="B19" s="2292" t="s">
        <v>1200</v>
      </c>
      <c r="C19" s="2197">
        <v>125753744</v>
      </c>
      <c r="D19" s="2197">
        <v>-45362</v>
      </c>
      <c r="E19" s="2295">
        <v>95.4</v>
      </c>
      <c r="F19" s="2295">
        <v>91.6</v>
      </c>
      <c r="G19" s="13">
        <v>70186</v>
      </c>
      <c r="H19" s="13">
        <v>44562</v>
      </c>
      <c r="I19" s="13" t="s">
        <v>1205</v>
      </c>
      <c r="J19" s="2291">
        <v>1568049</v>
      </c>
      <c r="K19" s="2291">
        <v>867208</v>
      </c>
      <c r="L19" s="2291">
        <v>553321</v>
      </c>
      <c r="M19" s="2291">
        <v>10434</v>
      </c>
      <c r="N19" s="2042">
        <v>102</v>
      </c>
      <c r="O19" s="2042">
        <v>107.2</v>
      </c>
      <c r="P19" s="2042">
        <v>100.4</v>
      </c>
      <c r="Q19" s="2042">
        <v>98.6</v>
      </c>
      <c r="R19" s="13">
        <v>469235</v>
      </c>
      <c r="S19" s="13">
        <v>304161</v>
      </c>
      <c r="T19" s="2297">
        <v>101.2</v>
      </c>
      <c r="U19" s="2297">
        <v>99.9</v>
      </c>
      <c r="V19" s="2297">
        <v>74.400000000000006</v>
      </c>
      <c r="W19" s="1157">
        <v>1941.943</v>
      </c>
      <c r="X19" s="1157">
        <v>2009.0909999999999</v>
      </c>
      <c r="Y19" s="2197">
        <v>556.12599999999998</v>
      </c>
      <c r="Z19" s="13">
        <v>25250</v>
      </c>
      <c r="AA19" s="2298"/>
      <c r="AB19" s="2299"/>
      <c r="AC19" s="2299"/>
      <c r="AD19" s="2299"/>
      <c r="AE19" s="2299"/>
      <c r="AF19" s="2299"/>
      <c r="AG19" s="2299"/>
      <c r="AH19" s="2299"/>
      <c r="AI19" s="2299"/>
      <c r="AJ19" s="2299"/>
      <c r="AK19" s="2299"/>
      <c r="AL19" s="2299"/>
      <c r="AM19" s="2299"/>
      <c r="AN19" s="2299"/>
      <c r="AO19" s="2299"/>
      <c r="AP19" s="2299"/>
      <c r="AQ19" s="2299"/>
      <c r="AR19" s="2299"/>
      <c r="AS19" s="2299"/>
      <c r="AT19" s="2299"/>
      <c r="AU19" s="2299"/>
      <c r="AV19" s="2299"/>
      <c r="AW19" s="2299"/>
      <c r="AX19" s="2299"/>
      <c r="AY19" s="2299"/>
      <c r="AZ19" s="2299"/>
      <c r="BA19" s="2299"/>
      <c r="BB19" s="2299"/>
      <c r="BC19" s="2299"/>
      <c r="BD19" s="2299"/>
      <c r="BE19" s="2299"/>
      <c r="BF19" s="2299"/>
      <c r="BG19" s="2299"/>
      <c r="BH19" s="2299"/>
      <c r="BI19" s="2299"/>
      <c r="BJ19" s="2299"/>
      <c r="BK19" s="2299"/>
      <c r="BL19" s="2299"/>
      <c r="BM19" s="2299"/>
      <c r="BN19" s="2299"/>
      <c r="BO19" s="2299"/>
      <c r="BP19" s="2299"/>
      <c r="BQ19" s="2299"/>
      <c r="BR19" s="2299"/>
      <c r="BS19" s="2299"/>
      <c r="BT19" s="2299"/>
      <c r="BU19" s="2299"/>
      <c r="BV19" s="2299"/>
      <c r="BW19" s="2299"/>
      <c r="BX19" s="2299"/>
      <c r="BY19" s="2299"/>
      <c r="BZ19" s="2299"/>
      <c r="CA19" s="2299"/>
      <c r="CB19" s="2299"/>
      <c r="CC19" s="2299"/>
      <c r="CD19" s="2299"/>
      <c r="CE19" s="2299"/>
      <c r="CF19" s="2299"/>
      <c r="CG19" s="2299"/>
      <c r="CH19" s="2299"/>
      <c r="CI19" s="2299"/>
      <c r="CJ19" s="2299"/>
      <c r="CK19" s="2299"/>
      <c r="CL19" s="2299"/>
      <c r="CM19" s="2299"/>
      <c r="CN19" s="2299"/>
      <c r="CO19" s="2299"/>
      <c r="CP19" s="2299"/>
      <c r="CQ19" s="2299"/>
      <c r="CS19" s="2299"/>
      <c r="CT19" s="2299"/>
      <c r="CU19" s="2299"/>
      <c r="CV19" s="2299"/>
      <c r="CW19" s="2299"/>
      <c r="CX19" s="2299"/>
      <c r="CY19" s="2299"/>
      <c r="CZ19" s="2299"/>
      <c r="DA19" s="2299"/>
      <c r="DB19" s="2299"/>
      <c r="DC19" s="2299"/>
      <c r="DD19" s="2299"/>
      <c r="DE19" s="2299"/>
      <c r="DF19" s="2299"/>
      <c r="DG19" s="2299"/>
      <c r="DH19" s="2299"/>
      <c r="DI19" s="2299"/>
      <c r="DJ19" s="2299"/>
      <c r="DK19" s="2299"/>
      <c r="DL19" s="2299"/>
      <c r="DM19" s="2299"/>
      <c r="DN19" s="2299"/>
      <c r="DO19" s="2299"/>
      <c r="DP19" s="2299"/>
      <c r="DQ19" s="2299"/>
      <c r="DR19" s="2299"/>
      <c r="DS19" s="2299"/>
      <c r="DT19" s="2299"/>
      <c r="DU19" s="2299"/>
      <c r="DV19" s="2299"/>
      <c r="DW19" s="2299"/>
      <c r="DX19" s="2299"/>
      <c r="DY19" s="2299"/>
      <c r="DZ19" s="2299"/>
      <c r="EA19" s="2299"/>
      <c r="EB19" s="2299"/>
      <c r="EC19" s="2299"/>
      <c r="ED19" s="2299"/>
      <c r="EE19" s="2299"/>
      <c r="EF19" s="2299"/>
      <c r="EG19" s="2299"/>
      <c r="EH19" s="2299"/>
      <c r="EI19" s="2299"/>
      <c r="EJ19" s="2299"/>
      <c r="EK19" s="2299"/>
      <c r="EL19" s="2299"/>
      <c r="EM19" s="2299"/>
      <c r="EN19" s="2299"/>
      <c r="EO19" s="2299"/>
      <c r="EP19" s="2299"/>
      <c r="EQ19" s="2299"/>
      <c r="ER19" s="2299"/>
      <c r="ES19" s="2299"/>
      <c r="ET19" s="2299"/>
      <c r="EU19" s="2299"/>
      <c r="EV19" s="2299"/>
      <c r="EW19" s="2299"/>
      <c r="EX19" s="2299"/>
      <c r="EY19" s="2299"/>
      <c r="EZ19" s="2299"/>
      <c r="FA19" s="2299"/>
      <c r="FB19" s="2299"/>
      <c r="FC19" s="2299"/>
      <c r="FD19" s="2299"/>
      <c r="FE19" s="2299"/>
      <c r="FF19" s="2299"/>
      <c r="FG19" s="2299"/>
      <c r="FH19" s="2299"/>
      <c r="FI19" s="2299"/>
      <c r="FJ19" s="2299"/>
      <c r="FK19" s="2299"/>
      <c r="FL19" s="2299"/>
      <c r="FM19" s="2299"/>
      <c r="FN19" s="2299"/>
      <c r="FO19" s="2299"/>
      <c r="FP19" s="2299"/>
      <c r="FQ19" s="2299"/>
      <c r="FR19" s="2299"/>
      <c r="FS19" s="2299"/>
      <c r="FT19" s="2299"/>
      <c r="FU19" s="2299"/>
      <c r="FV19" s="2299"/>
      <c r="FW19" s="2299"/>
      <c r="FX19" s="2299"/>
      <c r="FY19" s="2299"/>
      <c r="FZ19" s="2299"/>
      <c r="GA19" s="2299"/>
      <c r="GB19" s="2299"/>
      <c r="GC19" s="2299"/>
      <c r="GD19" s="2299"/>
      <c r="GE19" s="2299"/>
      <c r="GF19" s="2299"/>
      <c r="GG19" s="2299"/>
      <c r="GH19" s="2299"/>
      <c r="GI19" s="2299"/>
      <c r="GJ19" s="2299"/>
      <c r="GK19" s="2299"/>
      <c r="GL19" s="2299"/>
      <c r="GM19" s="2299"/>
      <c r="GN19" s="2299"/>
      <c r="GO19" s="2299"/>
      <c r="GP19" s="2299"/>
      <c r="GQ19" s="2299"/>
      <c r="GR19" s="2299"/>
      <c r="GS19" s="2299"/>
      <c r="GT19" s="2299"/>
      <c r="GU19" s="2299"/>
      <c r="GV19" s="2299"/>
      <c r="GW19" s="2299"/>
      <c r="GX19" s="2299"/>
      <c r="GY19" s="2299"/>
      <c r="GZ19" s="2299"/>
      <c r="HA19" s="2299"/>
      <c r="HB19" s="2299"/>
      <c r="HC19" s="2299"/>
      <c r="HD19" s="2299"/>
      <c r="HE19" s="2299"/>
      <c r="HF19" s="2299"/>
      <c r="HG19" s="2299"/>
      <c r="HH19" s="2299"/>
      <c r="HI19" s="2299"/>
    </row>
    <row r="20" spans="1:217" s="2300" customFormat="1" ht="17.100000000000001" customHeight="1">
      <c r="A20" s="2294">
        <v>10</v>
      </c>
      <c r="B20" s="2292" t="s">
        <v>1200</v>
      </c>
      <c r="C20" s="2197">
        <v>125708382</v>
      </c>
      <c r="D20" s="2197">
        <v>-39683</v>
      </c>
      <c r="E20" s="2295">
        <v>97</v>
      </c>
      <c r="F20" s="2295">
        <v>93.5</v>
      </c>
      <c r="G20" s="13">
        <v>70685</v>
      </c>
      <c r="H20" s="13">
        <v>46519</v>
      </c>
      <c r="I20" s="13" t="s">
        <v>1206</v>
      </c>
      <c r="J20" s="2291">
        <v>1630327</v>
      </c>
      <c r="K20" s="2291">
        <v>867635</v>
      </c>
      <c r="L20" s="2291">
        <v>552647</v>
      </c>
      <c r="M20" s="2291">
        <v>7877</v>
      </c>
      <c r="N20" s="2042">
        <v>101.8</v>
      </c>
      <c r="O20" s="2042">
        <v>106.7</v>
      </c>
      <c r="P20" s="2042">
        <v>100.4</v>
      </c>
      <c r="Q20" s="2042">
        <v>98.5</v>
      </c>
      <c r="R20" s="13">
        <v>546786</v>
      </c>
      <c r="S20" s="13">
        <v>312334</v>
      </c>
      <c r="T20" s="2297">
        <v>101.1</v>
      </c>
      <c r="U20" s="2297">
        <v>101.1</v>
      </c>
      <c r="V20" s="2297">
        <v>80.099999999999994</v>
      </c>
      <c r="W20" s="1157">
        <v>1987.64</v>
      </c>
      <c r="X20" s="1157">
        <v>2097.0189999999998</v>
      </c>
      <c r="Y20" s="2197">
        <v>535.67600000000004</v>
      </c>
      <c r="Z20" s="13">
        <v>28725</v>
      </c>
      <c r="AA20" s="2298"/>
      <c r="AB20" s="2299"/>
      <c r="AC20" s="2299"/>
      <c r="AD20" s="2299"/>
      <c r="AE20" s="2299"/>
      <c r="AF20" s="2299"/>
      <c r="AG20" s="2299"/>
      <c r="AH20" s="2299"/>
      <c r="AI20" s="2299"/>
      <c r="AJ20" s="2299"/>
      <c r="AK20" s="2299"/>
      <c r="AL20" s="2299"/>
      <c r="AM20" s="2299"/>
      <c r="AN20" s="2299"/>
      <c r="AO20" s="2299"/>
      <c r="AP20" s="2299"/>
      <c r="AQ20" s="2299"/>
      <c r="AR20" s="2299"/>
      <c r="AS20" s="2299"/>
      <c r="AT20" s="2299"/>
      <c r="AU20" s="2299"/>
      <c r="AV20" s="2299"/>
      <c r="AW20" s="2299"/>
      <c r="AX20" s="2299"/>
      <c r="AY20" s="2299"/>
      <c r="AZ20" s="2299"/>
      <c r="BA20" s="2299"/>
      <c r="BB20" s="2299"/>
      <c r="BC20" s="2299"/>
      <c r="BD20" s="2299"/>
      <c r="BE20" s="2299"/>
      <c r="BF20" s="2299"/>
      <c r="BG20" s="2299"/>
      <c r="BH20" s="2299"/>
      <c r="BI20" s="2299"/>
      <c r="BJ20" s="2299"/>
      <c r="BK20" s="2299"/>
      <c r="BL20" s="2299"/>
      <c r="BM20" s="2299"/>
      <c r="BN20" s="2299"/>
      <c r="BO20" s="2299"/>
      <c r="BP20" s="2299"/>
      <c r="BQ20" s="2299"/>
      <c r="BR20" s="2299"/>
      <c r="BS20" s="2299"/>
      <c r="BT20" s="2299"/>
      <c r="BU20" s="2299"/>
      <c r="BV20" s="2299"/>
      <c r="BW20" s="2299"/>
      <c r="BX20" s="2299"/>
      <c r="BY20" s="2299"/>
      <c r="BZ20" s="2299"/>
      <c r="CA20" s="2299"/>
      <c r="CB20" s="2299"/>
      <c r="CC20" s="2299"/>
      <c r="CD20" s="2299"/>
      <c r="CE20" s="2299"/>
      <c r="CF20" s="2299"/>
      <c r="CG20" s="2299"/>
      <c r="CH20" s="2299"/>
      <c r="CI20" s="2299"/>
      <c r="CJ20" s="2299"/>
      <c r="CK20" s="2299"/>
      <c r="CL20" s="2299"/>
      <c r="CM20" s="2299"/>
      <c r="CN20" s="2299"/>
      <c r="CO20" s="2299"/>
      <c r="CP20" s="2299"/>
      <c r="CQ20" s="2299"/>
      <c r="CS20" s="2299"/>
      <c r="CT20" s="2299"/>
      <c r="CU20" s="2299"/>
      <c r="CV20" s="2299"/>
      <c r="CW20" s="2299"/>
      <c r="CX20" s="2299"/>
      <c r="CY20" s="2299"/>
      <c r="CZ20" s="2299"/>
      <c r="DA20" s="2299"/>
      <c r="DB20" s="2299"/>
      <c r="DC20" s="2299"/>
      <c r="DD20" s="2299"/>
      <c r="DE20" s="2299"/>
      <c r="DF20" s="2299"/>
      <c r="DG20" s="2299"/>
      <c r="DH20" s="2299"/>
      <c r="DI20" s="2299"/>
      <c r="DJ20" s="2299"/>
      <c r="DK20" s="2299"/>
      <c r="DL20" s="2299"/>
      <c r="DM20" s="2299"/>
      <c r="DN20" s="2299"/>
      <c r="DO20" s="2299"/>
      <c r="DP20" s="2299"/>
      <c r="DQ20" s="2299"/>
      <c r="DR20" s="2299"/>
      <c r="DS20" s="2299"/>
      <c r="DT20" s="2299"/>
      <c r="DU20" s="2299"/>
      <c r="DV20" s="2299"/>
      <c r="DW20" s="2299"/>
      <c r="DX20" s="2299"/>
      <c r="DY20" s="2299"/>
      <c r="DZ20" s="2299"/>
      <c r="EA20" s="2299"/>
      <c r="EB20" s="2299"/>
      <c r="EC20" s="2299"/>
      <c r="ED20" s="2299"/>
      <c r="EE20" s="2299"/>
      <c r="EF20" s="2299"/>
      <c r="EG20" s="2299"/>
      <c r="EH20" s="2299"/>
      <c r="EI20" s="2299"/>
      <c r="EJ20" s="2299"/>
      <c r="EK20" s="2299"/>
      <c r="EL20" s="2299"/>
      <c r="EM20" s="2299"/>
      <c r="EN20" s="2299"/>
      <c r="EO20" s="2299"/>
      <c r="EP20" s="2299"/>
      <c r="EQ20" s="2299"/>
      <c r="ER20" s="2299"/>
      <c r="ES20" s="2299"/>
      <c r="ET20" s="2299"/>
      <c r="EU20" s="2299"/>
      <c r="EV20" s="2299"/>
      <c r="EW20" s="2299"/>
      <c r="EX20" s="2299"/>
      <c r="EY20" s="2299"/>
      <c r="EZ20" s="2299"/>
      <c r="FA20" s="2299"/>
      <c r="FB20" s="2299"/>
      <c r="FC20" s="2299"/>
      <c r="FD20" s="2299"/>
      <c r="FE20" s="2299"/>
      <c r="FF20" s="2299"/>
      <c r="FG20" s="2299"/>
      <c r="FH20" s="2299"/>
      <c r="FI20" s="2299"/>
      <c r="FJ20" s="2299"/>
      <c r="FK20" s="2299"/>
      <c r="FL20" s="2299"/>
      <c r="FM20" s="2299"/>
      <c r="FN20" s="2299"/>
      <c r="FO20" s="2299"/>
      <c r="FP20" s="2299"/>
      <c r="FQ20" s="2299"/>
      <c r="FR20" s="2299"/>
      <c r="FS20" s="2299"/>
      <c r="FT20" s="2299"/>
      <c r="FU20" s="2299"/>
      <c r="FV20" s="2299"/>
      <c r="FW20" s="2299"/>
      <c r="FX20" s="2299"/>
      <c r="FY20" s="2299"/>
      <c r="FZ20" s="2299"/>
      <c r="GA20" s="2299"/>
      <c r="GB20" s="2299"/>
      <c r="GC20" s="2299"/>
      <c r="GD20" s="2299"/>
      <c r="GE20" s="2299"/>
      <c r="GF20" s="2299"/>
      <c r="GG20" s="2299"/>
      <c r="GH20" s="2299"/>
      <c r="GI20" s="2299"/>
      <c r="GJ20" s="2299"/>
      <c r="GK20" s="2299"/>
      <c r="GL20" s="2299"/>
      <c r="GM20" s="2299"/>
      <c r="GN20" s="2299"/>
      <c r="GO20" s="2299"/>
      <c r="GP20" s="2299"/>
      <c r="GQ20" s="2299"/>
      <c r="GR20" s="2299"/>
      <c r="GS20" s="2299"/>
      <c r="GT20" s="2299"/>
      <c r="GU20" s="2299"/>
      <c r="GV20" s="2299"/>
      <c r="GW20" s="2299"/>
      <c r="GX20" s="2299"/>
      <c r="GY20" s="2299"/>
      <c r="GZ20" s="2299"/>
      <c r="HA20" s="2299"/>
      <c r="HB20" s="2299"/>
      <c r="HC20" s="2299"/>
      <c r="HD20" s="2299"/>
      <c r="HE20" s="2299"/>
      <c r="HF20" s="2299"/>
      <c r="HG20" s="2299"/>
      <c r="HH20" s="2299"/>
      <c r="HI20" s="2299"/>
    </row>
    <row r="21" spans="1:217" s="2300" customFormat="1" ht="17.100000000000001" customHeight="1">
      <c r="A21" s="2294">
        <v>11</v>
      </c>
      <c r="B21" s="2292" t="s">
        <v>1200</v>
      </c>
      <c r="C21" s="2197">
        <v>125650709</v>
      </c>
      <c r="D21" s="2197" t="s">
        <v>1200</v>
      </c>
      <c r="E21" s="2295">
        <v>95.3</v>
      </c>
      <c r="F21" s="2295">
        <v>94.2</v>
      </c>
      <c r="G21" s="13">
        <v>70798</v>
      </c>
      <c r="H21" s="13">
        <v>47764</v>
      </c>
      <c r="I21" s="13" t="s">
        <v>1207</v>
      </c>
      <c r="J21" s="2291">
        <v>1678131</v>
      </c>
      <c r="K21" s="2291">
        <v>877824</v>
      </c>
      <c r="L21" s="2291">
        <v>554802</v>
      </c>
      <c r="M21" s="2291">
        <v>10657</v>
      </c>
      <c r="N21" s="2042">
        <v>101.3</v>
      </c>
      <c r="O21" s="2042">
        <v>105.1</v>
      </c>
      <c r="P21" s="2042">
        <v>100.5</v>
      </c>
      <c r="Q21" s="2042">
        <v>98.3</v>
      </c>
      <c r="R21" s="13">
        <v>473294</v>
      </c>
      <c r="S21" s="13">
        <v>305404</v>
      </c>
      <c r="T21" s="2297">
        <v>100.8</v>
      </c>
      <c r="U21" s="2297">
        <v>101.6</v>
      </c>
      <c r="V21" s="2297">
        <v>85.2</v>
      </c>
      <c r="W21" s="1157">
        <v>1936.4480000000001</v>
      </c>
      <c r="X21" s="1157">
        <v>2116.3560000000002</v>
      </c>
      <c r="Y21" s="2197">
        <v>491.26799999999997</v>
      </c>
      <c r="Z21" s="13">
        <v>28521</v>
      </c>
      <c r="AA21" s="2298"/>
      <c r="AB21" s="2299"/>
      <c r="AC21" s="2299"/>
      <c r="AD21" s="2299"/>
      <c r="AE21" s="2299"/>
      <c r="AF21" s="2299"/>
      <c r="AG21" s="2299"/>
      <c r="AH21" s="2299"/>
      <c r="AI21" s="2299"/>
      <c r="AJ21" s="2299"/>
      <c r="AK21" s="2299"/>
      <c r="AL21" s="2299"/>
      <c r="AM21" s="2299"/>
      <c r="AN21" s="2299"/>
      <c r="AO21" s="2299"/>
      <c r="AP21" s="2299"/>
      <c r="AQ21" s="2299"/>
      <c r="AR21" s="2299"/>
      <c r="AS21" s="2299"/>
      <c r="AT21" s="2299"/>
      <c r="AU21" s="2299"/>
      <c r="AV21" s="2299"/>
      <c r="AW21" s="2299"/>
      <c r="AX21" s="2299"/>
      <c r="AY21" s="2299"/>
      <c r="AZ21" s="2299"/>
      <c r="BA21" s="2299"/>
      <c r="BB21" s="2299"/>
      <c r="BC21" s="2299"/>
      <c r="BD21" s="2299"/>
      <c r="BE21" s="2299"/>
      <c r="BF21" s="2299"/>
      <c r="BG21" s="2299"/>
      <c r="BH21" s="2299"/>
      <c r="BI21" s="2299"/>
      <c r="BJ21" s="2299"/>
      <c r="BK21" s="2299"/>
      <c r="BL21" s="2299"/>
      <c r="BM21" s="2299"/>
      <c r="BN21" s="2299"/>
      <c r="BO21" s="2299"/>
      <c r="BP21" s="2299"/>
      <c r="BQ21" s="2299"/>
      <c r="BR21" s="2299"/>
      <c r="BS21" s="2299"/>
      <c r="BT21" s="2299"/>
      <c r="BU21" s="2299"/>
      <c r="BV21" s="2299"/>
      <c r="BW21" s="2299"/>
      <c r="BX21" s="2299"/>
      <c r="BY21" s="2299"/>
      <c r="BZ21" s="2299"/>
      <c r="CA21" s="2299"/>
      <c r="CB21" s="2299"/>
      <c r="CC21" s="2299"/>
      <c r="CD21" s="2299"/>
      <c r="CE21" s="2299"/>
      <c r="CF21" s="2299"/>
      <c r="CG21" s="2299"/>
      <c r="CH21" s="2299"/>
      <c r="CI21" s="2299"/>
      <c r="CJ21" s="2299"/>
      <c r="CK21" s="2299"/>
      <c r="CL21" s="2299"/>
      <c r="CM21" s="2299"/>
      <c r="CN21" s="2299"/>
      <c r="CO21" s="2299"/>
      <c r="CP21" s="2299"/>
      <c r="CQ21" s="2299"/>
      <c r="CS21" s="2299"/>
      <c r="CT21" s="2299"/>
      <c r="CU21" s="2299"/>
      <c r="CV21" s="2299"/>
      <c r="CW21" s="2299"/>
      <c r="CX21" s="2299"/>
      <c r="CY21" s="2299"/>
      <c r="CZ21" s="2299"/>
      <c r="DA21" s="2299"/>
      <c r="DB21" s="2299"/>
      <c r="DC21" s="2299"/>
      <c r="DD21" s="2299"/>
      <c r="DE21" s="2299"/>
      <c r="DF21" s="2299"/>
      <c r="DG21" s="2299"/>
      <c r="DH21" s="2299"/>
      <c r="DI21" s="2299"/>
      <c r="DJ21" s="2299"/>
      <c r="DK21" s="2299"/>
      <c r="DL21" s="2299"/>
      <c r="DM21" s="2299"/>
      <c r="DN21" s="2299"/>
      <c r="DO21" s="2299"/>
      <c r="DP21" s="2299"/>
      <c r="DQ21" s="2299"/>
      <c r="DR21" s="2299"/>
      <c r="DS21" s="2299"/>
      <c r="DT21" s="2299"/>
      <c r="DU21" s="2299"/>
      <c r="DV21" s="2299"/>
      <c r="DW21" s="2299"/>
      <c r="DX21" s="2299"/>
      <c r="DY21" s="2299"/>
      <c r="DZ21" s="2299"/>
      <c r="EA21" s="2299"/>
      <c r="EB21" s="2299"/>
      <c r="EC21" s="2299"/>
      <c r="ED21" s="2299"/>
      <c r="EE21" s="2299"/>
      <c r="EF21" s="2299"/>
      <c r="EG21" s="2299"/>
      <c r="EH21" s="2299"/>
      <c r="EI21" s="2299"/>
      <c r="EJ21" s="2299"/>
      <c r="EK21" s="2299"/>
      <c r="EL21" s="2299"/>
      <c r="EM21" s="2299"/>
      <c r="EN21" s="2299"/>
      <c r="EO21" s="2299"/>
      <c r="EP21" s="2299"/>
      <c r="EQ21" s="2299"/>
      <c r="ER21" s="2299"/>
      <c r="ES21" s="2299"/>
      <c r="ET21" s="2299"/>
      <c r="EU21" s="2299"/>
      <c r="EV21" s="2299"/>
      <c r="EW21" s="2299"/>
      <c r="EX21" s="2299"/>
      <c r="EY21" s="2299"/>
      <c r="EZ21" s="2299"/>
      <c r="FA21" s="2299"/>
      <c r="FB21" s="2299"/>
      <c r="FC21" s="2299"/>
      <c r="FD21" s="2299"/>
      <c r="FE21" s="2299"/>
      <c r="FF21" s="2299"/>
      <c r="FG21" s="2299"/>
      <c r="FH21" s="2299"/>
      <c r="FI21" s="2299"/>
      <c r="FJ21" s="2299"/>
      <c r="FK21" s="2299"/>
      <c r="FL21" s="2299"/>
      <c r="FM21" s="2299"/>
      <c r="FN21" s="2299"/>
      <c r="FO21" s="2299"/>
      <c r="FP21" s="2299"/>
      <c r="FQ21" s="2299"/>
      <c r="FR21" s="2299"/>
      <c r="FS21" s="2299"/>
      <c r="FT21" s="2299"/>
      <c r="FU21" s="2299"/>
      <c r="FV21" s="2299"/>
      <c r="FW21" s="2299"/>
      <c r="FX21" s="2299"/>
      <c r="FY21" s="2299"/>
      <c r="FZ21" s="2299"/>
      <c r="GA21" s="2299"/>
      <c r="GB21" s="2299"/>
      <c r="GC21" s="2299"/>
      <c r="GD21" s="2299"/>
      <c r="GE21" s="2299"/>
      <c r="GF21" s="2299"/>
      <c r="GG21" s="2299"/>
      <c r="GH21" s="2299"/>
      <c r="GI21" s="2299"/>
      <c r="GJ21" s="2299"/>
      <c r="GK21" s="2299"/>
      <c r="GL21" s="2299"/>
      <c r="GM21" s="2299"/>
      <c r="GN21" s="2299"/>
      <c r="GO21" s="2299"/>
      <c r="GP21" s="2299"/>
      <c r="GQ21" s="2299"/>
      <c r="GR21" s="2299"/>
      <c r="GS21" s="2299"/>
      <c r="GT21" s="2299"/>
      <c r="GU21" s="2299"/>
      <c r="GV21" s="2299"/>
      <c r="GW21" s="2299"/>
      <c r="GX21" s="2299"/>
      <c r="GY21" s="2299"/>
      <c r="GZ21" s="2299"/>
      <c r="HA21" s="2299"/>
      <c r="HB21" s="2299"/>
      <c r="HC21" s="2299"/>
      <c r="HD21" s="2299"/>
      <c r="HE21" s="2299"/>
      <c r="HF21" s="2299"/>
      <c r="HG21" s="2299"/>
      <c r="HH21" s="2299"/>
      <c r="HI21" s="2299"/>
    </row>
    <row r="22" spans="1:217" s="2300" customFormat="1" ht="17.100000000000001" customHeight="1">
      <c r="A22" s="2294">
        <v>12</v>
      </c>
      <c r="B22" s="2292" t="s">
        <v>1200</v>
      </c>
      <c r="C22" s="2197">
        <v>125668699</v>
      </c>
      <c r="D22" s="2197" t="s">
        <v>1200</v>
      </c>
      <c r="E22" s="2295">
        <v>97.8</v>
      </c>
      <c r="F22" s="2295">
        <v>94</v>
      </c>
      <c r="G22" s="13">
        <v>65643</v>
      </c>
      <c r="H22" s="13">
        <v>45544</v>
      </c>
      <c r="I22" s="13" t="s">
        <v>1208</v>
      </c>
      <c r="J22" s="2291">
        <v>2103569</v>
      </c>
      <c r="K22" s="2291">
        <v>876511</v>
      </c>
      <c r="L22" s="2291">
        <v>554443</v>
      </c>
      <c r="M22" s="2291">
        <v>10554</v>
      </c>
      <c r="N22" s="2042">
        <v>101.1</v>
      </c>
      <c r="O22" s="2042">
        <v>104.3</v>
      </c>
      <c r="P22" s="2042">
        <v>100.4</v>
      </c>
      <c r="Q22" s="2042">
        <v>98.6</v>
      </c>
      <c r="R22" s="13">
        <v>1045032</v>
      </c>
      <c r="S22" s="13">
        <v>333777</v>
      </c>
      <c r="T22" s="2297">
        <v>100.6</v>
      </c>
      <c r="U22" s="2297">
        <v>101.8</v>
      </c>
      <c r="V22" s="2297">
        <v>86.9</v>
      </c>
      <c r="W22" s="1157">
        <v>1849.9110000000001</v>
      </c>
      <c r="X22" s="1157">
        <v>2095.1999999999998</v>
      </c>
      <c r="Y22" s="2197">
        <v>469.858</v>
      </c>
      <c r="Z22" s="13">
        <v>31551</v>
      </c>
      <c r="AA22" s="2298"/>
      <c r="AB22" s="2299"/>
      <c r="AC22" s="2299"/>
      <c r="AD22" s="2299"/>
      <c r="AE22" s="2299"/>
      <c r="AF22" s="2299"/>
      <c r="AG22" s="2299"/>
      <c r="AH22" s="2299"/>
      <c r="AI22" s="2299"/>
      <c r="AJ22" s="2299"/>
      <c r="AK22" s="2299"/>
      <c r="AL22" s="2299"/>
      <c r="AM22" s="2299"/>
      <c r="AN22" s="2299"/>
      <c r="AO22" s="2299"/>
      <c r="AP22" s="2299"/>
      <c r="AQ22" s="2299"/>
      <c r="AR22" s="2299"/>
      <c r="AS22" s="2299"/>
      <c r="AT22" s="2299"/>
      <c r="AU22" s="2299"/>
      <c r="AV22" s="2299"/>
      <c r="AW22" s="2299"/>
      <c r="AX22" s="2299"/>
      <c r="AY22" s="2299"/>
      <c r="AZ22" s="2299"/>
      <c r="BA22" s="2299"/>
      <c r="BB22" s="2299"/>
      <c r="BC22" s="2299"/>
      <c r="BD22" s="2299"/>
      <c r="BE22" s="2299"/>
      <c r="BF22" s="2299"/>
      <c r="BG22" s="2299"/>
      <c r="BH22" s="2299"/>
      <c r="BI22" s="2299"/>
      <c r="BJ22" s="2299"/>
      <c r="BK22" s="2299"/>
      <c r="BL22" s="2299"/>
      <c r="BM22" s="2299"/>
      <c r="BN22" s="2299"/>
      <c r="BO22" s="2299"/>
      <c r="BP22" s="2299"/>
      <c r="BQ22" s="2299"/>
      <c r="BR22" s="2299"/>
      <c r="BS22" s="2299"/>
      <c r="BT22" s="2299"/>
      <c r="BU22" s="2299"/>
      <c r="BV22" s="2299"/>
      <c r="BW22" s="2299"/>
      <c r="BX22" s="2299"/>
      <c r="BY22" s="2299"/>
      <c r="BZ22" s="2299"/>
      <c r="CA22" s="2299"/>
      <c r="CB22" s="2299"/>
      <c r="CC22" s="2299"/>
      <c r="CD22" s="2299"/>
      <c r="CE22" s="2299"/>
      <c r="CF22" s="2299"/>
      <c r="CG22" s="2299"/>
      <c r="CH22" s="2299"/>
      <c r="CI22" s="2299"/>
      <c r="CJ22" s="2299"/>
      <c r="CK22" s="2299"/>
      <c r="CL22" s="2299"/>
      <c r="CM22" s="2299"/>
      <c r="CN22" s="2299"/>
      <c r="CO22" s="2299"/>
      <c r="CP22" s="2299"/>
      <c r="CQ22" s="2299"/>
      <c r="CR22" s="2299"/>
      <c r="CS22" s="2299"/>
      <c r="CT22" s="2299"/>
      <c r="CU22" s="2299"/>
      <c r="CV22" s="2299"/>
      <c r="CW22" s="2299"/>
      <c r="CX22" s="2299"/>
      <c r="CY22" s="2299"/>
      <c r="CZ22" s="2299"/>
      <c r="DA22" s="2299"/>
      <c r="DB22" s="2299"/>
      <c r="DC22" s="2299"/>
      <c r="DD22" s="2299"/>
      <c r="DE22" s="2299"/>
      <c r="DF22" s="2299"/>
      <c r="DG22" s="2299"/>
      <c r="DH22" s="2299"/>
      <c r="DI22" s="2299"/>
      <c r="DJ22" s="2299"/>
      <c r="DK22" s="2299"/>
      <c r="DL22" s="2299"/>
      <c r="DM22" s="2299"/>
      <c r="DN22" s="2299"/>
      <c r="DO22" s="2299"/>
      <c r="DP22" s="2299"/>
      <c r="DQ22" s="2299"/>
      <c r="DR22" s="2299"/>
      <c r="DS22" s="2299"/>
      <c r="DT22" s="2299"/>
      <c r="DU22" s="2299"/>
      <c r="DV22" s="2299"/>
      <c r="DW22" s="2299"/>
      <c r="DX22" s="2299"/>
      <c r="DY22" s="2299"/>
      <c r="DZ22" s="2299"/>
      <c r="EA22" s="2299"/>
      <c r="EB22" s="2299"/>
      <c r="EC22" s="2299"/>
      <c r="ED22" s="2299"/>
      <c r="EE22" s="2299"/>
      <c r="EF22" s="2299"/>
      <c r="EG22" s="2299"/>
      <c r="EH22" s="2299"/>
      <c r="EI22" s="2299"/>
      <c r="EJ22" s="2299"/>
      <c r="EK22" s="2299"/>
      <c r="EL22" s="2299"/>
      <c r="EM22" s="2299"/>
      <c r="EN22" s="2299"/>
      <c r="EO22" s="2299"/>
      <c r="EP22" s="2299"/>
      <c r="EQ22" s="2299"/>
      <c r="ER22" s="2299"/>
      <c r="ES22" s="2299"/>
      <c r="ET22" s="2299"/>
      <c r="EU22" s="2299"/>
      <c r="EV22" s="2299"/>
      <c r="EW22" s="2299"/>
      <c r="EX22" s="2299"/>
      <c r="EY22" s="2299"/>
      <c r="EZ22" s="2299"/>
      <c r="FA22" s="2299"/>
      <c r="FB22" s="2299"/>
      <c r="FC22" s="2299"/>
      <c r="FD22" s="2299"/>
      <c r="FE22" s="2299"/>
      <c r="FF22" s="2299"/>
      <c r="FG22" s="2299"/>
      <c r="FH22" s="2299"/>
      <c r="FI22" s="2299"/>
      <c r="FJ22" s="2299"/>
      <c r="FK22" s="2299"/>
      <c r="FL22" s="2299"/>
      <c r="FM22" s="2299"/>
      <c r="FN22" s="2299"/>
      <c r="FO22" s="2299"/>
      <c r="FP22" s="2299"/>
      <c r="FQ22" s="2299"/>
      <c r="FR22" s="2299"/>
      <c r="FS22" s="2299"/>
      <c r="FT22" s="2299"/>
      <c r="FU22" s="2299"/>
      <c r="FV22" s="2299"/>
      <c r="FW22" s="2299"/>
      <c r="FX22" s="2299"/>
      <c r="FY22" s="2299"/>
      <c r="FZ22" s="2299"/>
      <c r="GA22" s="2299"/>
      <c r="GB22" s="2299"/>
      <c r="GC22" s="2299"/>
      <c r="GD22" s="2299"/>
      <c r="GE22" s="2299"/>
      <c r="GF22" s="2299"/>
      <c r="GG22" s="2299"/>
      <c r="GH22" s="2299"/>
      <c r="GI22" s="2299"/>
      <c r="GJ22" s="2299"/>
      <c r="GK22" s="2299"/>
      <c r="GL22" s="2299"/>
      <c r="GM22" s="2299"/>
      <c r="GN22" s="2299"/>
      <c r="GO22" s="2299"/>
      <c r="GP22" s="2299"/>
      <c r="GQ22" s="2299"/>
      <c r="GR22" s="2299"/>
      <c r="GS22" s="2299"/>
      <c r="GT22" s="2299"/>
      <c r="GU22" s="2299"/>
      <c r="GV22" s="2299"/>
      <c r="GW22" s="2299"/>
      <c r="GX22" s="2299"/>
      <c r="GY22" s="2299"/>
      <c r="GZ22" s="2299"/>
      <c r="HA22" s="2299"/>
      <c r="HB22" s="2299"/>
      <c r="HC22" s="2299"/>
      <c r="HD22" s="2299"/>
      <c r="HE22" s="2299"/>
      <c r="HF22" s="2299"/>
      <c r="HG22" s="2299"/>
      <c r="HH22" s="2299"/>
      <c r="HI22" s="2299"/>
    </row>
    <row r="23" spans="1:217" s="2300" customFormat="1" ht="17.100000000000001" customHeight="1">
      <c r="A23" s="2294" t="s">
        <v>22</v>
      </c>
      <c r="B23" s="2292" t="s">
        <v>1200</v>
      </c>
      <c r="C23" s="60" t="s">
        <v>1209</v>
      </c>
      <c r="D23" s="2197" t="s">
        <v>1200</v>
      </c>
      <c r="E23" s="2301">
        <v>88.4</v>
      </c>
      <c r="F23" s="2295">
        <v>96.9</v>
      </c>
      <c r="G23" s="13">
        <v>58448</v>
      </c>
      <c r="H23" s="13">
        <v>39028</v>
      </c>
      <c r="I23" s="13" t="s">
        <v>1210</v>
      </c>
      <c r="J23" s="2291">
        <v>1628357</v>
      </c>
      <c r="K23" s="2291">
        <v>878784</v>
      </c>
      <c r="L23" s="2291">
        <v>554751</v>
      </c>
      <c r="M23" s="2291">
        <v>9652</v>
      </c>
      <c r="N23" s="2042">
        <v>101.6</v>
      </c>
      <c r="O23" s="2042">
        <v>105.5</v>
      </c>
      <c r="P23" s="2042">
        <v>100.9</v>
      </c>
      <c r="Q23" s="2042">
        <v>98.6</v>
      </c>
      <c r="R23" s="13">
        <v>469254</v>
      </c>
      <c r="S23" s="13">
        <v>297629</v>
      </c>
      <c r="T23" s="2297">
        <v>100.2</v>
      </c>
      <c r="U23" s="2297">
        <v>99.7</v>
      </c>
      <c r="V23" s="2297">
        <v>80.7</v>
      </c>
      <c r="W23" s="1157">
        <v>1840.9580000000001</v>
      </c>
      <c r="X23" s="1157">
        <v>2112.3519999999999</v>
      </c>
      <c r="Y23" s="2197">
        <v>448.51400000000001</v>
      </c>
      <c r="Z23" s="13">
        <v>23896</v>
      </c>
      <c r="AA23" s="2298"/>
      <c r="AB23" s="2299"/>
      <c r="AC23" s="2299"/>
      <c r="AD23" s="2299"/>
      <c r="AE23" s="2299"/>
      <c r="AF23" s="2299"/>
      <c r="AG23" s="2299"/>
      <c r="AH23" s="2299"/>
      <c r="AI23" s="2299"/>
      <c r="AJ23" s="2299"/>
      <c r="AK23" s="2299"/>
      <c r="AL23" s="2299"/>
      <c r="AM23" s="2299"/>
      <c r="AN23" s="2299"/>
      <c r="AO23" s="2299"/>
      <c r="AP23" s="2299"/>
      <c r="AQ23" s="2299"/>
      <c r="AR23" s="2299"/>
      <c r="AS23" s="2299"/>
      <c r="AT23" s="2299"/>
      <c r="AU23" s="2299"/>
      <c r="AV23" s="2299"/>
      <c r="AW23" s="2299"/>
      <c r="AX23" s="2299"/>
      <c r="AY23" s="2299"/>
      <c r="AZ23" s="2299"/>
      <c r="BA23" s="2299"/>
      <c r="BB23" s="2299"/>
      <c r="BC23" s="2299"/>
      <c r="BD23" s="2299"/>
      <c r="BE23" s="2299"/>
      <c r="BF23" s="2299"/>
      <c r="BG23" s="2299"/>
      <c r="BH23" s="2299"/>
      <c r="BI23" s="2299"/>
      <c r="BJ23" s="2299"/>
      <c r="BK23" s="2299"/>
      <c r="BL23" s="2299"/>
      <c r="BM23" s="2299"/>
      <c r="BN23" s="2299"/>
      <c r="BO23" s="2299"/>
      <c r="BP23" s="2299"/>
      <c r="BQ23" s="2299"/>
      <c r="BR23" s="2299"/>
      <c r="BS23" s="2299"/>
      <c r="BT23" s="2299"/>
      <c r="BU23" s="2299"/>
      <c r="BV23" s="2299"/>
      <c r="BW23" s="2299"/>
      <c r="BX23" s="2299"/>
      <c r="BY23" s="2299"/>
      <c r="BZ23" s="2299"/>
      <c r="CA23" s="2299"/>
      <c r="CB23" s="2299"/>
      <c r="CC23" s="2299"/>
      <c r="CD23" s="2299"/>
      <c r="CE23" s="2299"/>
      <c r="CF23" s="2299"/>
      <c r="CG23" s="2299"/>
      <c r="CH23" s="2299"/>
      <c r="CI23" s="2299"/>
      <c r="CJ23" s="2299"/>
      <c r="CK23" s="2299"/>
      <c r="CL23" s="2299"/>
      <c r="CM23" s="2299"/>
      <c r="CN23" s="2299"/>
      <c r="CO23" s="2299"/>
      <c r="CP23" s="2299"/>
      <c r="CQ23" s="2299"/>
      <c r="CR23" s="2299"/>
      <c r="CS23" s="2299"/>
      <c r="CT23" s="2299"/>
      <c r="CU23" s="2299"/>
      <c r="CV23" s="2299"/>
      <c r="CW23" s="2299"/>
      <c r="CX23" s="2299"/>
      <c r="CY23" s="2299"/>
      <c r="CZ23" s="2299"/>
      <c r="DA23" s="2299"/>
      <c r="DB23" s="2299"/>
      <c r="DC23" s="2299"/>
      <c r="DD23" s="2299"/>
      <c r="DE23" s="2299"/>
      <c r="DF23" s="2299"/>
      <c r="DG23" s="2299"/>
      <c r="DH23" s="2299"/>
      <c r="DI23" s="2299"/>
      <c r="DJ23" s="2299"/>
      <c r="DK23" s="2299"/>
      <c r="DL23" s="2299"/>
      <c r="DM23" s="2299"/>
      <c r="DN23" s="2299"/>
      <c r="DO23" s="2299"/>
      <c r="DP23" s="2299"/>
      <c r="DQ23" s="2299"/>
      <c r="DR23" s="2299"/>
      <c r="DS23" s="2299"/>
      <c r="DT23" s="2299"/>
      <c r="DU23" s="2299"/>
      <c r="DV23" s="2299"/>
      <c r="DW23" s="2299"/>
      <c r="DX23" s="2299"/>
      <c r="DY23" s="2299"/>
      <c r="DZ23" s="2299"/>
      <c r="EA23" s="2299"/>
      <c r="EB23" s="2299"/>
      <c r="EC23" s="2299"/>
      <c r="ED23" s="2299"/>
      <c r="EE23" s="2299"/>
      <c r="EF23" s="2299"/>
      <c r="EG23" s="2299"/>
      <c r="EH23" s="2299"/>
      <c r="EI23" s="2299"/>
      <c r="EJ23" s="2299"/>
      <c r="EK23" s="2299"/>
      <c r="EL23" s="2299"/>
      <c r="EM23" s="2299"/>
      <c r="EN23" s="2299"/>
      <c r="EO23" s="2299"/>
      <c r="EP23" s="2299"/>
      <c r="EQ23" s="2299"/>
      <c r="ER23" s="2299"/>
      <c r="ES23" s="2299"/>
      <c r="ET23" s="2299"/>
      <c r="EU23" s="2299"/>
      <c r="EV23" s="2299"/>
      <c r="EW23" s="2299"/>
      <c r="EX23" s="2299"/>
      <c r="EY23" s="2299"/>
      <c r="EZ23" s="2299"/>
      <c r="FA23" s="2299"/>
      <c r="FB23" s="2299"/>
      <c r="FC23" s="2299"/>
      <c r="FD23" s="2299"/>
      <c r="FE23" s="2299"/>
      <c r="FF23" s="2299"/>
      <c r="FG23" s="2299"/>
      <c r="FH23" s="2299"/>
      <c r="FI23" s="2299"/>
      <c r="FJ23" s="2299"/>
      <c r="FK23" s="2299"/>
      <c r="FL23" s="2299"/>
      <c r="FM23" s="2299"/>
      <c r="FN23" s="2299"/>
      <c r="FO23" s="2299"/>
      <c r="FP23" s="2299"/>
      <c r="FQ23" s="2299"/>
      <c r="FR23" s="2299"/>
      <c r="FS23" s="2299"/>
      <c r="FT23" s="2299"/>
      <c r="FU23" s="2299"/>
      <c r="FV23" s="2299"/>
      <c r="FW23" s="2299"/>
      <c r="FX23" s="2299"/>
      <c r="FY23" s="2299"/>
      <c r="FZ23" s="2299"/>
      <c r="GA23" s="2299"/>
      <c r="GB23" s="2299"/>
      <c r="GC23" s="2299"/>
      <c r="GD23" s="2299"/>
      <c r="GE23" s="2299"/>
      <c r="GF23" s="2299"/>
      <c r="GG23" s="2299"/>
      <c r="GH23" s="2299"/>
      <c r="GI23" s="2299"/>
      <c r="GJ23" s="2299"/>
      <c r="GK23" s="2299"/>
      <c r="GL23" s="2299"/>
      <c r="GM23" s="2299"/>
      <c r="GN23" s="2299"/>
      <c r="GO23" s="2299"/>
      <c r="GP23" s="2299"/>
      <c r="GQ23" s="2299"/>
      <c r="GR23" s="2299"/>
      <c r="GS23" s="2299"/>
      <c r="GT23" s="2299"/>
      <c r="GU23" s="2299"/>
      <c r="GV23" s="2299"/>
      <c r="GW23" s="2299"/>
      <c r="GX23" s="2299"/>
      <c r="GY23" s="2299"/>
      <c r="GZ23" s="2299"/>
      <c r="HA23" s="2299"/>
      <c r="HB23" s="2299"/>
      <c r="HC23" s="2299"/>
      <c r="HD23" s="2299"/>
      <c r="HE23" s="2299"/>
      <c r="HF23" s="2299"/>
      <c r="HG23" s="2299"/>
      <c r="HH23" s="2299"/>
      <c r="HI23" s="2299"/>
    </row>
    <row r="24" spans="1:217" s="2300" customFormat="1" ht="17.100000000000001" customHeight="1">
      <c r="A24" s="2294">
        <v>2</v>
      </c>
      <c r="B24" s="2292" t="s">
        <v>1200</v>
      </c>
      <c r="C24" s="60" t="s">
        <v>1211</v>
      </c>
      <c r="D24" s="2197" t="s">
        <v>1200</v>
      </c>
      <c r="E24" s="1427">
        <v>92.6</v>
      </c>
      <c r="F24" s="1427">
        <v>95.6</v>
      </c>
      <c r="G24" s="13">
        <v>60764</v>
      </c>
      <c r="H24" s="13">
        <v>40820</v>
      </c>
      <c r="I24" s="13">
        <v>74741</v>
      </c>
      <c r="J24" s="2291">
        <v>1496857</v>
      </c>
      <c r="K24" s="2291">
        <v>882261</v>
      </c>
      <c r="L24" s="2291">
        <v>556468</v>
      </c>
      <c r="M24" s="13">
        <v>8640</v>
      </c>
      <c r="N24" s="2042">
        <v>101.6</v>
      </c>
      <c r="O24" s="2042">
        <v>105</v>
      </c>
      <c r="P24" s="2042">
        <v>100.9</v>
      </c>
      <c r="Q24" s="2042">
        <v>98.8</v>
      </c>
      <c r="R24" s="13">
        <v>535392</v>
      </c>
      <c r="S24" s="13">
        <v>280781</v>
      </c>
      <c r="T24" s="2297">
        <v>100</v>
      </c>
      <c r="U24" s="2297">
        <v>101</v>
      </c>
      <c r="V24" s="2297">
        <v>85.2</v>
      </c>
      <c r="W24" s="1157">
        <v>1888.8779999999999</v>
      </c>
      <c r="X24" s="1157">
        <v>2170.424</v>
      </c>
      <c r="Y24" s="2197">
        <v>436.89100000000002</v>
      </c>
      <c r="Z24" s="13">
        <v>23525</v>
      </c>
      <c r="AA24" s="2298"/>
      <c r="AB24" s="2299"/>
      <c r="AC24" s="2299"/>
      <c r="AD24" s="2299"/>
      <c r="AE24" s="2299"/>
      <c r="AF24" s="2299"/>
      <c r="AG24" s="2299"/>
      <c r="AH24" s="2299"/>
      <c r="AI24" s="2299"/>
      <c r="AJ24" s="2299"/>
      <c r="AK24" s="2299"/>
      <c r="AL24" s="2299"/>
      <c r="AM24" s="2299"/>
      <c r="AN24" s="2299"/>
      <c r="AO24" s="2299"/>
      <c r="AP24" s="2299"/>
      <c r="AQ24" s="2299"/>
      <c r="AR24" s="2299"/>
      <c r="AS24" s="2299"/>
      <c r="AT24" s="2299"/>
      <c r="AU24" s="2299"/>
      <c r="AV24" s="2299"/>
      <c r="AW24" s="2299"/>
      <c r="AX24" s="2299"/>
      <c r="AY24" s="2299"/>
      <c r="AZ24" s="2299"/>
      <c r="BA24" s="2299"/>
      <c r="BB24" s="2299"/>
      <c r="BC24" s="2299"/>
      <c r="BD24" s="2299"/>
      <c r="BE24" s="2299"/>
      <c r="BF24" s="2299"/>
      <c r="BG24" s="2299"/>
      <c r="BH24" s="2299"/>
      <c r="BI24" s="2299"/>
      <c r="BJ24" s="2299"/>
      <c r="BK24" s="2299"/>
      <c r="BL24" s="2299"/>
      <c r="BM24" s="2299"/>
      <c r="BN24" s="2299"/>
      <c r="BO24" s="2299"/>
      <c r="BP24" s="2299"/>
      <c r="BQ24" s="2299"/>
      <c r="BR24" s="2299"/>
      <c r="BS24" s="2299"/>
      <c r="BT24" s="2299"/>
      <c r="BU24" s="2299"/>
      <c r="BV24" s="2299"/>
      <c r="BW24" s="2299"/>
      <c r="BX24" s="2299"/>
      <c r="BY24" s="2299"/>
      <c r="BZ24" s="2299"/>
      <c r="CA24" s="2299"/>
      <c r="CB24" s="2299"/>
      <c r="CC24" s="2299"/>
      <c r="CD24" s="2299"/>
      <c r="CE24" s="2299"/>
      <c r="CF24" s="2299"/>
      <c r="CG24" s="2299"/>
      <c r="CH24" s="2299"/>
      <c r="CI24" s="2299"/>
      <c r="CJ24" s="2299"/>
      <c r="CK24" s="2299"/>
      <c r="CL24" s="2299"/>
      <c r="CM24" s="2299"/>
      <c r="CN24" s="2299"/>
      <c r="CO24" s="2299"/>
      <c r="CP24" s="2299"/>
      <c r="CQ24" s="2299"/>
      <c r="CR24" s="2299"/>
      <c r="CS24" s="2299"/>
      <c r="CT24" s="2299"/>
      <c r="CU24" s="2299"/>
      <c r="CV24" s="2299"/>
      <c r="CW24" s="2299"/>
      <c r="CX24" s="2299"/>
      <c r="CY24" s="2299"/>
      <c r="CZ24" s="2299"/>
      <c r="DA24" s="2299"/>
      <c r="DB24" s="2299"/>
      <c r="DC24" s="2299"/>
      <c r="DD24" s="2299"/>
      <c r="DE24" s="2299"/>
      <c r="DF24" s="2299"/>
      <c r="DG24" s="2299"/>
      <c r="DH24" s="2299"/>
      <c r="DI24" s="2299"/>
      <c r="DJ24" s="2299"/>
      <c r="DK24" s="2299"/>
      <c r="DL24" s="2299"/>
      <c r="DM24" s="2299"/>
      <c r="DN24" s="2299"/>
      <c r="DO24" s="2299"/>
      <c r="DP24" s="2299"/>
      <c r="DQ24" s="2299"/>
      <c r="DR24" s="2299"/>
      <c r="DS24" s="2299"/>
      <c r="DT24" s="2299"/>
      <c r="DU24" s="2299"/>
      <c r="DV24" s="2299"/>
      <c r="DW24" s="2299"/>
      <c r="DX24" s="2299"/>
      <c r="DY24" s="2299"/>
      <c r="DZ24" s="2299"/>
      <c r="EA24" s="2299"/>
      <c r="EB24" s="2299"/>
      <c r="EC24" s="2299"/>
      <c r="ED24" s="2299"/>
      <c r="EE24" s="2299"/>
      <c r="EF24" s="2299"/>
      <c r="EG24" s="2299"/>
      <c r="EH24" s="2299"/>
      <c r="EI24" s="2299"/>
      <c r="EJ24" s="2299"/>
      <c r="EK24" s="2299"/>
      <c r="EL24" s="2299"/>
      <c r="EM24" s="2299"/>
      <c r="EN24" s="2299"/>
      <c r="EO24" s="2299"/>
      <c r="EP24" s="2299"/>
      <c r="EQ24" s="2299"/>
      <c r="ER24" s="2299"/>
      <c r="ES24" s="2299"/>
      <c r="ET24" s="2299"/>
      <c r="EU24" s="2299"/>
      <c r="EV24" s="2299"/>
      <c r="EW24" s="2299"/>
      <c r="EX24" s="2299"/>
      <c r="EY24" s="2299"/>
      <c r="EZ24" s="2299"/>
      <c r="FA24" s="2299"/>
      <c r="FB24" s="2299"/>
      <c r="FC24" s="2299"/>
      <c r="FD24" s="2299"/>
      <c r="FE24" s="2299"/>
      <c r="FF24" s="2299"/>
      <c r="FG24" s="2299"/>
      <c r="FH24" s="2299"/>
      <c r="FI24" s="2299"/>
      <c r="FJ24" s="2299"/>
      <c r="FK24" s="2299"/>
      <c r="FL24" s="2299"/>
      <c r="FM24" s="2299"/>
      <c r="FN24" s="2299"/>
      <c r="FO24" s="2299"/>
      <c r="FP24" s="2299"/>
      <c r="FQ24" s="2299"/>
      <c r="FR24" s="2299"/>
      <c r="FS24" s="2299"/>
      <c r="FT24" s="2299"/>
      <c r="FU24" s="2299"/>
      <c r="FV24" s="2299"/>
      <c r="FW24" s="2299"/>
      <c r="FX24" s="2299"/>
      <c r="FY24" s="2299"/>
      <c r="FZ24" s="2299"/>
      <c r="GA24" s="2299"/>
      <c r="GB24" s="2299"/>
      <c r="GC24" s="2299"/>
      <c r="GD24" s="2299"/>
      <c r="GE24" s="2299"/>
      <c r="GF24" s="2299"/>
      <c r="GG24" s="2299"/>
      <c r="GH24" s="2299"/>
      <c r="GI24" s="2299"/>
      <c r="GJ24" s="2299"/>
      <c r="GK24" s="2299"/>
      <c r="GL24" s="2299"/>
      <c r="GM24" s="2299"/>
      <c r="GN24" s="2299"/>
      <c r="GO24" s="2299"/>
      <c r="GP24" s="2299"/>
      <c r="GQ24" s="2299"/>
      <c r="GR24" s="2299"/>
      <c r="GS24" s="2299"/>
      <c r="GT24" s="2299"/>
      <c r="GU24" s="2299"/>
      <c r="GV24" s="2299"/>
      <c r="GW24" s="2299"/>
      <c r="GX24" s="2299"/>
      <c r="GY24" s="2299"/>
      <c r="GZ24" s="2299"/>
      <c r="HA24" s="2299"/>
      <c r="HB24" s="2299"/>
      <c r="HC24" s="2299"/>
      <c r="HD24" s="2299"/>
      <c r="HE24" s="2299"/>
      <c r="HF24" s="2299"/>
      <c r="HG24" s="2299"/>
      <c r="HH24" s="2299"/>
      <c r="HI24" s="2299"/>
    </row>
    <row r="25" spans="1:217" s="2300" customFormat="1" ht="17.100000000000001" customHeight="1">
      <c r="A25" s="2294">
        <v>3</v>
      </c>
      <c r="B25" s="2292" t="s">
        <v>1200</v>
      </c>
      <c r="C25" s="60" t="s">
        <v>1212</v>
      </c>
      <c r="D25" s="2197" t="s">
        <v>1200</v>
      </c>
      <c r="E25" s="1427">
        <v>108.7</v>
      </c>
      <c r="F25" s="1427">
        <v>97.2</v>
      </c>
      <c r="G25" s="13">
        <v>71787</v>
      </c>
      <c r="H25" s="13">
        <v>45268</v>
      </c>
      <c r="I25" s="13">
        <v>70263</v>
      </c>
      <c r="J25" s="2291">
        <v>1670081</v>
      </c>
      <c r="K25" s="2291">
        <v>899467</v>
      </c>
      <c r="L25" s="2291">
        <v>558119</v>
      </c>
      <c r="M25" s="2291">
        <v>14819</v>
      </c>
      <c r="N25" s="2042">
        <v>101.8</v>
      </c>
      <c r="O25" s="2042">
        <v>104.7</v>
      </c>
      <c r="P25" s="2042">
        <v>101</v>
      </c>
      <c r="Q25" s="2042">
        <v>99.4</v>
      </c>
      <c r="R25" s="13">
        <v>484914</v>
      </c>
      <c r="S25" s="13">
        <v>344055</v>
      </c>
      <c r="T25" s="2297">
        <v>99.8</v>
      </c>
      <c r="U25" s="2297">
        <v>102</v>
      </c>
      <c r="V25" s="2297">
        <v>89.2</v>
      </c>
      <c r="W25" s="1157">
        <v>1995</v>
      </c>
      <c r="X25" s="1157">
        <v>2244</v>
      </c>
      <c r="Y25" s="2197">
        <v>446</v>
      </c>
      <c r="Z25" s="13">
        <v>26523</v>
      </c>
      <c r="AA25" s="2298"/>
      <c r="AB25" s="2299"/>
      <c r="AC25" s="2299"/>
      <c r="AD25" s="2299"/>
      <c r="AE25" s="2299"/>
      <c r="AF25" s="2299"/>
      <c r="AG25" s="2299"/>
      <c r="AH25" s="2299"/>
      <c r="AI25" s="2299"/>
      <c r="AJ25" s="2299"/>
      <c r="AK25" s="2299"/>
      <c r="AL25" s="2299"/>
      <c r="AM25" s="2299"/>
      <c r="AN25" s="2299"/>
      <c r="AO25" s="2299"/>
      <c r="AP25" s="2299"/>
      <c r="AQ25" s="2299"/>
      <c r="AR25" s="2299"/>
      <c r="AS25" s="2299"/>
      <c r="AT25" s="2299"/>
      <c r="AU25" s="2299"/>
      <c r="AV25" s="2299"/>
      <c r="AW25" s="2299"/>
      <c r="AX25" s="2299"/>
      <c r="AY25" s="2299"/>
      <c r="AZ25" s="2299"/>
      <c r="BA25" s="2299"/>
      <c r="BB25" s="2299"/>
      <c r="BC25" s="2299"/>
      <c r="BD25" s="2299"/>
      <c r="BE25" s="2299"/>
      <c r="BF25" s="2299"/>
      <c r="BG25" s="2299"/>
      <c r="BH25" s="2299"/>
      <c r="BI25" s="2299"/>
      <c r="BJ25" s="2299"/>
      <c r="BK25" s="2299"/>
      <c r="BL25" s="2299"/>
      <c r="BM25" s="2299"/>
      <c r="BN25" s="2299"/>
      <c r="BO25" s="2299"/>
      <c r="BP25" s="2299"/>
      <c r="BQ25" s="2299"/>
      <c r="BR25" s="2299"/>
      <c r="BS25" s="2299"/>
      <c r="BT25" s="2299"/>
      <c r="BU25" s="2299"/>
      <c r="BV25" s="2299"/>
      <c r="BW25" s="2299"/>
      <c r="BX25" s="2299"/>
      <c r="BY25" s="2299"/>
      <c r="BZ25" s="2299"/>
      <c r="CA25" s="2299"/>
      <c r="CB25" s="2299"/>
      <c r="CC25" s="2299"/>
      <c r="CD25" s="2299"/>
      <c r="CE25" s="2299"/>
      <c r="CF25" s="2299"/>
      <c r="CG25" s="2299"/>
      <c r="CH25" s="2299"/>
      <c r="CI25" s="2299"/>
      <c r="CJ25" s="2299"/>
      <c r="CK25" s="2299"/>
      <c r="CL25" s="2299"/>
      <c r="CM25" s="2299"/>
      <c r="CN25" s="2299"/>
      <c r="CO25" s="2299"/>
      <c r="CP25" s="2299"/>
      <c r="CQ25" s="2299"/>
      <c r="CR25" s="2299"/>
      <c r="CS25" s="2299"/>
      <c r="CT25" s="2299"/>
      <c r="CU25" s="2299"/>
      <c r="CV25" s="2299"/>
      <c r="CW25" s="2299"/>
      <c r="CX25" s="2299"/>
      <c r="CY25" s="2299"/>
      <c r="CZ25" s="2299"/>
      <c r="DA25" s="2299"/>
      <c r="DB25" s="2299"/>
      <c r="DC25" s="2299"/>
      <c r="DD25" s="2299"/>
      <c r="DE25" s="2299"/>
      <c r="DF25" s="2299"/>
      <c r="DG25" s="2299"/>
      <c r="DH25" s="2299"/>
      <c r="DI25" s="2299"/>
      <c r="DJ25" s="2299"/>
      <c r="DK25" s="2299"/>
      <c r="DL25" s="2299"/>
      <c r="DM25" s="2299"/>
      <c r="DN25" s="2299"/>
      <c r="DO25" s="2299"/>
      <c r="DP25" s="2299"/>
      <c r="DQ25" s="2299"/>
      <c r="DR25" s="2299"/>
      <c r="DS25" s="2299"/>
      <c r="DT25" s="2299"/>
      <c r="DU25" s="2299"/>
      <c r="DV25" s="2299"/>
      <c r="DW25" s="2299"/>
      <c r="DX25" s="2299"/>
      <c r="DY25" s="2299"/>
      <c r="DZ25" s="2299"/>
      <c r="EA25" s="2299"/>
      <c r="EB25" s="2299"/>
      <c r="EC25" s="2299"/>
      <c r="ED25" s="2299"/>
      <c r="EE25" s="2299"/>
      <c r="EF25" s="2299"/>
      <c r="EG25" s="2299"/>
      <c r="EH25" s="2299"/>
      <c r="EI25" s="2299"/>
      <c r="EJ25" s="2299"/>
      <c r="EK25" s="2299"/>
      <c r="EL25" s="2299"/>
      <c r="EM25" s="2299"/>
      <c r="EN25" s="2299"/>
      <c r="EO25" s="2299"/>
      <c r="EP25" s="2299"/>
      <c r="EQ25" s="2299"/>
      <c r="ER25" s="2299"/>
      <c r="ES25" s="2299"/>
      <c r="ET25" s="2299"/>
      <c r="EU25" s="2299"/>
      <c r="EV25" s="2299"/>
      <c r="EW25" s="2299"/>
      <c r="EX25" s="2299"/>
      <c r="EY25" s="2299"/>
      <c r="EZ25" s="2299"/>
      <c r="FA25" s="2299"/>
      <c r="FB25" s="2299"/>
      <c r="FC25" s="2299"/>
      <c r="FD25" s="2299"/>
      <c r="FE25" s="2299"/>
      <c r="FF25" s="2299"/>
      <c r="FG25" s="2299"/>
      <c r="FH25" s="2299"/>
      <c r="FI25" s="2299"/>
      <c r="FJ25" s="2299"/>
      <c r="FK25" s="2299"/>
      <c r="FL25" s="2299"/>
      <c r="FM25" s="2299"/>
      <c r="FN25" s="2299"/>
      <c r="FO25" s="2299"/>
      <c r="FP25" s="2299"/>
      <c r="FQ25" s="2299"/>
      <c r="FR25" s="2299"/>
      <c r="FS25" s="2299"/>
      <c r="FT25" s="2299"/>
      <c r="FU25" s="2299"/>
      <c r="FV25" s="2299"/>
      <c r="FW25" s="2299"/>
      <c r="FX25" s="2299"/>
      <c r="FY25" s="2299"/>
      <c r="FZ25" s="2299"/>
      <c r="GA25" s="2299"/>
      <c r="GB25" s="2299"/>
      <c r="GC25" s="2299"/>
      <c r="GD25" s="2299"/>
      <c r="GE25" s="2299"/>
      <c r="GF25" s="2299"/>
      <c r="GG25" s="2299"/>
      <c r="GH25" s="2299"/>
      <c r="GI25" s="2299"/>
      <c r="GJ25" s="2299"/>
      <c r="GK25" s="2299"/>
      <c r="GL25" s="2299"/>
      <c r="GM25" s="2299"/>
      <c r="GN25" s="2299"/>
      <c r="GO25" s="2299"/>
      <c r="GP25" s="2299"/>
      <c r="GQ25" s="2299"/>
      <c r="GR25" s="2299"/>
      <c r="GS25" s="2299"/>
      <c r="GT25" s="2299"/>
      <c r="GU25" s="2299"/>
      <c r="GV25" s="2299"/>
      <c r="GW25" s="2299"/>
      <c r="GX25" s="2299"/>
      <c r="GY25" s="2299"/>
      <c r="GZ25" s="2299"/>
      <c r="HA25" s="2299"/>
      <c r="HB25" s="2299"/>
      <c r="HC25" s="2299"/>
      <c r="HD25" s="2299"/>
      <c r="HE25" s="2299"/>
      <c r="HF25" s="2299"/>
      <c r="HG25" s="2299"/>
      <c r="HH25" s="2299"/>
      <c r="HI25" s="2299"/>
    </row>
    <row r="26" spans="1:217" s="2300" customFormat="1" ht="17.100000000000001" customHeight="1">
      <c r="A26" s="2294">
        <v>4</v>
      </c>
      <c r="B26" s="2292" t="s">
        <v>1200</v>
      </c>
      <c r="C26" s="60" t="s">
        <v>1213</v>
      </c>
      <c r="D26" s="2197" t="s">
        <v>1200</v>
      </c>
      <c r="E26" s="2199" t="s">
        <v>1214</v>
      </c>
      <c r="F26" s="2199" t="s">
        <v>1215</v>
      </c>
      <c r="G26" s="13">
        <v>74521</v>
      </c>
      <c r="H26" s="13">
        <v>46973</v>
      </c>
      <c r="I26" s="13" t="s">
        <v>1200</v>
      </c>
      <c r="J26" s="2291" t="s">
        <v>1216</v>
      </c>
      <c r="K26" s="2291">
        <v>904413</v>
      </c>
      <c r="L26" s="2291">
        <v>557002</v>
      </c>
      <c r="M26" s="2291">
        <v>9890</v>
      </c>
      <c r="N26" s="2042">
        <v>101.4</v>
      </c>
      <c r="O26" s="2042">
        <v>104.5</v>
      </c>
      <c r="P26" s="2042">
        <v>101</v>
      </c>
      <c r="Q26" s="2042">
        <v>95.7</v>
      </c>
      <c r="R26" s="13">
        <v>543063</v>
      </c>
      <c r="S26" s="13">
        <v>338638</v>
      </c>
      <c r="T26" s="2297" t="s">
        <v>1217</v>
      </c>
      <c r="U26" s="2297" t="s">
        <v>1218</v>
      </c>
      <c r="V26" s="2297" t="s">
        <v>1219</v>
      </c>
      <c r="W26" s="1157">
        <v>2091</v>
      </c>
      <c r="X26" s="1157">
        <v>2167</v>
      </c>
      <c r="Y26" s="2197">
        <v>434</v>
      </c>
      <c r="Z26" s="13">
        <v>25074</v>
      </c>
      <c r="AA26" s="2298"/>
      <c r="AB26" s="2299"/>
      <c r="AC26" s="2299"/>
      <c r="AD26" s="2299"/>
      <c r="AE26" s="2299"/>
      <c r="AF26" s="2299"/>
      <c r="AG26" s="2299"/>
      <c r="AH26" s="2299"/>
      <c r="AI26" s="2299"/>
      <c r="AJ26" s="2299"/>
      <c r="AK26" s="2299"/>
      <c r="AL26" s="2299"/>
      <c r="AM26" s="2299"/>
      <c r="AN26" s="2299"/>
      <c r="AO26" s="2299"/>
      <c r="AP26" s="2299"/>
      <c r="AQ26" s="2299"/>
      <c r="AR26" s="2299"/>
      <c r="AS26" s="2299"/>
      <c r="AT26" s="2299"/>
      <c r="AU26" s="2299"/>
      <c r="AV26" s="2299"/>
      <c r="AW26" s="2299"/>
      <c r="AX26" s="2299"/>
      <c r="AY26" s="2299"/>
      <c r="AZ26" s="2299"/>
      <c r="BA26" s="2299"/>
      <c r="BB26" s="2299"/>
      <c r="BC26" s="2299"/>
      <c r="BD26" s="2299"/>
      <c r="BE26" s="2299"/>
      <c r="BF26" s="2299"/>
      <c r="BG26" s="2299"/>
      <c r="BH26" s="2299"/>
      <c r="BI26" s="2299"/>
      <c r="BJ26" s="2299"/>
      <c r="BK26" s="2299"/>
      <c r="BL26" s="2299"/>
      <c r="BM26" s="2299"/>
      <c r="BN26" s="2299"/>
      <c r="BO26" s="2299"/>
      <c r="BP26" s="2299"/>
      <c r="BQ26" s="2299"/>
      <c r="BR26" s="2299"/>
      <c r="BS26" s="2299"/>
      <c r="BT26" s="2299"/>
      <c r="BU26" s="2299"/>
      <c r="BV26" s="2299"/>
      <c r="BW26" s="2299"/>
      <c r="BX26" s="2299"/>
      <c r="BY26" s="2299"/>
      <c r="BZ26" s="2299"/>
      <c r="CA26" s="2299"/>
      <c r="CB26" s="2299"/>
      <c r="CC26" s="2299"/>
      <c r="CD26" s="2299"/>
      <c r="CE26" s="2299"/>
      <c r="CF26" s="2299"/>
      <c r="CG26" s="2299"/>
      <c r="CH26" s="2299"/>
      <c r="CI26" s="2299"/>
      <c r="CJ26" s="2299"/>
      <c r="CK26" s="2299"/>
      <c r="CL26" s="2299"/>
      <c r="CM26" s="2299"/>
      <c r="CN26" s="2299"/>
      <c r="CO26" s="2299"/>
      <c r="CP26" s="2299"/>
      <c r="CQ26" s="2299"/>
      <c r="CR26" s="2299"/>
      <c r="CS26" s="2299"/>
      <c r="CT26" s="2299"/>
      <c r="CU26" s="2299"/>
      <c r="CV26" s="2299"/>
      <c r="CW26" s="2299"/>
      <c r="CX26" s="2299"/>
      <c r="CY26" s="2299"/>
      <c r="CZ26" s="2299"/>
      <c r="DA26" s="2299"/>
      <c r="DB26" s="2299"/>
      <c r="DC26" s="2299"/>
      <c r="DD26" s="2299"/>
      <c r="DE26" s="2299"/>
      <c r="DF26" s="2299"/>
      <c r="DG26" s="2299"/>
      <c r="DH26" s="2299"/>
      <c r="DI26" s="2299"/>
      <c r="DJ26" s="2299"/>
      <c r="DK26" s="2299"/>
      <c r="DL26" s="2299"/>
      <c r="DM26" s="2299"/>
      <c r="DN26" s="2299"/>
      <c r="DO26" s="2299"/>
      <c r="DP26" s="2299"/>
      <c r="DQ26" s="2299"/>
      <c r="DR26" s="2299"/>
      <c r="DS26" s="2299"/>
      <c r="DT26" s="2299"/>
      <c r="DU26" s="2299"/>
      <c r="DV26" s="2299"/>
      <c r="DW26" s="2299"/>
      <c r="DX26" s="2299"/>
      <c r="DY26" s="2299"/>
      <c r="DZ26" s="2299"/>
      <c r="EA26" s="2299"/>
      <c r="EB26" s="2299"/>
      <c r="EC26" s="2299"/>
      <c r="ED26" s="2299"/>
      <c r="EE26" s="2299"/>
      <c r="EF26" s="2299"/>
      <c r="EG26" s="2299"/>
      <c r="EH26" s="2299"/>
      <c r="EI26" s="2299"/>
      <c r="EJ26" s="2299"/>
      <c r="EK26" s="2299"/>
      <c r="EL26" s="2299"/>
      <c r="EM26" s="2299"/>
      <c r="EN26" s="2299"/>
      <c r="EO26" s="2299"/>
      <c r="EP26" s="2299"/>
      <c r="EQ26" s="2299"/>
      <c r="ER26" s="2299"/>
      <c r="ES26" s="2299"/>
      <c r="ET26" s="2299"/>
      <c r="EU26" s="2299"/>
      <c r="EV26" s="2299"/>
      <c r="EW26" s="2299"/>
      <c r="EX26" s="2299"/>
      <c r="EY26" s="2299"/>
      <c r="EZ26" s="2299"/>
      <c r="FA26" s="2299"/>
      <c r="FB26" s="2299"/>
      <c r="FC26" s="2299"/>
      <c r="FD26" s="2299"/>
      <c r="FE26" s="2299"/>
      <c r="FF26" s="2299"/>
      <c r="FG26" s="2299"/>
      <c r="FH26" s="2299"/>
      <c r="FI26" s="2299"/>
      <c r="FJ26" s="2299"/>
      <c r="FK26" s="2299"/>
      <c r="FL26" s="2299"/>
      <c r="FM26" s="2299"/>
      <c r="FN26" s="2299"/>
      <c r="FO26" s="2299"/>
      <c r="FP26" s="2299"/>
      <c r="FQ26" s="2299"/>
      <c r="FR26" s="2299"/>
      <c r="FS26" s="2299"/>
      <c r="FT26" s="2299"/>
      <c r="FU26" s="2299"/>
      <c r="FV26" s="2299"/>
      <c r="FW26" s="2299"/>
      <c r="FX26" s="2299"/>
      <c r="FY26" s="2299"/>
      <c r="FZ26" s="2299"/>
      <c r="GA26" s="2299"/>
      <c r="GB26" s="2299"/>
      <c r="GC26" s="2299"/>
      <c r="GD26" s="2299"/>
      <c r="GE26" s="2299"/>
      <c r="GF26" s="2299"/>
      <c r="GG26" s="2299"/>
      <c r="GH26" s="2299"/>
      <c r="GI26" s="2299"/>
      <c r="GJ26" s="2299"/>
      <c r="GK26" s="2299"/>
      <c r="GL26" s="2299"/>
      <c r="GM26" s="2299"/>
      <c r="GN26" s="2299"/>
      <c r="GO26" s="2299"/>
      <c r="GP26" s="2299"/>
      <c r="GQ26" s="2299"/>
      <c r="GR26" s="2299"/>
      <c r="GS26" s="2299"/>
      <c r="GT26" s="2299"/>
      <c r="GU26" s="2299"/>
      <c r="GV26" s="2299"/>
      <c r="GW26" s="2299"/>
      <c r="GX26" s="2299"/>
      <c r="GY26" s="2299"/>
      <c r="GZ26" s="2299"/>
      <c r="HA26" s="2299"/>
      <c r="HB26" s="2299"/>
      <c r="HC26" s="2299"/>
      <c r="HD26" s="2299"/>
      <c r="HE26" s="2299"/>
      <c r="HF26" s="2299"/>
      <c r="HG26" s="2299"/>
      <c r="HH26" s="2299"/>
      <c r="HI26" s="2299"/>
    </row>
    <row r="27" spans="1:217" s="2300" customFormat="1" ht="17.100000000000001" customHeight="1">
      <c r="A27" s="2302">
        <v>5</v>
      </c>
      <c r="B27" s="2292" t="s">
        <v>1200</v>
      </c>
      <c r="C27" s="60" t="s">
        <v>1220</v>
      </c>
      <c r="D27" s="2197" t="s">
        <v>1200</v>
      </c>
      <c r="E27" s="2199" t="s">
        <v>1221</v>
      </c>
      <c r="F27" s="2199" t="s">
        <v>1222</v>
      </c>
      <c r="G27" s="13">
        <v>70178</v>
      </c>
      <c r="H27" s="13">
        <v>46697</v>
      </c>
      <c r="I27" s="13" t="s">
        <v>1200</v>
      </c>
      <c r="J27" s="2291" t="s">
        <v>1223</v>
      </c>
      <c r="K27" s="2291">
        <v>908864</v>
      </c>
      <c r="L27" s="2291">
        <v>555970</v>
      </c>
      <c r="M27" s="2291" t="s">
        <v>1200</v>
      </c>
      <c r="N27" s="2042">
        <v>101.7</v>
      </c>
      <c r="O27" s="2042">
        <v>104.9</v>
      </c>
      <c r="P27" s="2042">
        <v>101.1</v>
      </c>
      <c r="Q27" s="2042">
        <v>96</v>
      </c>
      <c r="R27" s="13">
        <v>489019</v>
      </c>
      <c r="S27" s="13">
        <v>317681</v>
      </c>
      <c r="T27" s="2297" t="s">
        <v>1224</v>
      </c>
      <c r="U27" s="2297" t="s">
        <v>1225</v>
      </c>
      <c r="V27" s="2297" t="s">
        <v>1226</v>
      </c>
      <c r="W27" s="1157">
        <v>2047</v>
      </c>
      <c r="X27" s="1157">
        <v>2098</v>
      </c>
      <c r="Y27" s="2197">
        <v>433</v>
      </c>
      <c r="Z27" s="13" t="s">
        <v>1227</v>
      </c>
      <c r="AA27" s="2298"/>
      <c r="AB27" s="2299"/>
      <c r="AC27" s="2299"/>
      <c r="AD27" s="2299"/>
      <c r="AE27" s="2299"/>
      <c r="AF27" s="2299"/>
      <c r="AG27" s="2299"/>
      <c r="AH27" s="2299"/>
      <c r="AI27" s="2299"/>
      <c r="AJ27" s="2299"/>
      <c r="AK27" s="2299"/>
      <c r="AL27" s="2299"/>
      <c r="AM27" s="2299"/>
      <c r="AN27" s="2299"/>
      <c r="AO27" s="2299"/>
      <c r="AP27" s="2299"/>
      <c r="AQ27" s="2299"/>
      <c r="AR27" s="2299"/>
      <c r="AS27" s="2299"/>
      <c r="AT27" s="2299"/>
      <c r="AU27" s="2299"/>
      <c r="AV27" s="2299"/>
      <c r="AW27" s="2299"/>
      <c r="AX27" s="2299"/>
      <c r="AY27" s="2299"/>
      <c r="AZ27" s="2299"/>
      <c r="BA27" s="2299"/>
      <c r="BB27" s="2299"/>
      <c r="BC27" s="2299"/>
      <c r="BD27" s="2299"/>
      <c r="BE27" s="2299"/>
      <c r="BF27" s="2299"/>
      <c r="BG27" s="2299"/>
      <c r="BH27" s="2299"/>
      <c r="BI27" s="2299"/>
      <c r="BJ27" s="2299"/>
      <c r="BK27" s="2299"/>
      <c r="BL27" s="2299"/>
      <c r="BM27" s="2299"/>
      <c r="BN27" s="2299"/>
      <c r="BO27" s="2299"/>
      <c r="BP27" s="2299"/>
      <c r="BQ27" s="2299"/>
      <c r="BR27" s="2299"/>
      <c r="BS27" s="2299"/>
      <c r="BT27" s="2299"/>
      <c r="BU27" s="2299"/>
      <c r="BV27" s="2299"/>
      <c r="BW27" s="2299"/>
      <c r="BX27" s="2299"/>
      <c r="BY27" s="2299"/>
      <c r="BZ27" s="2299"/>
      <c r="CA27" s="2299"/>
      <c r="CB27" s="2299"/>
      <c r="CC27" s="2299"/>
      <c r="CD27" s="2299"/>
      <c r="CE27" s="2299"/>
      <c r="CF27" s="2299"/>
      <c r="CG27" s="2299"/>
      <c r="CH27" s="2299"/>
      <c r="CI27" s="2299"/>
      <c r="CJ27" s="2299"/>
      <c r="CK27" s="2299"/>
      <c r="CL27" s="2299"/>
      <c r="CM27" s="2299"/>
      <c r="CN27" s="2299"/>
      <c r="CO27" s="2299"/>
      <c r="CP27" s="2299"/>
      <c r="CQ27" s="2299"/>
      <c r="CR27" s="2299"/>
      <c r="CS27" s="2299"/>
      <c r="CT27" s="2299"/>
      <c r="CU27" s="2299"/>
      <c r="CV27" s="2299"/>
      <c r="CW27" s="2299"/>
      <c r="CX27" s="2299"/>
      <c r="CY27" s="2299"/>
      <c r="CZ27" s="2299"/>
      <c r="DA27" s="2299"/>
      <c r="DB27" s="2299"/>
      <c r="DC27" s="2299"/>
      <c r="DD27" s="2299"/>
      <c r="DE27" s="2299"/>
      <c r="DF27" s="2299"/>
      <c r="DG27" s="2299"/>
      <c r="DH27" s="2299"/>
      <c r="DI27" s="2299"/>
      <c r="DJ27" s="2299"/>
      <c r="DK27" s="2299"/>
      <c r="DL27" s="2299"/>
      <c r="DM27" s="2299"/>
      <c r="DN27" s="2299"/>
      <c r="DO27" s="2299"/>
      <c r="DP27" s="2299"/>
      <c r="DQ27" s="2299"/>
      <c r="DR27" s="2299"/>
      <c r="DS27" s="2299"/>
      <c r="DT27" s="2299"/>
      <c r="DU27" s="2299"/>
      <c r="DV27" s="2299"/>
      <c r="DW27" s="2299"/>
      <c r="DX27" s="2299"/>
      <c r="DY27" s="2299"/>
      <c r="DZ27" s="2299"/>
      <c r="EA27" s="2299"/>
      <c r="EB27" s="2299"/>
      <c r="EC27" s="2299"/>
      <c r="ED27" s="2299"/>
      <c r="EE27" s="2299"/>
      <c r="EF27" s="2299"/>
      <c r="EG27" s="2299"/>
      <c r="EH27" s="2299"/>
      <c r="EI27" s="2299"/>
      <c r="EJ27" s="2299"/>
      <c r="EK27" s="2299"/>
      <c r="EL27" s="2299"/>
      <c r="EM27" s="2299"/>
      <c r="EN27" s="2299"/>
      <c r="EO27" s="2299"/>
      <c r="EP27" s="2299"/>
      <c r="EQ27" s="2299"/>
      <c r="ER27" s="2299"/>
      <c r="ES27" s="2299"/>
      <c r="ET27" s="2299"/>
      <c r="EU27" s="2299"/>
      <c r="EV27" s="2299"/>
      <c r="EW27" s="2299"/>
      <c r="EX27" s="2299"/>
      <c r="EY27" s="2299"/>
      <c r="EZ27" s="2299"/>
      <c r="FA27" s="2299"/>
      <c r="FB27" s="2299"/>
      <c r="FC27" s="2299"/>
      <c r="FD27" s="2299"/>
      <c r="FE27" s="2299"/>
      <c r="FF27" s="2299"/>
      <c r="FG27" s="2299"/>
      <c r="FH27" s="2299"/>
      <c r="FI27" s="2299"/>
      <c r="FJ27" s="2299"/>
      <c r="FK27" s="2299"/>
      <c r="FL27" s="2299"/>
      <c r="FM27" s="2299"/>
      <c r="FN27" s="2299"/>
      <c r="FO27" s="2299"/>
      <c r="FP27" s="2299"/>
      <c r="FQ27" s="2299"/>
      <c r="FR27" s="2299"/>
      <c r="FS27" s="2299"/>
      <c r="FT27" s="2299"/>
      <c r="FU27" s="2299"/>
      <c r="FV27" s="2299"/>
      <c r="FW27" s="2299"/>
      <c r="FX27" s="2299"/>
      <c r="FY27" s="2299"/>
      <c r="FZ27" s="2299"/>
      <c r="GA27" s="2299"/>
      <c r="GB27" s="2299"/>
      <c r="GC27" s="2299"/>
      <c r="GD27" s="2299"/>
      <c r="GE27" s="2299"/>
      <c r="GF27" s="2299"/>
      <c r="GG27" s="2299"/>
      <c r="GH27" s="2299"/>
      <c r="GI27" s="2299"/>
      <c r="GJ27" s="2299"/>
      <c r="GK27" s="2299"/>
      <c r="GL27" s="2299"/>
      <c r="GM27" s="2299"/>
      <c r="GN27" s="2299"/>
      <c r="GO27" s="2299"/>
      <c r="GP27" s="2299"/>
      <c r="GQ27" s="2299"/>
      <c r="GR27" s="2299"/>
      <c r="GS27" s="2299"/>
      <c r="GT27" s="2299"/>
      <c r="GU27" s="2299"/>
      <c r="GV27" s="2299"/>
      <c r="GW27" s="2299"/>
      <c r="GX27" s="2299"/>
      <c r="GY27" s="2299"/>
      <c r="GZ27" s="2299"/>
      <c r="HA27" s="2299"/>
      <c r="HB27" s="2299"/>
      <c r="HC27" s="2299"/>
      <c r="HD27" s="2299"/>
      <c r="HE27" s="2299"/>
      <c r="HF27" s="2299"/>
      <c r="HG27" s="2299"/>
      <c r="HH27" s="2299"/>
      <c r="HI27" s="2299"/>
    </row>
    <row r="28" spans="1:217" s="7" customFormat="1" ht="17.100000000000001" customHeight="1">
      <c r="A28" s="2204" t="s">
        <v>1138</v>
      </c>
      <c r="B28" s="2303" t="s">
        <v>23</v>
      </c>
      <c r="C28" s="2304" t="s">
        <v>23</v>
      </c>
      <c r="D28" s="2304" t="s">
        <v>23</v>
      </c>
      <c r="E28" s="2305">
        <f>ROUND(87.2/98.8*100,1)</f>
        <v>88.3</v>
      </c>
      <c r="F28" s="2305">
        <f>ROUND(94.1/100*100,1)</f>
        <v>94.1</v>
      </c>
      <c r="G28" s="2305">
        <f>ROUND(G27/G26*100,1)</f>
        <v>94.2</v>
      </c>
      <c r="H28" s="2305">
        <f>ROUND(H27/H26*100,1)</f>
        <v>99.4</v>
      </c>
      <c r="I28" s="2305" t="s">
        <v>47</v>
      </c>
      <c r="J28" s="2305">
        <f>ROUND(1540969/1552581*100,1)</f>
        <v>99.3</v>
      </c>
      <c r="K28" s="2305">
        <f>ROUND(K27/K26*100,1)</f>
        <v>100.5</v>
      </c>
      <c r="L28" s="2305">
        <f>ROUND(L27/L26*100,1)</f>
        <v>99.8</v>
      </c>
      <c r="M28" s="2305" t="s">
        <v>47</v>
      </c>
      <c r="N28" s="2305">
        <f>100+0.3</f>
        <v>100.3</v>
      </c>
      <c r="O28" s="2305">
        <f>100+0.4</f>
        <v>100.4</v>
      </c>
      <c r="P28" s="2305">
        <f>100</f>
        <v>100</v>
      </c>
      <c r="Q28" s="2305">
        <f>100+0.3</f>
        <v>100.3</v>
      </c>
      <c r="R28" s="2305">
        <f>ROUND(R27/R26*100,1)</f>
        <v>90</v>
      </c>
      <c r="S28" s="2305">
        <f>ROUND(S27/S26*100,1)</f>
        <v>93.8</v>
      </c>
      <c r="T28" s="2305">
        <f>ROUND(100.7/100.9*100,1)</f>
        <v>99.8</v>
      </c>
      <c r="U28" s="2305">
        <f>ROUND(100.4/103.3*100,1)</f>
        <v>97.2</v>
      </c>
      <c r="V28" s="2305">
        <f>ROUND(80.7/89.2*100,1)</f>
        <v>90.5</v>
      </c>
      <c r="W28" s="2305">
        <f>ROUND(W27/W26*100,1)</f>
        <v>97.9</v>
      </c>
      <c r="X28" s="2305">
        <f>ROUND(X27/X26*100,1)</f>
        <v>96.8</v>
      </c>
      <c r="Y28" s="2305">
        <f>ROUND(Y27/Y26*100,1)</f>
        <v>99.8</v>
      </c>
      <c r="Z28" s="2306">
        <f>ROUND(22373/Z26*100,1)</f>
        <v>89.2</v>
      </c>
      <c r="AA28" s="2124"/>
      <c r="AB28" s="2124"/>
      <c r="AC28" s="2124"/>
      <c r="AD28" s="2124"/>
      <c r="AE28" s="2124"/>
      <c r="AF28" s="2124"/>
      <c r="AG28" s="2124"/>
      <c r="AH28" s="2124"/>
      <c r="AI28" s="2124"/>
      <c r="AJ28" s="2124"/>
      <c r="AK28" s="2124"/>
      <c r="AL28" s="2124"/>
      <c r="AM28" s="2124"/>
      <c r="AN28" s="2124"/>
      <c r="AO28" s="2124"/>
      <c r="AP28" s="2124"/>
      <c r="AQ28" s="2124"/>
      <c r="AR28" s="2124"/>
      <c r="AS28" s="2124"/>
      <c r="AT28" s="2124"/>
      <c r="AU28" s="2124"/>
      <c r="AV28" s="2124"/>
      <c r="AW28" s="2124"/>
      <c r="AX28" s="2124"/>
      <c r="AY28" s="2124"/>
      <c r="AZ28" s="2124"/>
      <c r="BA28" s="2124"/>
      <c r="BB28" s="2124"/>
      <c r="BC28" s="2124"/>
      <c r="BD28" s="2124"/>
      <c r="BE28" s="2124"/>
      <c r="BF28" s="2124"/>
      <c r="BG28" s="2124"/>
      <c r="BH28" s="2124"/>
      <c r="BI28" s="2124"/>
      <c r="BJ28" s="2124"/>
      <c r="BK28" s="2124"/>
      <c r="BL28" s="2124"/>
      <c r="BM28" s="2124"/>
      <c r="BN28" s="2124"/>
      <c r="BO28" s="2124"/>
      <c r="BP28" s="2124"/>
      <c r="BQ28" s="2124"/>
      <c r="BR28" s="2124"/>
      <c r="BS28" s="2124"/>
      <c r="BT28" s="2124"/>
      <c r="BU28" s="2124"/>
      <c r="BV28" s="2124"/>
      <c r="BW28" s="2124"/>
      <c r="BX28" s="2124"/>
      <c r="BY28" s="2124"/>
      <c r="BZ28" s="2124"/>
      <c r="CA28" s="2124"/>
      <c r="CB28" s="2124"/>
      <c r="CC28" s="2124"/>
      <c r="CD28" s="2124"/>
      <c r="CE28" s="2124"/>
      <c r="CF28" s="2124"/>
      <c r="CG28" s="2124"/>
      <c r="CH28" s="2124"/>
      <c r="CI28" s="2124"/>
      <c r="CJ28" s="2124"/>
      <c r="CK28" s="2124"/>
      <c r="CL28" s="2124"/>
      <c r="CM28" s="2124"/>
      <c r="CN28" s="2124"/>
      <c r="CO28" s="2124"/>
      <c r="CP28" s="2124"/>
      <c r="CQ28" s="2124"/>
      <c r="CR28" s="2124"/>
      <c r="CS28" s="2124"/>
      <c r="CT28" s="2124"/>
      <c r="CU28" s="2124"/>
      <c r="CV28" s="2124"/>
      <c r="CW28" s="2124"/>
      <c r="CX28" s="2124"/>
      <c r="CY28" s="2124"/>
      <c r="CZ28" s="2124"/>
      <c r="DA28" s="2124"/>
      <c r="DB28" s="2124"/>
      <c r="DC28" s="2124"/>
      <c r="DD28" s="2124"/>
      <c r="DE28" s="2124"/>
      <c r="DF28" s="2124"/>
      <c r="DG28" s="2124"/>
      <c r="DH28" s="2124"/>
      <c r="DI28" s="2124"/>
      <c r="DJ28" s="2124"/>
      <c r="DK28" s="2124"/>
      <c r="DL28" s="2124"/>
      <c r="DM28" s="2124"/>
      <c r="DN28" s="2124"/>
      <c r="DO28" s="2124"/>
      <c r="DP28" s="2124"/>
      <c r="DQ28" s="2124"/>
      <c r="DR28" s="2124"/>
      <c r="DS28" s="2124"/>
      <c r="DT28" s="2124"/>
      <c r="DU28" s="2124"/>
      <c r="DV28" s="2124"/>
      <c r="DW28" s="2124"/>
      <c r="DX28" s="2124"/>
      <c r="DY28" s="2124"/>
      <c r="DZ28" s="2124"/>
      <c r="EA28" s="2124"/>
      <c r="EB28" s="2124"/>
      <c r="EC28" s="2124"/>
      <c r="ED28" s="2124"/>
      <c r="EE28" s="2124"/>
      <c r="EF28" s="2124"/>
      <c r="EG28" s="2124"/>
      <c r="EH28" s="2124"/>
      <c r="EI28" s="2124"/>
      <c r="EJ28" s="2124"/>
      <c r="EK28" s="2124"/>
      <c r="EL28" s="2124"/>
      <c r="EM28" s="2124"/>
      <c r="EN28" s="2124"/>
      <c r="EO28" s="2124"/>
      <c r="EP28" s="2124"/>
      <c r="EQ28" s="2124"/>
      <c r="ER28" s="2124"/>
      <c r="ES28" s="2124"/>
      <c r="ET28" s="2124"/>
      <c r="EU28" s="2124"/>
      <c r="EV28" s="2124"/>
      <c r="EW28" s="2124"/>
      <c r="EX28" s="2124"/>
      <c r="EY28" s="2124"/>
      <c r="EZ28" s="2124"/>
      <c r="FA28" s="2124"/>
      <c r="FB28" s="2124"/>
      <c r="FC28" s="2124"/>
      <c r="FD28" s="2124"/>
      <c r="FE28" s="2124"/>
      <c r="FF28" s="2124"/>
      <c r="FG28" s="2124"/>
      <c r="FH28" s="2124"/>
      <c r="FI28" s="2124"/>
      <c r="FJ28" s="2124"/>
      <c r="FK28" s="2124"/>
      <c r="FL28" s="2124"/>
      <c r="FM28" s="2124"/>
      <c r="FN28" s="2124"/>
      <c r="FO28" s="2124"/>
      <c r="FP28" s="2124"/>
      <c r="FQ28" s="2124"/>
      <c r="FR28" s="2124"/>
      <c r="FS28" s="2124"/>
      <c r="FT28" s="2124"/>
      <c r="FU28" s="2124"/>
      <c r="FV28" s="2124"/>
      <c r="FW28" s="2124"/>
      <c r="FX28" s="2124"/>
      <c r="FY28" s="2124"/>
      <c r="FZ28" s="2124"/>
      <c r="GA28" s="2124"/>
      <c r="GB28" s="2124"/>
      <c r="GC28" s="2124"/>
      <c r="GD28" s="2124"/>
      <c r="GE28" s="2124"/>
      <c r="GF28" s="2124"/>
      <c r="GG28" s="2124"/>
      <c r="GH28" s="2124"/>
      <c r="GI28" s="2124"/>
      <c r="GJ28" s="2124"/>
      <c r="GK28" s="2124"/>
      <c r="GL28" s="2124"/>
      <c r="GM28" s="2124"/>
      <c r="GN28" s="2124"/>
      <c r="GO28" s="2124"/>
      <c r="GP28" s="2124"/>
      <c r="GQ28" s="2124"/>
      <c r="GR28" s="2124"/>
      <c r="GS28" s="2124"/>
      <c r="GT28" s="2124"/>
      <c r="GU28" s="2124"/>
      <c r="GV28" s="2124"/>
      <c r="GW28" s="2124"/>
      <c r="GX28" s="2124"/>
      <c r="GY28" s="2124"/>
      <c r="GZ28" s="2124"/>
      <c r="HA28" s="2124"/>
      <c r="HB28" s="2124"/>
      <c r="HC28" s="2124"/>
      <c r="HD28" s="2124"/>
      <c r="HE28" s="2124"/>
      <c r="HF28" s="2124"/>
      <c r="HG28" s="2124"/>
      <c r="HH28" s="2124"/>
      <c r="HI28" s="2124"/>
    </row>
    <row r="29" spans="1:217" s="7" customFormat="1" ht="15" customHeight="1">
      <c r="A29" s="2208" t="s">
        <v>1141</v>
      </c>
      <c r="B29" s="2307" t="s">
        <v>23</v>
      </c>
      <c r="C29" s="2308" t="s">
        <v>23</v>
      </c>
      <c r="D29" s="2308" t="s">
        <v>23</v>
      </c>
      <c r="E29" s="2309">
        <f>ROUND(87.2/71.5*100,1)</f>
        <v>122</v>
      </c>
      <c r="F29" s="2309">
        <f>ROUND(94.1/77.2*100,1)</f>
        <v>121.9</v>
      </c>
      <c r="G29" s="2309">
        <f>ROUND(G27/G15*100,1)</f>
        <v>109.9</v>
      </c>
      <c r="H29" s="2309">
        <f>ROUND(H27/H15*100,1)</f>
        <v>114.5</v>
      </c>
      <c r="I29" s="2309" t="s">
        <v>47</v>
      </c>
      <c r="J29" s="2309">
        <f>ROUND(1540969/J15*100,1)</f>
        <v>106.1</v>
      </c>
      <c r="K29" s="2309">
        <f>ROUND(K27/K15*100,1)</f>
        <v>106</v>
      </c>
      <c r="L29" s="2309">
        <f>ROUND(L27/L15*100,1)</f>
        <v>101.1</v>
      </c>
      <c r="M29" s="2309" t="s">
        <v>47</v>
      </c>
      <c r="N29" s="2309">
        <f>100-0.1</f>
        <v>99.9</v>
      </c>
      <c r="O29" s="2309">
        <f>100-0.9</f>
        <v>99.1</v>
      </c>
      <c r="P29" s="2309">
        <f>100+0.6</f>
        <v>100.6</v>
      </c>
      <c r="Q29" s="2309">
        <f>100-1.5</f>
        <v>98.5</v>
      </c>
      <c r="R29" s="2309">
        <f>ROUND(R27/R15*100,1)</f>
        <v>97.3</v>
      </c>
      <c r="S29" s="2309">
        <f>ROUND(S27/S15*100,1)</f>
        <v>113.1</v>
      </c>
      <c r="T29" s="2309">
        <f>ROUND(100.7/T15*100,1)</f>
        <v>98.5</v>
      </c>
      <c r="U29" s="2309">
        <f>ROUND(100.4/U15*100,1)</f>
        <v>103.6</v>
      </c>
      <c r="V29" s="2309">
        <f>ROUND(80.7/V15*100,1)</f>
        <v>143.30000000000001</v>
      </c>
      <c r="W29" s="2309">
        <f>ROUND(W27/W15*100,1)</f>
        <v>116.2</v>
      </c>
      <c r="X29" s="2309">
        <f>ROUND(X27/X15*100,1)</f>
        <v>108.2</v>
      </c>
      <c r="Y29" s="2309">
        <f>ROUND(Y27/Y15*100,1)</f>
        <v>108.5</v>
      </c>
      <c r="Z29" s="2309">
        <f>ROUND(22373/Z15*100,1)</f>
        <v>123.6</v>
      </c>
      <c r="AA29" s="2124"/>
      <c r="AB29" s="2124"/>
      <c r="AC29" s="2124"/>
      <c r="AD29" s="2124"/>
      <c r="AE29" s="2124"/>
      <c r="AF29" s="2124"/>
      <c r="AG29" s="2124"/>
      <c r="AH29" s="2124"/>
      <c r="AI29" s="2124"/>
      <c r="AJ29" s="2124"/>
      <c r="AK29" s="2124"/>
      <c r="AL29" s="2124"/>
      <c r="AM29" s="2124"/>
      <c r="AN29" s="2124"/>
      <c r="AO29" s="2124"/>
      <c r="AP29" s="2124"/>
      <c r="AQ29" s="2124"/>
      <c r="AR29" s="2124"/>
      <c r="AS29" s="2124"/>
      <c r="AT29" s="2124"/>
      <c r="AU29" s="2124"/>
      <c r="AV29" s="2124"/>
      <c r="AW29" s="2124"/>
      <c r="AX29" s="2124"/>
      <c r="AY29" s="2124"/>
      <c r="AZ29" s="2124"/>
      <c r="BA29" s="2124"/>
      <c r="BB29" s="2124"/>
      <c r="BC29" s="2124"/>
      <c r="BD29" s="2124"/>
      <c r="BE29" s="2124"/>
      <c r="BF29" s="2124"/>
      <c r="BG29" s="2124"/>
      <c r="BH29" s="2124"/>
      <c r="BI29" s="2124"/>
      <c r="BJ29" s="2124"/>
      <c r="BK29" s="2124"/>
      <c r="BL29" s="2124"/>
      <c r="BM29" s="2124"/>
      <c r="BN29" s="2124"/>
      <c r="BO29" s="2124"/>
      <c r="BP29" s="2124"/>
      <c r="BQ29" s="2124"/>
      <c r="BR29" s="2124"/>
      <c r="BS29" s="2124"/>
      <c r="BT29" s="2124"/>
      <c r="BU29" s="2124"/>
      <c r="BV29" s="2124"/>
      <c r="BW29" s="2124"/>
      <c r="BX29" s="2124"/>
      <c r="BY29" s="2124"/>
      <c r="BZ29" s="2124"/>
      <c r="CA29" s="2124"/>
      <c r="CB29" s="2124"/>
      <c r="CC29" s="2124"/>
      <c r="CD29" s="2124"/>
      <c r="CE29" s="2124"/>
      <c r="CF29" s="2124"/>
      <c r="CG29" s="2124"/>
      <c r="CH29" s="2124"/>
      <c r="CI29" s="2124"/>
      <c r="CJ29" s="2124"/>
      <c r="CK29" s="2124"/>
      <c r="CL29" s="2124"/>
      <c r="CM29" s="2124"/>
      <c r="CN29" s="2124"/>
      <c r="CO29" s="2124"/>
      <c r="CP29" s="2124"/>
      <c r="CQ29" s="2124"/>
      <c r="CR29" s="2124"/>
      <c r="CS29" s="2124"/>
      <c r="CT29" s="2124"/>
      <c r="CU29" s="2124"/>
      <c r="CV29" s="2124"/>
      <c r="CW29" s="2124"/>
      <c r="CX29" s="2124"/>
      <c r="CY29" s="2124"/>
      <c r="CZ29" s="2124"/>
      <c r="DA29" s="2124"/>
      <c r="DB29" s="2124"/>
      <c r="DC29" s="2124"/>
      <c r="DD29" s="2124"/>
      <c r="DE29" s="2124"/>
      <c r="DF29" s="2124"/>
      <c r="DG29" s="2124"/>
      <c r="DH29" s="2124"/>
      <c r="DI29" s="2124"/>
      <c r="DJ29" s="2124"/>
      <c r="DK29" s="2124"/>
      <c r="DL29" s="2124"/>
      <c r="DM29" s="2124"/>
      <c r="DN29" s="2124"/>
      <c r="DO29" s="2124"/>
      <c r="DP29" s="2124"/>
      <c r="DQ29" s="2124"/>
      <c r="DR29" s="2124"/>
      <c r="DS29" s="2124"/>
      <c r="DT29" s="2124"/>
      <c r="DU29" s="2124"/>
      <c r="DV29" s="2124"/>
      <c r="DW29" s="2124"/>
      <c r="DX29" s="2124"/>
      <c r="DY29" s="2124"/>
      <c r="DZ29" s="2124"/>
      <c r="EA29" s="2124"/>
      <c r="EB29" s="2124"/>
      <c r="EC29" s="2124"/>
      <c r="ED29" s="2124"/>
      <c r="EE29" s="2124"/>
      <c r="EF29" s="2124"/>
      <c r="EG29" s="2124"/>
      <c r="EH29" s="2124"/>
      <c r="EI29" s="2124"/>
      <c r="EJ29" s="2124"/>
      <c r="EK29" s="2124"/>
      <c r="EL29" s="2124"/>
      <c r="EM29" s="2124"/>
      <c r="EN29" s="2124"/>
      <c r="EO29" s="2124"/>
      <c r="EP29" s="2124"/>
      <c r="EQ29" s="2124"/>
      <c r="ER29" s="2124"/>
      <c r="ES29" s="2124"/>
      <c r="ET29" s="2124"/>
      <c r="EU29" s="2124"/>
      <c r="EV29" s="2124"/>
      <c r="EW29" s="2124"/>
      <c r="EX29" s="2124"/>
      <c r="EY29" s="2124"/>
      <c r="EZ29" s="2124"/>
      <c r="FA29" s="2124"/>
      <c r="FB29" s="2124"/>
      <c r="FC29" s="2124"/>
      <c r="FD29" s="2124"/>
      <c r="FE29" s="2124"/>
      <c r="FF29" s="2124"/>
      <c r="FG29" s="2124"/>
      <c r="FH29" s="2124"/>
      <c r="FI29" s="2124"/>
      <c r="FJ29" s="2124"/>
      <c r="FK29" s="2124"/>
      <c r="FL29" s="2124"/>
      <c r="FM29" s="2124"/>
      <c r="FN29" s="2124"/>
      <c r="FO29" s="2124"/>
      <c r="FP29" s="2124"/>
      <c r="FQ29" s="2124"/>
      <c r="FR29" s="2124"/>
      <c r="FS29" s="2124"/>
      <c r="FT29" s="2124"/>
      <c r="FU29" s="2124"/>
      <c r="FV29" s="2124"/>
      <c r="FW29" s="2124"/>
      <c r="FX29" s="2124"/>
      <c r="FY29" s="2124"/>
      <c r="FZ29" s="2124"/>
      <c r="GA29" s="2124"/>
      <c r="GB29" s="2124"/>
      <c r="GC29" s="2124"/>
      <c r="GD29" s="2124"/>
      <c r="GE29" s="2124"/>
      <c r="GF29" s="2124"/>
      <c r="GG29" s="2124"/>
      <c r="GH29" s="2124"/>
      <c r="GI29" s="2124"/>
      <c r="GJ29" s="2124"/>
      <c r="GK29" s="2124"/>
      <c r="GL29" s="2124"/>
      <c r="GM29" s="2124"/>
      <c r="GN29" s="2124"/>
      <c r="GO29" s="2124"/>
      <c r="GP29" s="2124"/>
      <c r="GQ29" s="2124"/>
      <c r="GR29" s="2124"/>
      <c r="GS29" s="2124"/>
      <c r="GT29" s="2124"/>
      <c r="GU29" s="2124"/>
      <c r="GV29" s="2124"/>
      <c r="GW29" s="2124"/>
      <c r="GX29" s="2124"/>
      <c r="GY29" s="2124"/>
      <c r="GZ29" s="2124"/>
      <c r="HA29" s="2124"/>
      <c r="HB29" s="2124"/>
      <c r="HC29" s="2124"/>
      <c r="HD29" s="2124"/>
      <c r="HE29" s="2124"/>
      <c r="HF29" s="2124"/>
      <c r="HG29" s="2124"/>
      <c r="HH29" s="2124"/>
      <c r="HI29" s="2124"/>
    </row>
    <row r="30" spans="1:217" s="7" customFormat="1" ht="17.100000000000001" customHeight="1">
      <c r="A30" s="2310" t="s">
        <v>1142</v>
      </c>
      <c r="B30" s="2311" t="s">
        <v>1228</v>
      </c>
      <c r="C30" s="2312" t="s">
        <v>1151</v>
      </c>
      <c r="D30" s="2313"/>
      <c r="E30" s="2312" t="s">
        <v>1147</v>
      </c>
      <c r="F30" s="2313"/>
      <c r="G30" s="2312" t="s">
        <v>1229</v>
      </c>
      <c r="H30" s="2313"/>
      <c r="I30" s="2314" t="s">
        <v>1146</v>
      </c>
      <c r="J30" s="2315" t="s">
        <v>1147</v>
      </c>
      <c r="K30" s="2312" t="s">
        <v>1230</v>
      </c>
      <c r="L30" s="2316"/>
      <c r="M30" s="2313"/>
      <c r="N30" s="2226" t="s">
        <v>1151</v>
      </c>
      <c r="O30" s="2316"/>
      <c r="P30" s="2316"/>
      <c r="Q30" s="2313"/>
      <c r="R30" s="2312" t="s">
        <v>1151</v>
      </c>
      <c r="S30" s="2316"/>
      <c r="T30" s="2317" t="s">
        <v>1231</v>
      </c>
      <c r="U30" s="2316"/>
      <c r="V30" s="2316"/>
      <c r="W30" s="2316"/>
      <c r="X30" s="2316"/>
      <c r="Y30" s="2318"/>
      <c r="Z30" s="2319" t="s">
        <v>1232</v>
      </c>
      <c r="AA30" s="2124"/>
      <c r="AB30" s="2124"/>
      <c r="AC30" s="2124"/>
      <c r="AD30" s="2124"/>
      <c r="AE30" s="2124"/>
      <c r="AF30" s="2124"/>
      <c r="AG30" s="2124"/>
      <c r="AH30" s="2124"/>
      <c r="AI30" s="2124"/>
      <c r="AJ30" s="2124"/>
      <c r="AK30" s="2124"/>
      <c r="AL30" s="2124"/>
      <c r="AM30" s="2124"/>
      <c r="AN30" s="2124"/>
      <c r="AO30" s="2124"/>
      <c r="AP30" s="2124"/>
      <c r="AQ30" s="2124"/>
      <c r="AR30" s="2124"/>
      <c r="AS30" s="2124"/>
      <c r="AT30" s="2124"/>
      <c r="AU30" s="2124"/>
      <c r="AV30" s="2124"/>
      <c r="AW30" s="2124"/>
      <c r="AX30" s="2124"/>
      <c r="AY30" s="2124"/>
      <c r="AZ30" s="2124"/>
      <c r="BA30" s="2124"/>
      <c r="BB30" s="2124"/>
      <c r="BC30" s="2124"/>
      <c r="BD30" s="2124"/>
      <c r="BE30" s="2124"/>
      <c r="BF30" s="2124"/>
      <c r="BG30" s="2124"/>
      <c r="BH30" s="2124"/>
      <c r="BI30" s="2124"/>
      <c r="BJ30" s="2124"/>
      <c r="BK30" s="2124"/>
      <c r="BL30" s="2124"/>
      <c r="BM30" s="2124"/>
      <c r="BN30" s="2124"/>
      <c r="BO30" s="2124"/>
      <c r="BP30" s="2124"/>
      <c r="BQ30" s="2124"/>
      <c r="BR30" s="2124"/>
      <c r="BS30" s="2124"/>
      <c r="BT30" s="2124"/>
      <c r="BU30" s="2124"/>
      <c r="BV30" s="2124"/>
      <c r="BW30" s="2124"/>
      <c r="BX30" s="2124"/>
      <c r="BY30" s="2124"/>
      <c r="BZ30" s="2124"/>
      <c r="CA30" s="2124"/>
      <c r="CB30" s="2124"/>
      <c r="CC30" s="2124"/>
      <c r="CD30" s="2124"/>
      <c r="CE30" s="2124"/>
      <c r="CF30" s="2124"/>
      <c r="CG30" s="2124"/>
      <c r="CH30" s="2124"/>
      <c r="CI30" s="2124"/>
      <c r="CJ30" s="2124"/>
      <c r="CK30" s="2124"/>
      <c r="CL30" s="2124"/>
      <c r="CM30" s="2124"/>
      <c r="CN30" s="2124"/>
      <c r="CO30" s="2124"/>
      <c r="CP30" s="2124"/>
      <c r="CQ30" s="2124"/>
      <c r="CR30" s="2124"/>
      <c r="CS30" s="2124"/>
      <c r="CT30" s="2124"/>
      <c r="CU30" s="2124"/>
      <c r="CV30" s="2124"/>
      <c r="CW30" s="2124"/>
      <c r="CX30" s="2124"/>
      <c r="CY30" s="2124"/>
      <c r="CZ30" s="2124"/>
      <c r="DA30" s="2124"/>
      <c r="DB30" s="2124"/>
      <c r="DC30" s="2124"/>
      <c r="DD30" s="2124"/>
      <c r="DE30" s="2124"/>
      <c r="DF30" s="2124"/>
      <c r="DG30" s="2124"/>
      <c r="DH30" s="2124"/>
      <c r="DI30" s="2124"/>
      <c r="DJ30" s="2124"/>
      <c r="DK30" s="2124"/>
      <c r="DL30" s="2124"/>
      <c r="DM30" s="2124"/>
      <c r="DN30" s="2124"/>
      <c r="DO30" s="2124"/>
      <c r="DP30" s="2124"/>
      <c r="DQ30" s="2124"/>
      <c r="DR30" s="2124"/>
      <c r="DS30" s="2124"/>
      <c r="DT30" s="2124"/>
      <c r="DU30" s="2124"/>
      <c r="DV30" s="2124"/>
      <c r="DW30" s="2124"/>
      <c r="DX30" s="2124"/>
      <c r="DY30" s="2124"/>
      <c r="DZ30" s="2124"/>
      <c r="EA30" s="2124"/>
      <c r="EB30" s="2124"/>
      <c r="EC30" s="2124"/>
      <c r="ED30" s="2124"/>
      <c r="EE30" s="2124"/>
      <c r="EF30" s="2124"/>
      <c r="EG30" s="2124"/>
      <c r="EH30" s="2124"/>
      <c r="EI30" s="2124"/>
      <c r="EJ30" s="2124"/>
      <c r="EK30" s="2124"/>
      <c r="EL30" s="2124"/>
      <c r="EM30" s="2124"/>
      <c r="EN30" s="2124"/>
      <c r="EO30" s="2124"/>
      <c r="EP30" s="2124"/>
      <c r="EQ30" s="2124"/>
      <c r="ER30" s="2124"/>
      <c r="ES30" s="2124"/>
      <c r="ET30" s="2124"/>
      <c r="EU30" s="2124"/>
      <c r="EV30" s="2124"/>
      <c r="EW30" s="2124"/>
      <c r="EX30" s="2124"/>
      <c r="EY30" s="2124"/>
      <c r="EZ30" s="2124"/>
      <c r="FA30" s="2124"/>
      <c r="FB30" s="2124"/>
      <c r="FC30" s="2124"/>
      <c r="FD30" s="2124"/>
      <c r="FE30" s="2124"/>
      <c r="FF30" s="2124"/>
      <c r="FG30" s="2124"/>
      <c r="FH30" s="2124"/>
      <c r="FI30" s="2124"/>
      <c r="FJ30" s="2124"/>
      <c r="FK30" s="2124"/>
      <c r="FL30" s="2124"/>
      <c r="FM30" s="2124"/>
      <c r="FN30" s="2124"/>
      <c r="FO30" s="2124"/>
      <c r="FP30" s="2124"/>
      <c r="FQ30" s="2124"/>
      <c r="FR30" s="2124"/>
      <c r="FS30" s="2124"/>
      <c r="FT30" s="2124"/>
      <c r="FU30" s="2124"/>
      <c r="FV30" s="2124"/>
      <c r="FW30" s="2124"/>
      <c r="FX30" s="2124"/>
      <c r="FY30" s="2124"/>
      <c r="FZ30" s="2124"/>
      <c r="GA30" s="2124"/>
      <c r="GB30" s="2124"/>
      <c r="GC30" s="2124"/>
      <c r="GD30" s="2124"/>
      <c r="GE30" s="2124"/>
      <c r="GF30" s="2124"/>
      <c r="GG30" s="2124"/>
      <c r="GH30" s="2124"/>
      <c r="GI30" s="2124"/>
      <c r="GJ30" s="2124"/>
      <c r="GK30" s="2124"/>
      <c r="GL30" s="2124"/>
      <c r="GM30" s="2124"/>
      <c r="GN30" s="2124"/>
      <c r="GO30" s="2124"/>
      <c r="GP30" s="2124"/>
      <c r="GQ30" s="2124"/>
      <c r="GR30" s="2124"/>
      <c r="GS30" s="2124"/>
      <c r="GT30" s="2124"/>
      <c r="GU30" s="2124"/>
      <c r="GV30" s="2124"/>
      <c r="GW30" s="2124"/>
      <c r="GX30" s="2124"/>
      <c r="GY30" s="2124"/>
      <c r="GZ30" s="2124"/>
      <c r="HA30" s="2124"/>
      <c r="HB30" s="2124"/>
      <c r="HC30" s="2124"/>
      <c r="HD30" s="2124"/>
      <c r="HE30" s="2124"/>
      <c r="HF30" s="2124"/>
      <c r="HG30" s="2124"/>
      <c r="HH30" s="2124"/>
      <c r="HI30" s="2124"/>
    </row>
    <row r="31" spans="1:217" ht="15" customHeight="1">
      <c r="B31" s="2320" t="s">
        <v>1233</v>
      </c>
      <c r="J31" s="2321" t="s">
        <v>1234</v>
      </c>
      <c r="R31" s="2247" t="s">
        <v>1235</v>
      </c>
    </row>
    <row r="32" spans="1:217">
      <c r="B32" s="2321" t="s">
        <v>1236</v>
      </c>
      <c r="C32" s="2124"/>
      <c r="D32" s="2124"/>
      <c r="E32" s="2124"/>
      <c r="F32" s="2124"/>
      <c r="G32" s="2124"/>
      <c r="H32" s="2124"/>
      <c r="I32" s="2124"/>
      <c r="J32" s="5"/>
      <c r="K32" s="2233"/>
      <c r="L32" s="2124"/>
      <c r="M32" s="2124"/>
      <c r="N32" s="2124"/>
      <c r="O32" s="2124"/>
      <c r="P32" s="2124"/>
      <c r="R32" s="2247" t="s">
        <v>1237</v>
      </c>
      <c r="S32" s="2124"/>
    </row>
    <row r="33" spans="1:22">
      <c r="B33" s="5" t="s">
        <v>1238</v>
      </c>
      <c r="I33" s="2322"/>
      <c r="K33" s="2323"/>
      <c r="L33" s="2323"/>
      <c r="M33" s="2323"/>
      <c r="N33" s="2323"/>
      <c r="O33" s="2323"/>
      <c r="P33" s="2323"/>
      <c r="R33" s="2247" t="s">
        <v>1239</v>
      </c>
      <c r="S33" s="2047"/>
      <c r="T33" s="2124"/>
      <c r="U33" s="2124"/>
      <c r="V33" s="2124"/>
    </row>
    <row r="34" spans="1:22">
      <c r="B34" s="2321" t="s">
        <v>1240</v>
      </c>
      <c r="C34" s="2124"/>
      <c r="D34" s="2124"/>
      <c r="E34" s="2124"/>
      <c r="F34" s="2124"/>
      <c r="G34" s="2124"/>
      <c r="H34" s="2124"/>
      <c r="I34" s="2324"/>
      <c r="J34" s="88"/>
      <c r="K34" s="2237"/>
      <c r="L34" s="2124"/>
      <c r="M34" s="2124"/>
      <c r="N34" s="2124"/>
      <c r="O34" s="2124"/>
      <c r="P34" s="2124"/>
      <c r="Q34" s="2124"/>
    </row>
    <row r="35" spans="1:22">
      <c r="I35" s="2325"/>
      <c r="J35" s="2322"/>
      <c r="K35" s="2326"/>
      <c r="M35" s="2322"/>
    </row>
    <row r="36" spans="1:22">
      <c r="I36" s="2325"/>
      <c r="M36" s="2322"/>
    </row>
    <row r="37" spans="1:22">
      <c r="F37" s="2327"/>
      <c r="G37" s="2328"/>
      <c r="H37" s="2328"/>
      <c r="I37" s="2325"/>
      <c r="J37" s="2328"/>
      <c r="M37" s="2322"/>
    </row>
    <row r="38" spans="1:22">
      <c r="A38" s="5"/>
      <c r="F38" s="2329"/>
      <c r="I38" s="2325"/>
      <c r="M38" s="2322"/>
    </row>
    <row r="39" spans="1:22" ht="12.75" customHeight="1">
      <c r="D39" s="2330"/>
      <c r="K39" s="2331"/>
    </row>
    <row r="40" spans="1:22">
      <c r="F40" s="2332"/>
    </row>
  </sheetData>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C4:C6"/>
    <mergeCell ref="E4:F5"/>
    <mergeCell ref="K4:L5"/>
    <mergeCell ref="N4:Q5"/>
    <mergeCell ref="R4:S5"/>
    <mergeCell ref="W4:X4"/>
    <mergeCell ref="C3:D3"/>
    <mergeCell ref="E3:F3"/>
    <mergeCell ref="K3:M3"/>
    <mergeCell ref="N3:Q3"/>
    <mergeCell ref="R3:S3"/>
    <mergeCell ref="T3:Y3"/>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OutlineSymbols="0" zoomScale="87" zoomScaleNormal="87" zoomScaleSheetLayoutView="100" workbookViewId="0">
      <selection sqref="A1:G1"/>
    </sheetView>
  </sheetViews>
  <sheetFormatPr defaultColWidth="10.625" defaultRowHeight="13.5"/>
  <cols>
    <col min="1" max="7" width="11.75" style="5" customWidth="1"/>
    <col min="8" max="8" width="6.75" style="5" customWidth="1"/>
    <col min="9" max="256" width="10.625" style="5"/>
    <col min="257" max="263" width="11.75" style="5" customWidth="1"/>
    <col min="264" max="264" width="6.75" style="5" customWidth="1"/>
    <col min="265" max="512" width="10.625" style="5"/>
    <col min="513" max="519" width="11.75" style="5" customWidth="1"/>
    <col min="520" max="520" width="6.75" style="5" customWidth="1"/>
    <col min="521" max="768" width="10.625" style="5"/>
    <col min="769" max="775" width="11.75" style="5" customWidth="1"/>
    <col min="776" max="776" width="6.75" style="5" customWidth="1"/>
    <col min="777" max="1024" width="10.625" style="5"/>
    <col min="1025" max="1031" width="11.75" style="5" customWidth="1"/>
    <col min="1032" max="1032" width="6.75" style="5" customWidth="1"/>
    <col min="1033" max="1280" width="10.625" style="5"/>
    <col min="1281" max="1287" width="11.75" style="5" customWidth="1"/>
    <col min="1288" max="1288" width="6.75" style="5" customWidth="1"/>
    <col min="1289" max="1536" width="10.625" style="5"/>
    <col min="1537" max="1543" width="11.75" style="5" customWidth="1"/>
    <col min="1544" max="1544" width="6.75" style="5" customWidth="1"/>
    <col min="1545" max="1792" width="10.625" style="5"/>
    <col min="1793" max="1799" width="11.75" style="5" customWidth="1"/>
    <col min="1800" max="1800" width="6.75" style="5" customWidth="1"/>
    <col min="1801" max="2048" width="10.625" style="5"/>
    <col min="2049" max="2055" width="11.75" style="5" customWidth="1"/>
    <col min="2056" max="2056" width="6.75" style="5" customWidth="1"/>
    <col min="2057" max="2304" width="10.625" style="5"/>
    <col min="2305" max="2311" width="11.75" style="5" customWidth="1"/>
    <col min="2312" max="2312" width="6.75" style="5" customWidth="1"/>
    <col min="2313" max="2560" width="10.625" style="5"/>
    <col min="2561" max="2567" width="11.75" style="5" customWidth="1"/>
    <col min="2568" max="2568" width="6.75" style="5" customWidth="1"/>
    <col min="2569" max="2816" width="10.625" style="5"/>
    <col min="2817" max="2823" width="11.75" style="5" customWidth="1"/>
    <col min="2824" max="2824" width="6.75" style="5" customWidth="1"/>
    <col min="2825" max="3072" width="10.625" style="5"/>
    <col min="3073" max="3079" width="11.75" style="5" customWidth="1"/>
    <col min="3080" max="3080" width="6.75" style="5" customWidth="1"/>
    <col min="3081" max="3328" width="10.625" style="5"/>
    <col min="3329" max="3335" width="11.75" style="5" customWidth="1"/>
    <col min="3336" max="3336" width="6.75" style="5" customWidth="1"/>
    <col min="3337" max="3584" width="10.625" style="5"/>
    <col min="3585" max="3591" width="11.75" style="5" customWidth="1"/>
    <col min="3592" max="3592" width="6.75" style="5" customWidth="1"/>
    <col min="3593" max="3840" width="10.625" style="5"/>
    <col min="3841" max="3847" width="11.75" style="5" customWidth="1"/>
    <col min="3848" max="3848" width="6.75" style="5" customWidth="1"/>
    <col min="3849" max="4096" width="10.625" style="5"/>
    <col min="4097" max="4103" width="11.75" style="5" customWidth="1"/>
    <col min="4104" max="4104" width="6.75" style="5" customWidth="1"/>
    <col min="4105" max="4352" width="10.625" style="5"/>
    <col min="4353" max="4359" width="11.75" style="5" customWidth="1"/>
    <col min="4360" max="4360" width="6.75" style="5" customWidth="1"/>
    <col min="4361" max="4608" width="10.625" style="5"/>
    <col min="4609" max="4615" width="11.75" style="5" customWidth="1"/>
    <col min="4616" max="4616" width="6.75" style="5" customWidth="1"/>
    <col min="4617" max="4864" width="10.625" style="5"/>
    <col min="4865" max="4871" width="11.75" style="5" customWidth="1"/>
    <col min="4872" max="4872" width="6.75" style="5" customWidth="1"/>
    <col min="4873" max="5120" width="10.625" style="5"/>
    <col min="5121" max="5127" width="11.75" style="5" customWidth="1"/>
    <col min="5128" max="5128" width="6.75" style="5" customWidth="1"/>
    <col min="5129" max="5376" width="10.625" style="5"/>
    <col min="5377" max="5383" width="11.75" style="5" customWidth="1"/>
    <col min="5384" max="5384" width="6.75" style="5" customWidth="1"/>
    <col min="5385" max="5632" width="10.625" style="5"/>
    <col min="5633" max="5639" width="11.75" style="5" customWidth="1"/>
    <col min="5640" max="5640" width="6.75" style="5" customWidth="1"/>
    <col min="5641" max="5888" width="10.625" style="5"/>
    <col min="5889" max="5895" width="11.75" style="5" customWidth="1"/>
    <col min="5896" max="5896" width="6.75" style="5" customWidth="1"/>
    <col min="5897" max="6144" width="10.625" style="5"/>
    <col min="6145" max="6151" width="11.75" style="5" customWidth="1"/>
    <col min="6152" max="6152" width="6.75" style="5" customWidth="1"/>
    <col min="6153" max="6400" width="10.625" style="5"/>
    <col min="6401" max="6407" width="11.75" style="5" customWidth="1"/>
    <col min="6408" max="6408" width="6.75" style="5" customWidth="1"/>
    <col min="6409" max="6656" width="10.625" style="5"/>
    <col min="6657" max="6663" width="11.75" style="5" customWidth="1"/>
    <col min="6664" max="6664" width="6.75" style="5" customWidth="1"/>
    <col min="6665" max="6912" width="10.625" style="5"/>
    <col min="6913" max="6919" width="11.75" style="5" customWidth="1"/>
    <col min="6920" max="6920" width="6.75" style="5" customWidth="1"/>
    <col min="6921" max="7168" width="10.625" style="5"/>
    <col min="7169" max="7175" width="11.75" style="5" customWidth="1"/>
    <col min="7176" max="7176" width="6.75" style="5" customWidth="1"/>
    <col min="7177" max="7424" width="10.625" style="5"/>
    <col min="7425" max="7431" width="11.75" style="5" customWidth="1"/>
    <col min="7432" max="7432" width="6.75" style="5" customWidth="1"/>
    <col min="7433" max="7680" width="10.625" style="5"/>
    <col min="7681" max="7687" width="11.75" style="5" customWidth="1"/>
    <col min="7688" max="7688" width="6.75" style="5" customWidth="1"/>
    <col min="7689" max="7936" width="10.625" style="5"/>
    <col min="7937" max="7943" width="11.75" style="5" customWidth="1"/>
    <col min="7944" max="7944" width="6.75" style="5" customWidth="1"/>
    <col min="7945" max="8192" width="10.625" style="5"/>
    <col min="8193" max="8199" width="11.75" style="5" customWidth="1"/>
    <col min="8200" max="8200" width="6.75" style="5" customWidth="1"/>
    <col min="8201" max="8448" width="10.625" style="5"/>
    <col min="8449" max="8455" width="11.75" style="5" customWidth="1"/>
    <col min="8456" max="8456" width="6.75" style="5" customWidth="1"/>
    <col min="8457" max="8704" width="10.625" style="5"/>
    <col min="8705" max="8711" width="11.75" style="5" customWidth="1"/>
    <col min="8712" max="8712" width="6.75" style="5" customWidth="1"/>
    <col min="8713" max="8960" width="10.625" style="5"/>
    <col min="8961" max="8967" width="11.75" style="5" customWidth="1"/>
    <col min="8968" max="8968" width="6.75" style="5" customWidth="1"/>
    <col min="8969" max="9216" width="10.625" style="5"/>
    <col min="9217" max="9223" width="11.75" style="5" customWidth="1"/>
    <col min="9224" max="9224" width="6.75" style="5" customWidth="1"/>
    <col min="9225" max="9472" width="10.625" style="5"/>
    <col min="9473" max="9479" width="11.75" style="5" customWidth="1"/>
    <col min="9480" max="9480" width="6.75" style="5" customWidth="1"/>
    <col min="9481" max="9728" width="10.625" style="5"/>
    <col min="9729" max="9735" width="11.75" style="5" customWidth="1"/>
    <col min="9736" max="9736" width="6.75" style="5" customWidth="1"/>
    <col min="9737" max="9984" width="10.625" style="5"/>
    <col min="9985" max="9991" width="11.75" style="5" customWidth="1"/>
    <col min="9992" max="9992" width="6.75" style="5" customWidth="1"/>
    <col min="9993" max="10240" width="10.625" style="5"/>
    <col min="10241" max="10247" width="11.75" style="5" customWidth="1"/>
    <col min="10248" max="10248" width="6.75" style="5" customWidth="1"/>
    <col min="10249" max="10496" width="10.625" style="5"/>
    <col min="10497" max="10503" width="11.75" style="5" customWidth="1"/>
    <col min="10504" max="10504" width="6.75" style="5" customWidth="1"/>
    <col min="10505" max="10752" width="10.625" style="5"/>
    <col min="10753" max="10759" width="11.75" style="5" customWidth="1"/>
    <col min="10760" max="10760" width="6.75" style="5" customWidth="1"/>
    <col min="10761" max="11008" width="10.625" style="5"/>
    <col min="11009" max="11015" width="11.75" style="5" customWidth="1"/>
    <col min="11016" max="11016" width="6.75" style="5" customWidth="1"/>
    <col min="11017" max="11264" width="10.625" style="5"/>
    <col min="11265" max="11271" width="11.75" style="5" customWidth="1"/>
    <col min="11272" max="11272" width="6.75" style="5" customWidth="1"/>
    <col min="11273" max="11520" width="10.625" style="5"/>
    <col min="11521" max="11527" width="11.75" style="5" customWidth="1"/>
    <col min="11528" max="11528" width="6.75" style="5" customWidth="1"/>
    <col min="11529" max="11776" width="10.625" style="5"/>
    <col min="11777" max="11783" width="11.75" style="5" customWidth="1"/>
    <col min="11784" max="11784" width="6.75" style="5" customWidth="1"/>
    <col min="11785" max="12032" width="10.625" style="5"/>
    <col min="12033" max="12039" width="11.75" style="5" customWidth="1"/>
    <col min="12040" max="12040" width="6.75" style="5" customWidth="1"/>
    <col min="12041" max="12288" width="10.625" style="5"/>
    <col min="12289" max="12295" width="11.75" style="5" customWidth="1"/>
    <col min="12296" max="12296" width="6.75" style="5" customWidth="1"/>
    <col min="12297" max="12544" width="10.625" style="5"/>
    <col min="12545" max="12551" width="11.75" style="5" customWidth="1"/>
    <col min="12552" max="12552" width="6.75" style="5" customWidth="1"/>
    <col min="12553" max="12800" width="10.625" style="5"/>
    <col min="12801" max="12807" width="11.75" style="5" customWidth="1"/>
    <col min="12808" max="12808" width="6.75" style="5" customWidth="1"/>
    <col min="12809" max="13056" width="10.625" style="5"/>
    <col min="13057" max="13063" width="11.75" style="5" customWidth="1"/>
    <col min="13064" max="13064" width="6.75" style="5" customWidth="1"/>
    <col min="13065" max="13312" width="10.625" style="5"/>
    <col min="13313" max="13319" width="11.75" style="5" customWidth="1"/>
    <col min="13320" max="13320" width="6.75" style="5" customWidth="1"/>
    <col min="13321" max="13568" width="10.625" style="5"/>
    <col min="13569" max="13575" width="11.75" style="5" customWidth="1"/>
    <col min="13576" max="13576" width="6.75" style="5" customWidth="1"/>
    <col min="13577" max="13824" width="10.625" style="5"/>
    <col min="13825" max="13831" width="11.75" style="5" customWidth="1"/>
    <col min="13832" max="13832" width="6.75" style="5" customWidth="1"/>
    <col min="13833" max="14080" width="10.625" style="5"/>
    <col min="14081" max="14087" width="11.75" style="5" customWidth="1"/>
    <col min="14088" max="14088" width="6.75" style="5" customWidth="1"/>
    <col min="14089" max="14336" width="10.625" style="5"/>
    <col min="14337" max="14343" width="11.75" style="5" customWidth="1"/>
    <col min="14344" max="14344" width="6.75" style="5" customWidth="1"/>
    <col min="14345" max="14592" width="10.625" style="5"/>
    <col min="14593" max="14599" width="11.75" style="5" customWidth="1"/>
    <col min="14600" max="14600" width="6.75" style="5" customWidth="1"/>
    <col min="14601" max="14848" width="10.625" style="5"/>
    <col min="14849" max="14855" width="11.75" style="5" customWidth="1"/>
    <col min="14856" max="14856" width="6.75" style="5" customWidth="1"/>
    <col min="14857" max="15104" width="10.625" style="5"/>
    <col min="15105" max="15111" width="11.75" style="5" customWidth="1"/>
    <col min="15112" max="15112" width="6.75" style="5" customWidth="1"/>
    <col min="15113" max="15360" width="10.625" style="5"/>
    <col min="15361" max="15367" width="11.75" style="5" customWidth="1"/>
    <col min="15368" max="15368" width="6.75" style="5" customWidth="1"/>
    <col min="15369" max="15616" width="10.625" style="5"/>
    <col min="15617" max="15623" width="11.75" style="5" customWidth="1"/>
    <col min="15624" max="15624" width="6.75" style="5" customWidth="1"/>
    <col min="15625" max="15872" width="10.625" style="5"/>
    <col min="15873" max="15879" width="11.75" style="5" customWidth="1"/>
    <col min="15880" max="15880" width="6.75" style="5" customWidth="1"/>
    <col min="15881" max="16128" width="10.625" style="5"/>
    <col min="16129" max="16135" width="11.75" style="5" customWidth="1"/>
    <col min="16136" max="16136" width="6.75" style="5" customWidth="1"/>
    <col min="16137" max="16384" width="10.625" style="5"/>
  </cols>
  <sheetData>
    <row r="1" spans="1:14" ht="15.6" customHeight="1">
      <c r="A1" s="46" t="s">
        <v>464</v>
      </c>
      <c r="B1" s="46"/>
      <c r="C1" s="46"/>
      <c r="D1" s="46"/>
      <c r="E1" s="46"/>
      <c r="F1" s="46"/>
      <c r="G1" s="46"/>
      <c r="H1" s="1130"/>
      <c r="I1" s="49"/>
      <c r="J1" s="49"/>
    </row>
    <row r="2" spans="1:14" ht="15.6" customHeight="1">
      <c r="A2" s="1131"/>
      <c r="B2" s="1132"/>
      <c r="C2" s="1132"/>
      <c r="D2" s="1132"/>
      <c r="E2" s="1132"/>
      <c r="F2" s="1132"/>
      <c r="G2" s="1132"/>
      <c r="I2" s="1133"/>
      <c r="J2" s="1133"/>
      <c r="K2" s="1133"/>
      <c r="L2" s="1133"/>
      <c r="M2" s="1133"/>
      <c r="N2" s="1133"/>
    </row>
    <row r="3" spans="1:14" ht="18" customHeight="1" thickBot="1">
      <c r="A3" s="1134"/>
      <c r="B3" s="1134"/>
      <c r="C3" s="1134"/>
      <c r="D3" s="1134"/>
      <c r="E3" s="1134"/>
      <c r="F3" s="1134"/>
      <c r="G3" s="1135" t="s">
        <v>465</v>
      </c>
      <c r="H3" s="1134"/>
      <c r="J3" s="49"/>
    </row>
    <row r="4" spans="1:14" ht="34.15" customHeight="1" thickTop="1">
      <c r="A4" s="1136" t="s">
        <v>38</v>
      </c>
      <c r="B4" s="1137" t="s">
        <v>466</v>
      </c>
      <c r="C4" s="1138" t="s">
        <v>467</v>
      </c>
      <c r="D4" s="1139"/>
      <c r="E4" s="1140" t="s">
        <v>468</v>
      </c>
      <c r="F4" s="1138" t="s">
        <v>63</v>
      </c>
      <c r="G4" s="1141"/>
      <c r="H4" s="1142"/>
      <c r="J4" s="49"/>
    </row>
    <row r="5" spans="1:14" ht="19.899999999999999" customHeight="1">
      <c r="A5" s="1143"/>
      <c r="B5" s="1144"/>
      <c r="C5" s="1145"/>
      <c r="D5" s="1146" t="s">
        <v>469</v>
      </c>
      <c r="E5" s="1145"/>
      <c r="F5" s="1145"/>
      <c r="G5" s="1147" t="s">
        <v>469</v>
      </c>
      <c r="H5" s="1142"/>
      <c r="J5" s="49"/>
    </row>
    <row r="6" spans="1:14" ht="19.899999999999999" customHeight="1">
      <c r="A6" s="1148"/>
      <c r="B6" s="1149"/>
      <c r="C6" s="1150"/>
      <c r="D6" s="1151" t="s">
        <v>470</v>
      </c>
      <c r="E6" s="1150"/>
      <c r="F6" s="1150"/>
      <c r="G6" s="1152" t="s">
        <v>471</v>
      </c>
      <c r="H6" s="1142"/>
      <c r="J6" s="49"/>
    </row>
    <row r="7" spans="1:14" ht="18" customHeight="1">
      <c r="A7" s="1153"/>
      <c r="B7" s="1154"/>
      <c r="C7" s="1155"/>
      <c r="D7" s="1155"/>
      <c r="E7" s="1155"/>
      <c r="F7" s="1155"/>
      <c r="G7" s="1155"/>
      <c r="H7" s="1134"/>
      <c r="J7" s="49"/>
    </row>
    <row r="8" spans="1:14" s="7" customFormat="1" ht="18" customHeight="1">
      <c r="A8" s="1156" t="s">
        <v>24</v>
      </c>
      <c r="B8" s="1157">
        <v>54451</v>
      </c>
      <c r="C8" s="1158">
        <v>9915</v>
      </c>
      <c r="D8" s="1158">
        <v>1852</v>
      </c>
      <c r="E8" s="1158">
        <v>35465</v>
      </c>
      <c r="F8" s="1158">
        <v>9070</v>
      </c>
      <c r="G8" s="1158">
        <v>978</v>
      </c>
      <c r="H8" s="1159"/>
      <c r="J8" s="1160"/>
    </row>
    <row r="9" spans="1:14" s="7" customFormat="1" ht="18" customHeight="1">
      <c r="A9" s="1156">
        <v>29</v>
      </c>
      <c r="B9" s="1157">
        <v>56580</v>
      </c>
      <c r="C9" s="1159">
        <v>9848</v>
      </c>
      <c r="D9" s="1159">
        <v>1842</v>
      </c>
      <c r="E9" s="1159">
        <v>37642</v>
      </c>
      <c r="F9" s="1159">
        <v>9089</v>
      </c>
      <c r="G9" s="1158">
        <v>1038</v>
      </c>
      <c r="H9" s="1159"/>
      <c r="J9" s="1160"/>
    </row>
    <row r="10" spans="1:14" s="7" customFormat="1" ht="18" customHeight="1">
      <c r="A10" s="1156">
        <v>30</v>
      </c>
      <c r="B10" s="1157">
        <v>57670</v>
      </c>
      <c r="C10" s="1159">
        <v>9332</v>
      </c>
      <c r="D10" s="1159">
        <v>1777</v>
      </c>
      <c r="E10" s="1159">
        <v>39046</v>
      </c>
      <c r="F10" s="1159">
        <v>9292</v>
      </c>
      <c r="G10" s="1158">
        <v>1010</v>
      </c>
      <c r="H10" s="1159"/>
      <c r="J10" s="1160"/>
    </row>
    <row r="11" spans="1:14" s="7" customFormat="1" ht="18" customHeight="1">
      <c r="A11" s="1156" t="s">
        <v>19</v>
      </c>
      <c r="B11" s="1157">
        <v>57628</v>
      </c>
      <c r="C11" s="1159">
        <v>8856</v>
      </c>
      <c r="D11" s="1159">
        <v>1659</v>
      </c>
      <c r="E11" s="1159">
        <v>39438</v>
      </c>
      <c r="F11" s="1159">
        <v>9334</v>
      </c>
      <c r="G11" s="1158">
        <v>1021</v>
      </c>
      <c r="H11" s="1159"/>
      <c r="J11" s="1160"/>
    </row>
    <row r="12" spans="1:14" s="7" customFormat="1" ht="18" customHeight="1">
      <c r="A12" s="1156">
        <v>2</v>
      </c>
      <c r="B12" s="1157">
        <v>57408</v>
      </c>
      <c r="C12" s="1159">
        <v>6993</v>
      </c>
      <c r="D12" s="1159">
        <v>1356</v>
      </c>
      <c r="E12" s="1159">
        <v>41676</v>
      </c>
      <c r="F12" s="1159">
        <v>8739</v>
      </c>
      <c r="G12" s="1158">
        <v>987</v>
      </c>
      <c r="H12" s="1159"/>
      <c r="J12" s="1160"/>
    </row>
    <row r="13" spans="1:14" ht="18" customHeight="1">
      <c r="A13" s="1161"/>
      <c r="B13" s="1157"/>
      <c r="C13" s="1159"/>
      <c r="D13" s="1159"/>
      <c r="E13" s="1159"/>
      <c r="F13" s="1159"/>
      <c r="G13" s="1158"/>
      <c r="H13" s="1162"/>
      <c r="J13" s="1163"/>
    </row>
    <row r="14" spans="1:14" s="7" customFormat="1" ht="18" customHeight="1">
      <c r="A14" s="1161" t="s">
        <v>122</v>
      </c>
      <c r="B14" s="1164">
        <v>4097</v>
      </c>
      <c r="C14" s="1157">
        <v>330</v>
      </c>
      <c r="D14" s="1157">
        <v>64</v>
      </c>
      <c r="E14" s="1157">
        <v>3159</v>
      </c>
      <c r="F14" s="1157">
        <v>608</v>
      </c>
      <c r="G14" s="13">
        <v>77</v>
      </c>
      <c r="H14" s="1157"/>
      <c r="J14" s="1160"/>
    </row>
    <row r="15" spans="1:14" ht="18" customHeight="1">
      <c r="A15" s="1165">
        <v>5</v>
      </c>
      <c r="B15" s="1164">
        <v>4300</v>
      </c>
      <c r="C15" s="1159">
        <v>443</v>
      </c>
      <c r="D15" s="1159">
        <v>80</v>
      </c>
      <c r="E15" s="1159">
        <v>3235</v>
      </c>
      <c r="F15" s="1159">
        <v>623</v>
      </c>
      <c r="G15" s="1158">
        <v>76</v>
      </c>
      <c r="H15" s="1157"/>
      <c r="J15" s="1163"/>
    </row>
    <row r="16" spans="1:14" ht="18" customHeight="1">
      <c r="A16" s="1165">
        <v>6</v>
      </c>
      <c r="B16" s="1164">
        <v>4854</v>
      </c>
      <c r="C16" s="1159">
        <v>705</v>
      </c>
      <c r="D16" s="1159">
        <v>139</v>
      </c>
      <c r="E16" s="1159">
        <v>3402</v>
      </c>
      <c r="F16" s="1159">
        <v>747</v>
      </c>
      <c r="G16" s="1158">
        <v>92</v>
      </c>
      <c r="H16" s="1157"/>
      <c r="J16" s="1163"/>
    </row>
    <row r="17" spans="1:10" s="7" customFormat="1" ht="18" customHeight="1">
      <c r="A17" s="1165">
        <v>7</v>
      </c>
      <c r="B17" s="1164">
        <v>4947</v>
      </c>
      <c r="C17" s="1159">
        <v>603</v>
      </c>
      <c r="D17" s="1159">
        <v>136</v>
      </c>
      <c r="E17" s="1159">
        <v>3574</v>
      </c>
      <c r="F17" s="1159">
        <v>771</v>
      </c>
      <c r="G17" s="1158">
        <v>92</v>
      </c>
      <c r="H17" s="1157"/>
      <c r="J17" s="1160"/>
    </row>
    <row r="18" spans="1:10" s="7" customFormat="1" ht="18" customHeight="1">
      <c r="A18" s="1165">
        <v>8</v>
      </c>
      <c r="B18" s="1164">
        <v>5056</v>
      </c>
      <c r="C18" s="1159">
        <v>513</v>
      </c>
      <c r="D18" s="1159">
        <v>126</v>
      </c>
      <c r="E18" s="1159">
        <v>3797</v>
      </c>
      <c r="F18" s="1159">
        <v>746</v>
      </c>
      <c r="G18" s="1158">
        <v>82</v>
      </c>
      <c r="H18" s="1157"/>
      <c r="J18" s="1160"/>
    </row>
    <row r="19" spans="1:10" s="7" customFormat="1" ht="18" customHeight="1">
      <c r="A19" s="1165">
        <v>9</v>
      </c>
      <c r="B19" s="1164">
        <v>4575</v>
      </c>
      <c r="C19" s="1157">
        <v>516</v>
      </c>
      <c r="D19" s="1157">
        <v>116</v>
      </c>
      <c r="E19" s="1157">
        <v>3386</v>
      </c>
      <c r="F19" s="1157">
        <v>674</v>
      </c>
      <c r="G19" s="13">
        <v>72</v>
      </c>
      <c r="H19" s="1157"/>
      <c r="J19" s="1160"/>
    </row>
    <row r="20" spans="1:10" s="7" customFormat="1" ht="18" customHeight="1">
      <c r="A20" s="1165">
        <v>10</v>
      </c>
      <c r="B20" s="1164">
        <v>4808</v>
      </c>
      <c r="C20" s="1157">
        <v>681</v>
      </c>
      <c r="D20" s="1157">
        <v>115</v>
      </c>
      <c r="E20" s="1157">
        <v>3393</v>
      </c>
      <c r="F20" s="1157">
        <v>734</v>
      </c>
      <c r="G20" s="13">
        <v>85</v>
      </c>
      <c r="H20" s="1157"/>
      <c r="J20" s="1160"/>
    </row>
    <row r="21" spans="1:10" s="7" customFormat="1" ht="18" customHeight="1">
      <c r="A21" s="1165">
        <v>11</v>
      </c>
      <c r="B21" s="1164">
        <v>4841</v>
      </c>
      <c r="C21" s="1157">
        <v>649</v>
      </c>
      <c r="D21" s="1157">
        <v>108</v>
      </c>
      <c r="E21" s="1157">
        <v>3452</v>
      </c>
      <c r="F21" s="1157">
        <v>740</v>
      </c>
      <c r="G21" s="13">
        <v>79</v>
      </c>
      <c r="H21" s="1157"/>
      <c r="J21" s="1160"/>
    </row>
    <row r="22" spans="1:10" s="7" customFormat="1" ht="18" customHeight="1">
      <c r="A22" s="1165">
        <v>12</v>
      </c>
      <c r="B22" s="1164">
        <v>6168</v>
      </c>
      <c r="C22" s="1157">
        <v>687</v>
      </c>
      <c r="D22" s="1157">
        <v>117</v>
      </c>
      <c r="E22" s="1157">
        <v>4581</v>
      </c>
      <c r="F22" s="1157">
        <v>901</v>
      </c>
      <c r="G22" s="13">
        <v>105</v>
      </c>
      <c r="H22" s="1157"/>
      <c r="J22" s="1160"/>
    </row>
    <row r="23" spans="1:10" s="7" customFormat="1" ht="18" customHeight="1">
      <c r="A23" s="1165" t="s">
        <v>104</v>
      </c>
      <c r="B23" s="1164">
        <v>4670</v>
      </c>
      <c r="C23" s="1157">
        <v>514</v>
      </c>
      <c r="D23" s="1157">
        <v>101</v>
      </c>
      <c r="E23" s="1157">
        <v>3480</v>
      </c>
      <c r="F23" s="1157">
        <v>676</v>
      </c>
      <c r="G23" s="13">
        <v>78</v>
      </c>
      <c r="H23" s="1157"/>
      <c r="J23" s="1160"/>
    </row>
    <row r="24" spans="1:10" s="7" customFormat="1" ht="18" customHeight="1">
      <c r="A24" s="1165">
        <v>2</v>
      </c>
      <c r="B24" s="1164">
        <v>4238</v>
      </c>
      <c r="C24" s="1157">
        <v>420</v>
      </c>
      <c r="D24" s="1157">
        <v>73</v>
      </c>
      <c r="E24" s="1157">
        <v>3203</v>
      </c>
      <c r="F24" s="1157">
        <v>614</v>
      </c>
      <c r="G24" s="13">
        <v>66</v>
      </c>
      <c r="H24" s="1157"/>
      <c r="J24" s="1160"/>
    </row>
    <row r="25" spans="1:10" s="7" customFormat="1" ht="18" customHeight="1">
      <c r="A25" s="1165">
        <v>3</v>
      </c>
      <c r="B25" s="1164">
        <v>4722</v>
      </c>
      <c r="C25" s="1157">
        <v>608</v>
      </c>
      <c r="D25" s="1157">
        <v>117</v>
      </c>
      <c r="E25" s="1157">
        <v>3394</v>
      </c>
      <c r="F25" s="1157">
        <v>721</v>
      </c>
      <c r="G25" s="13">
        <v>77</v>
      </c>
      <c r="H25" s="1157"/>
      <c r="J25" s="1160"/>
    </row>
    <row r="26" spans="1:10" s="7" customFormat="1" ht="18" customHeight="1">
      <c r="A26" s="1166">
        <v>4</v>
      </c>
      <c r="B26" s="1167">
        <v>4568</v>
      </c>
      <c r="C26" s="16">
        <v>545</v>
      </c>
      <c r="D26" s="16">
        <v>95</v>
      </c>
      <c r="E26" s="16">
        <v>3237</v>
      </c>
      <c r="F26" s="16">
        <v>786</v>
      </c>
      <c r="G26" s="17">
        <v>91</v>
      </c>
      <c r="H26" s="1157"/>
      <c r="J26" s="1160"/>
    </row>
    <row r="27" spans="1:10" ht="18" customHeight="1">
      <c r="A27" s="1168"/>
      <c r="B27" s="1169"/>
      <c r="C27" s="1169"/>
      <c r="D27" s="1169"/>
      <c r="E27" s="1169"/>
      <c r="F27" s="1169"/>
      <c r="G27" s="1169"/>
      <c r="H27" s="1134"/>
      <c r="J27" s="49"/>
    </row>
    <row r="28" spans="1:10" ht="18" customHeight="1">
      <c r="A28" s="1168" t="s">
        <v>472</v>
      </c>
      <c r="B28" s="1169"/>
      <c r="C28" s="1169"/>
      <c r="D28" s="1169"/>
      <c r="E28" s="1169"/>
      <c r="J28" s="1170"/>
    </row>
    <row r="29" spans="1:10" ht="14.25">
      <c r="A29" s="1171" t="s">
        <v>473</v>
      </c>
      <c r="B29" s="1171"/>
      <c r="C29" s="1171"/>
      <c r="D29" s="1171"/>
      <c r="E29" s="1171"/>
    </row>
    <row r="30" spans="1:10" ht="29.25" customHeight="1">
      <c r="A30" s="1172"/>
      <c r="B30" s="1173"/>
    </row>
    <row r="32" spans="1:10" ht="14.25">
      <c r="B32" s="1174"/>
      <c r="C32" s="1174"/>
      <c r="D32" s="1174"/>
      <c r="E32" s="1174"/>
      <c r="F32" s="1174"/>
      <c r="G32" s="1174"/>
      <c r="H32" s="1175"/>
    </row>
  </sheetData>
  <mergeCells count="6">
    <mergeCell ref="A1:G1"/>
    <mergeCell ref="A4:A6"/>
    <mergeCell ref="B4:B6"/>
    <mergeCell ref="C4:C6"/>
    <mergeCell ref="E4:E6"/>
    <mergeCell ref="F4:F6"/>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4"/>
  <sheetViews>
    <sheetView showOutlineSymbols="0" zoomScaleNormal="100" zoomScaleSheetLayoutView="100" workbookViewId="0">
      <selection sqref="A1:G1"/>
    </sheetView>
  </sheetViews>
  <sheetFormatPr defaultColWidth="10.625" defaultRowHeight="13.5"/>
  <cols>
    <col min="1" max="1" width="14.625" style="48" customWidth="1"/>
    <col min="2" max="2" width="11.625" style="48" customWidth="1"/>
    <col min="3" max="3" width="15.125" style="48" customWidth="1"/>
    <col min="4" max="4" width="12.375" style="48" customWidth="1"/>
    <col min="5" max="5" width="12.625" style="48" customWidth="1"/>
    <col min="6" max="6" width="15" style="48" customWidth="1"/>
    <col min="7" max="7" width="15.375" style="48" customWidth="1"/>
    <col min="8" max="9" width="16" style="48" customWidth="1"/>
    <col min="10" max="10" width="15.375" style="48" customWidth="1"/>
    <col min="11" max="17" width="11.625" style="48" customWidth="1"/>
    <col min="18" max="18" width="10.625" style="48" customWidth="1"/>
    <col min="19" max="19" width="12.375" style="48" customWidth="1"/>
    <col min="20" max="256" width="10.625" style="48"/>
    <col min="257" max="257" width="14.625" style="48" customWidth="1"/>
    <col min="258" max="258" width="11.625" style="48" customWidth="1"/>
    <col min="259" max="259" width="15.125" style="48" customWidth="1"/>
    <col min="260" max="260" width="12.375" style="48" customWidth="1"/>
    <col min="261" max="261" width="12.625" style="48" customWidth="1"/>
    <col min="262" max="262" width="15" style="48" customWidth="1"/>
    <col min="263" max="263" width="15.375" style="48" customWidth="1"/>
    <col min="264" max="265" width="16" style="48" customWidth="1"/>
    <col min="266" max="266" width="15.375" style="48" customWidth="1"/>
    <col min="267" max="273" width="11.625" style="48" customWidth="1"/>
    <col min="274" max="274" width="10.625" style="48" customWidth="1"/>
    <col min="275" max="275" width="12.375" style="48" customWidth="1"/>
    <col min="276" max="512" width="10.625" style="48"/>
    <col min="513" max="513" width="14.625" style="48" customWidth="1"/>
    <col min="514" max="514" width="11.625" style="48" customWidth="1"/>
    <col min="515" max="515" width="15.125" style="48" customWidth="1"/>
    <col min="516" max="516" width="12.375" style="48" customWidth="1"/>
    <col min="517" max="517" width="12.625" style="48" customWidth="1"/>
    <col min="518" max="518" width="15" style="48" customWidth="1"/>
    <col min="519" max="519" width="15.375" style="48" customWidth="1"/>
    <col min="520" max="521" width="16" style="48" customWidth="1"/>
    <col min="522" max="522" width="15.375" style="48" customWidth="1"/>
    <col min="523" max="529" width="11.625" style="48" customWidth="1"/>
    <col min="530" max="530" width="10.625" style="48" customWidth="1"/>
    <col min="531" max="531" width="12.375" style="48" customWidth="1"/>
    <col min="532" max="768" width="10.625" style="48"/>
    <col min="769" max="769" width="14.625" style="48" customWidth="1"/>
    <col min="770" max="770" width="11.625" style="48" customWidth="1"/>
    <col min="771" max="771" width="15.125" style="48" customWidth="1"/>
    <col min="772" max="772" width="12.375" style="48" customWidth="1"/>
    <col min="773" max="773" width="12.625" style="48" customWidth="1"/>
    <col min="774" max="774" width="15" style="48" customWidth="1"/>
    <col min="775" max="775" width="15.375" style="48" customWidth="1"/>
    <col min="776" max="777" width="16" style="48" customWidth="1"/>
    <col min="778" max="778" width="15.375" style="48" customWidth="1"/>
    <col min="779" max="785" width="11.625" style="48" customWidth="1"/>
    <col min="786" max="786" width="10.625" style="48" customWidth="1"/>
    <col min="787" max="787" width="12.375" style="48" customWidth="1"/>
    <col min="788" max="1024" width="10.625" style="48"/>
    <col min="1025" max="1025" width="14.625" style="48" customWidth="1"/>
    <col min="1026" max="1026" width="11.625" style="48" customWidth="1"/>
    <col min="1027" max="1027" width="15.125" style="48" customWidth="1"/>
    <col min="1028" max="1028" width="12.375" style="48" customWidth="1"/>
    <col min="1029" max="1029" width="12.625" style="48" customWidth="1"/>
    <col min="1030" max="1030" width="15" style="48" customWidth="1"/>
    <col min="1031" max="1031" width="15.375" style="48" customWidth="1"/>
    <col min="1032" max="1033" width="16" style="48" customWidth="1"/>
    <col min="1034" max="1034" width="15.375" style="48" customWidth="1"/>
    <col min="1035" max="1041" width="11.625" style="48" customWidth="1"/>
    <col min="1042" max="1042" width="10.625" style="48" customWidth="1"/>
    <col min="1043" max="1043" width="12.375" style="48" customWidth="1"/>
    <col min="1044" max="1280" width="10.625" style="48"/>
    <col min="1281" max="1281" width="14.625" style="48" customWidth="1"/>
    <col min="1282" max="1282" width="11.625" style="48" customWidth="1"/>
    <col min="1283" max="1283" width="15.125" style="48" customWidth="1"/>
    <col min="1284" max="1284" width="12.375" style="48" customWidth="1"/>
    <col min="1285" max="1285" width="12.625" style="48" customWidth="1"/>
    <col min="1286" max="1286" width="15" style="48" customWidth="1"/>
    <col min="1287" max="1287" width="15.375" style="48" customWidth="1"/>
    <col min="1288" max="1289" width="16" style="48" customWidth="1"/>
    <col min="1290" max="1290" width="15.375" style="48" customWidth="1"/>
    <col min="1291" max="1297" width="11.625" style="48" customWidth="1"/>
    <col min="1298" max="1298" width="10.625" style="48" customWidth="1"/>
    <col min="1299" max="1299" width="12.375" style="48" customWidth="1"/>
    <col min="1300" max="1536" width="10.625" style="48"/>
    <col min="1537" max="1537" width="14.625" style="48" customWidth="1"/>
    <col min="1538" max="1538" width="11.625" style="48" customWidth="1"/>
    <col min="1539" max="1539" width="15.125" style="48" customWidth="1"/>
    <col min="1540" max="1540" width="12.375" style="48" customWidth="1"/>
    <col min="1541" max="1541" width="12.625" style="48" customWidth="1"/>
    <col min="1542" max="1542" width="15" style="48" customWidth="1"/>
    <col min="1543" max="1543" width="15.375" style="48" customWidth="1"/>
    <col min="1544" max="1545" width="16" style="48" customWidth="1"/>
    <col min="1546" max="1546" width="15.375" style="48" customWidth="1"/>
    <col min="1547" max="1553" width="11.625" style="48" customWidth="1"/>
    <col min="1554" max="1554" width="10.625" style="48" customWidth="1"/>
    <col min="1555" max="1555" width="12.375" style="48" customWidth="1"/>
    <col min="1556" max="1792" width="10.625" style="48"/>
    <col min="1793" max="1793" width="14.625" style="48" customWidth="1"/>
    <col min="1794" max="1794" width="11.625" style="48" customWidth="1"/>
    <col min="1795" max="1795" width="15.125" style="48" customWidth="1"/>
    <col min="1796" max="1796" width="12.375" style="48" customWidth="1"/>
    <col min="1797" max="1797" width="12.625" style="48" customWidth="1"/>
    <col min="1798" max="1798" width="15" style="48" customWidth="1"/>
    <col min="1799" max="1799" width="15.375" style="48" customWidth="1"/>
    <col min="1800" max="1801" width="16" style="48" customWidth="1"/>
    <col min="1802" max="1802" width="15.375" style="48" customWidth="1"/>
    <col min="1803" max="1809" width="11.625" style="48" customWidth="1"/>
    <col min="1810" max="1810" width="10.625" style="48" customWidth="1"/>
    <col min="1811" max="1811" width="12.375" style="48" customWidth="1"/>
    <col min="1812" max="2048" width="10.625" style="48"/>
    <col min="2049" max="2049" width="14.625" style="48" customWidth="1"/>
    <col min="2050" max="2050" width="11.625" style="48" customWidth="1"/>
    <col min="2051" max="2051" width="15.125" style="48" customWidth="1"/>
    <col min="2052" max="2052" width="12.375" style="48" customWidth="1"/>
    <col min="2053" max="2053" width="12.625" style="48" customWidth="1"/>
    <col min="2054" max="2054" width="15" style="48" customWidth="1"/>
    <col min="2055" max="2055" width="15.375" style="48" customWidth="1"/>
    <col min="2056" max="2057" width="16" style="48" customWidth="1"/>
    <col min="2058" max="2058" width="15.375" style="48" customWidth="1"/>
    <col min="2059" max="2065" width="11.625" style="48" customWidth="1"/>
    <col min="2066" max="2066" width="10.625" style="48" customWidth="1"/>
    <col min="2067" max="2067" width="12.375" style="48" customWidth="1"/>
    <col min="2068" max="2304" width="10.625" style="48"/>
    <col min="2305" max="2305" width="14.625" style="48" customWidth="1"/>
    <col min="2306" max="2306" width="11.625" style="48" customWidth="1"/>
    <col min="2307" max="2307" width="15.125" style="48" customWidth="1"/>
    <col min="2308" max="2308" width="12.375" style="48" customWidth="1"/>
    <col min="2309" max="2309" width="12.625" style="48" customWidth="1"/>
    <col min="2310" max="2310" width="15" style="48" customWidth="1"/>
    <col min="2311" max="2311" width="15.375" style="48" customWidth="1"/>
    <col min="2312" max="2313" width="16" style="48" customWidth="1"/>
    <col min="2314" max="2314" width="15.375" style="48" customWidth="1"/>
    <col min="2315" max="2321" width="11.625" style="48" customWidth="1"/>
    <col min="2322" max="2322" width="10.625" style="48" customWidth="1"/>
    <col min="2323" max="2323" width="12.375" style="48" customWidth="1"/>
    <col min="2324" max="2560" width="10.625" style="48"/>
    <col min="2561" max="2561" width="14.625" style="48" customWidth="1"/>
    <col min="2562" max="2562" width="11.625" style="48" customWidth="1"/>
    <col min="2563" max="2563" width="15.125" style="48" customWidth="1"/>
    <col min="2564" max="2564" width="12.375" style="48" customWidth="1"/>
    <col min="2565" max="2565" width="12.625" style="48" customWidth="1"/>
    <col min="2566" max="2566" width="15" style="48" customWidth="1"/>
    <col min="2567" max="2567" width="15.375" style="48" customWidth="1"/>
    <col min="2568" max="2569" width="16" style="48" customWidth="1"/>
    <col min="2570" max="2570" width="15.375" style="48" customWidth="1"/>
    <col min="2571" max="2577" width="11.625" style="48" customWidth="1"/>
    <col min="2578" max="2578" width="10.625" style="48" customWidth="1"/>
    <col min="2579" max="2579" width="12.375" style="48" customWidth="1"/>
    <col min="2580" max="2816" width="10.625" style="48"/>
    <col min="2817" max="2817" width="14.625" style="48" customWidth="1"/>
    <col min="2818" max="2818" width="11.625" style="48" customWidth="1"/>
    <col min="2819" max="2819" width="15.125" style="48" customWidth="1"/>
    <col min="2820" max="2820" width="12.375" style="48" customWidth="1"/>
    <col min="2821" max="2821" width="12.625" style="48" customWidth="1"/>
    <col min="2822" max="2822" width="15" style="48" customWidth="1"/>
    <col min="2823" max="2823" width="15.375" style="48" customWidth="1"/>
    <col min="2824" max="2825" width="16" style="48" customWidth="1"/>
    <col min="2826" max="2826" width="15.375" style="48" customWidth="1"/>
    <col min="2827" max="2833" width="11.625" style="48" customWidth="1"/>
    <col min="2834" max="2834" width="10.625" style="48" customWidth="1"/>
    <col min="2835" max="2835" width="12.375" style="48" customWidth="1"/>
    <col min="2836" max="3072" width="10.625" style="48"/>
    <col min="3073" max="3073" width="14.625" style="48" customWidth="1"/>
    <col min="3074" max="3074" width="11.625" style="48" customWidth="1"/>
    <col min="3075" max="3075" width="15.125" style="48" customWidth="1"/>
    <col min="3076" max="3076" width="12.375" style="48" customWidth="1"/>
    <col min="3077" max="3077" width="12.625" style="48" customWidth="1"/>
    <col min="3078" max="3078" width="15" style="48" customWidth="1"/>
    <col min="3079" max="3079" width="15.375" style="48" customWidth="1"/>
    <col min="3080" max="3081" width="16" style="48" customWidth="1"/>
    <col min="3082" max="3082" width="15.375" style="48" customWidth="1"/>
    <col min="3083" max="3089" width="11.625" style="48" customWidth="1"/>
    <col min="3090" max="3090" width="10.625" style="48" customWidth="1"/>
    <col min="3091" max="3091" width="12.375" style="48" customWidth="1"/>
    <col min="3092" max="3328" width="10.625" style="48"/>
    <col min="3329" max="3329" width="14.625" style="48" customWidth="1"/>
    <col min="3330" max="3330" width="11.625" style="48" customWidth="1"/>
    <col min="3331" max="3331" width="15.125" style="48" customWidth="1"/>
    <col min="3332" max="3332" width="12.375" style="48" customWidth="1"/>
    <col min="3333" max="3333" width="12.625" style="48" customWidth="1"/>
    <col min="3334" max="3334" width="15" style="48" customWidth="1"/>
    <col min="3335" max="3335" width="15.375" style="48" customWidth="1"/>
    <col min="3336" max="3337" width="16" style="48" customWidth="1"/>
    <col min="3338" max="3338" width="15.375" style="48" customWidth="1"/>
    <col min="3339" max="3345" width="11.625" style="48" customWidth="1"/>
    <col min="3346" max="3346" width="10.625" style="48" customWidth="1"/>
    <col min="3347" max="3347" width="12.375" style="48" customWidth="1"/>
    <col min="3348" max="3584" width="10.625" style="48"/>
    <col min="3585" max="3585" width="14.625" style="48" customWidth="1"/>
    <col min="3586" max="3586" width="11.625" style="48" customWidth="1"/>
    <col min="3587" max="3587" width="15.125" style="48" customWidth="1"/>
    <col min="3588" max="3588" width="12.375" style="48" customWidth="1"/>
    <col min="3589" max="3589" width="12.625" style="48" customWidth="1"/>
    <col min="3590" max="3590" width="15" style="48" customWidth="1"/>
    <col min="3591" max="3591" width="15.375" style="48" customWidth="1"/>
    <col min="3592" max="3593" width="16" style="48" customWidth="1"/>
    <col min="3594" max="3594" width="15.375" style="48" customWidth="1"/>
    <col min="3595" max="3601" width="11.625" style="48" customWidth="1"/>
    <col min="3602" max="3602" width="10.625" style="48" customWidth="1"/>
    <col min="3603" max="3603" width="12.375" style="48" customWidth="1"/>
    <col min="3604" max="3840" width="10.625" style="48"/>
    <col min="3841" max="3841" width="14.625" style="48" customWidth="1"/>
    <col min="3842" max="3842" width="11.625" style="48" customWidth="1"/>
    <col min="3843" max="3843" width="15.125" style="48" customWidth="1"/>
    <col min="3844" max="3844" width="12.375" style="48" customWidth="1"/>
    <col min="3845" max="3845" width="12.625" style="48" customWidth="1"/>
    <col min="3846" max="3846" width="15" style="48" customWidth="1"/>
    <col min="3847" max="3847" width="15.375" style="48" customWidth="1"/>
    <col min="3848" max="3849" width="16" style="48" customWidth="1"/>
    <col min="3850" max="3850" width="15.375" style="48" customWidth="1"/>
    <col min="3851" max="3857" width="11.625" style="48" customWidth="1"/>
    <col min="3858" max="3858" width="10.625" style="48" customWidth="1"/>
    <col min="3859" max="3859" width="12.375" style="48" customWidth="1"/>
    <col min="3860" max="4096" width="10.625" style="48"/>
    <col min="4097" max="4097" width="14.625" style="48" customWidth="1"/>
    <col min="4098" max="4098" width="11.625" style="48" customWidth="1"/>
    <col min="4099" max="4099" width="15.125" style="48" customWidth="1"/>
    <col min="4100" max="4100" width="12.375" style="48" customWidth="1"/>
    <col min="4101" max="4101" width="12.625" style="48" customWidth="1"/>
    <col min="4102" max="4102" width="15" style="48" customWidth="1"/>
    <col min="4103" max="4103" width="15.375" style="48" customWidth="1"/>
    <col min="4104" max="4105" width="16" style="48" customWidth="1"/>
    <col min="4106" max="4106" width="15.375" style="48" customWidth="1"/>
    <col min="4107" max="4113" width="11.625" style="48" customWidth="1"/>
    <col min="4114" max="4114" width="10.625" style="48" customWidth="1"/>
    <col min="4115" max="4115" width="12.375" style="48" customWidth="1"/>
    <col min="4116" max="4352" width="10.625" style="48"/>
    <col min="4353" max="4353" width="14.625" style="48" customWidth="1"/>
    <col min="4354" max="4354" width="11.625" style="48" customWidth="1"/>
    <col min="4355" max="4355" width="15.125" style="48" customWidth="1"/>
    <col min="4356" max="4356" width="12.375" style="48" customWidth="1"/>
    <col min="4357" max="4357" width="12.625" style="48" customWidth="1"/>
    <col min="4358" max="4358" width="15" style="48" customWidth="1"/>
    <col min="4359" max="4359" width="15.375" style="48" customWidth="1"/>
    <col min="4360" max="4361" width="16" style="48" customWidth="1"/>
    <col min="4362" max="4362" width="15.375" style="48" customWidth="1"/>
    <col min="4363" max="4369" width="11.625" style="48" customWidth="1"/>
    <col min="4370" max="4370" width="10.625" style="48" customWidth="1"/>
    <col min="4371" max="4371" width="12.375" style="48" customWidth="1"/>
    <col min="4372" max="4608" width="10.625" style="48"/>
    <col min="4609" max="4609" width="14.625" style="48" customWidth="1"/>
    <col min="4610" max="4610" width="11.625" style="48" customWidth="1"/>
    <col min="4611" max="4611" width="15.125" style="48" customWidth="1"/>
    <col min="4612" max="4612" width="12.375" style="48" customWidth="1"/>
    <col min="4613" max="4613" width="12.625" style="48" customWidth="1"/>
    <col min="4614" max="4614" width="15" style="48" customWidth="1"/>
    <col min="4615" max="4615" width="15.375" style="48" customWidth="1"/>
    <col min="4616" max="4617" width="16" style="48" customWidth="1"/>
    <col min="4618" max="4618" width="15.375" style="48" customWidth="1"/>
    <col min="4619" max="4625" width="11.625" style="48" customWidth="1"/>
    <col min="4626" max="4626" width="10.625" style="48" customWidth="1"/>
    <col min="4627" max="4627" width="12.375" style="48" customWidth="1"/>
    <col min="4628" max="4864" width="10.625" style="48"/>
    <col min="4865" max="4865" width="14.625" style="48" customWidth="1"/>
    <col min="4866" max="4866" width="11.625" style="48" customWidth="1"/>
    <col min="4867" max="4867" width="15.125" style="48" customWidth="1"/>
    <col min="4868" max="4868" width="12.375" style="48" customWidth="1"/>
    <col min="4869" max="4869" width="12.625" style="48" customWidth="1"/>
    <col min="4870" max="4870" width="15" style="48" customWidth="1"/>
    <col min="4871" max="4871" width="15.375" style="48" customWidth="1"/>
    <col min="4872" max="4873" width="16" style="48" customWidth="1"/>
    <col min="4874" max="4874" width="15.375" style="48" customWidth="1"/>
    <col min="4875" max="4881" width="11.625" style="48" customWidth="1"/>
    <col min="4882" max="4882" width="10.625" style="48" customWidth="1"/>
    <col min="4883" max="4883" width="12.375" style="48" customWidth="1"/>
    <col min="4884" max="5120" width="10.625" style="48"/>
    <col min="5121" max="5121" width="14.625" style="48" customWidth="1"/>
    <col min="5122" max="5122" width="11.625" style="48" customWidth="1"/>
    <col min="5123" max="5123" width="15.125" style="48" customWidth="1"/>
    <col min="5124" max="5124" width="12.375" style="48" customWidth="1"/>
    <col min="5125" max="5125" width="12.625" style="48" customWidth="1"/>
    <col min="5126" max="5126" width="15" style="48" customWidth="1"/>
    <col min="5127" max="5127" width="15.375" style="48" customWidth="1"/>
    <col min="5128" max="5129" width="16" style="48" customWidth="1"/>
    <col min="5130" max="5130" width="15.375" style="48" customWidth="1"/>
    <col min="5131" max="5137" width="11.625" style="48" customWidth="1"/>
    <col min="5138" max="5138" width="10.625" style="48" customWidth="1"/>
    <col min="5139" max="5139" width="12.375" style="48" customWidth="1"/>
    <col min="5140" max="5376" width="10.625" style="48"/>
    <col min="5377" max="5377" width="14.625" style="48" customWidth="1"/>
    <col min="5378" max="5378" width="11.625" style="48" customWidth="1"/>
    <col min="5379" max="5379" width="15.125" style="48" customWidth="1"/>
    <col min="5380" max="5380" width="12.375" style="48" customWidth="1"/>
    <col min="5381" max="5381" width="12.625" style="48" customWidth="1"/>
    <col min="5382" max="5382" width="15" style="48" customWidth="1"/>
    <col min="5383" max="5383" width="15.375" style="48" customWidth="1"/>
    <col min="5384" max="5385" width="16" style="48" customWidth="1"/>
    <col min="5386" max="5386" width="15.375" style="48" customWidth="1"/>
    <col min="5387" max="5393" width="11.625" style="48" customWidth="1"/>
    <col min="5394" max="5394" width="10.625" style="48" customWidth="1"/>
    <col min="5395" max="5395" width="12.375" style="48" customWidth="1"/>
    <col min="5396" max="5632" width="10.625" style="48"/>
    <col min="5633" max="5633" width="14.625" style="48" customWidth="1"/>
    <col min="5634" max="5634" width="11.625" style="48" customWidth="1"/>
    <col min="5635" max="5635" width="15.125" style="48" customWidth="1"/>
    <col min="5636" max="5636" width="12.375" style="48" customWidth="1"/>
    <col min="5637" max="5637" width="12.625" style="48" customWidth="1"/>
    <col min="5638" max="5638" width="15" style="48" customWidth="1"/>
    <col min="5639" max="5639" width="15.375" style="48" customWidth="1"/>
    <col min="5640" max="5641" width="16" style="48" customWidth="1"/>
    <col min="5642" max="5642" width="15.375" style="48" customWidth="1"/>
    <col min="5643" max="5649" width="11.625" style="48" customWidth="1"/>
    <col min="5650" max="5650" width="10.625" style="48" customWidth="1"/>
    <col min="5651" max="5651" width="12.375" style="48" customWidth="1"/>
    <col min="5652" max="5888" width="10.625" style="48"/>
    <col min="5889" max="5889" width="14.625" style="48" customWidth="1"/>
    <col min="5890" max="5890" width="11.625" style="48" customWidth="1"/>
    <col min="5891" max="5891" width="15.125" style="48" customWidth="1"/>
    <col min="5892" max="5892" width="12.375" style="48" customWidth="1"/>
    <col min="5893" max="5893" width="12.625" style="48" customWidth="1"/>
    <col min="5894" max="5894" width="15" style="48" customWidth="1"/>
    <col min="5895" max="5895" width="15.375" style="48" customWidth="1"/>
    <col min="5896" max="5897" width="16" style="48" customWidth="1"/>
    <col min="5898" max="5898" width="15.375" style="48" customWidth="1"/>
    <col min="5899" max="5905" width="11.625" style="48" customWidth="1"/>
    <col min="5906" max="5906" width="10.625" style="48" customWidth="1"/>
    <col min="5907" max="5907" width="12.375" style="48" customWidth="1"/>
    <col min="5908" max="6144" width="10.625" style="48"/>
    <col min="6145" max="6145" width="14.625" style="48" customWidth="1"/>
    <col min="6146" max="6146" width="11.625" style="48" customWidth="1"/>
    <col min="6147" max="6147" width="15.125" style="48" customWidth="1"/>
    <col min="6148" max="6148" width="12.375" style="48" customWidth="1"/>
    <col min="6149" max="6149" width="12.625" style="48" customWidth="1"/>
    <col min="6150" max="6150" width="15" style="48" customWidth="1"/>
    <col min="6151" max="6151" width="15.375" style="48" customWidth="1"/>
    <col min="6152" max="6153" width="16" style="48" customWidth="1"/>
    <col min="6154" max="6154" width="15.375" style="48" customWidth="1"/>
    <col min="6155" max="6161" width="11.625" style="48" customWidth="1"/>
    <col min="6162" max="6162" width="10.625" style="48" customWidth="1"/>
    <col min="6163" max="6163" width="12.375" style="48" customWidth="1"/>
    <col min="6164" max="6400" width="10.625" style="48"/>
    <col min="6401" max="6401" width="14.625" style="48" customWidth="1"/>
    <col min="6402" max="6402" width="11.625" style="48" customWidth="1"/>
    <col min="6403" max="6403" width="15.125" style="48" customWidth="1"/>
    <col min="6404" max="6404" width="12.375" style="48" customWidth="1"/>
    <col min="6405" max="6405" width="12.625" style="48" customWidth="1"/>
    <col min="6406" max="6406" width="15" style="48" customWidth="1"/>
    <col min="6407" max="6407" width="15.375" style="48" customWidth="1"/>
    <col min="6408" max="6409" width="16" style="48" customWidth="1"/>
    <col min="6410" max="6410" width="15.375" style="48" customWidth="1"/>
    <col min="6411" max="6417" width="11.625" style="48" customWidth="1"/>
    <col min="6418" max="6418" width="10.625" style="48" customWidth="1"/>
    <col min="6419" max="6419" width="12.375" style="48" customWidth="1"/>
    <col min="6420" max="6656" width="10.625" style="48"/>
    <col min="6657" max="6657" width="14.625" style="48" customWidth="1"/>
    <col min="6658" max="6658" width="11.625" style="48" customWidth="1"/>
    <col min="6659" max="6659" width="15.125" style="48" customWidth="1"/>
    <col min="6660" max="6660" width="12.375" style="48" customWidth="1"/>
    <col min="6661" max="6661" width="12.625" style="48" customWidth="1"/>
    <col min="6662" max="6662" width="15" style="48" customWidth="1"/>
    <col min="6663" max="6663" width="15.375" style="48" customWidth="1"/>
    <col min="6664" max="6665" width="16" style="48" customWidth="1"/>
    <col min="6666" max="6666" width="15.375" style="48" customWidth="1"/>
    <col min="6667" max="6673" width="11.625" style="48" customWidth="1"/>
    <col min="6674" max="6674" width="10.625" style="48" customWidth="1"/>
    <col min="6675" max="6675" width="12.375" style="48" customWidth="1"/>
    <col min="6676" max="6912" width="10.625" style="48"/>
    <col min="6913" max="6913" width="14.625" style="48" customWidth="1"/>
    <col min="6914" max="6914" width="11.625" style="48" customWidth="1"/>
    <col min="6915" max="6915" width="15.125" style="48" customWidth="1"/>
    <col min="6916" max="6916" width="12.375" style="48" customWidth="1"/>
    <col min="6917" max="6917" width="12.625" style="48" customWidth="1"/>
    <col min="6918" max="6918" width="15" style="48" customWidth="1"/>
    <col min="6919" max="6919" width="15.375" style="48" customWidth="1"/>
    <col min="6920" max="6921" width="16" style="48" customWidth="1"/>
    <col min="6922" max="6922" width="15.375" style="48" customWidth="1"/>
    <col min="6923" max="6929" width="11.625" style="48" customWidth="1"/>
    <col min="6930" max="6930" width="10.625" style="48" customWidth="1"/>
    <col min="6931" max="6931" width="12.375" style="48" customWidth="1"/>
    <col min="6932" max="7168" width="10.625" style="48"/>
    <col min="7169" max="7169" width="14.625" style="48" customWidth="1"/>
    <col min="7170" max="7170" width="11.625" style="48" customWidth="1"/>
    <col min="7171" max="7171" width="15.125" style="48" customWidth="1"/>
    <col min="7172" max="7172" width="12.375" style="48" customWidth="1"/>
    <col min="7173" max="7173" width="12.625" style="48" customWidth="1"/>
    <col min="7174" max="7174" width="15" style="48" customWidth="1"/>
    <col min="7175" max="7175" width="15.375" style="48" customWidth="1"/>
    <col min="7176" max="7177" width="16" style="48" customWidth="1"/>
    <col min="7178" max="7178" width="15.375" style="48" customWidth="1"/>
    <col min="7179" max="7185" width="11.625" style="48" customWidth="1"/>
    <col min="7186" max="7186" width="10.625" style="48" customWidth="1"/>
    <col min="7187" max="7187" width="12.375" style="48" customWidth="1"/>
    <col min="7188" max="7424" width="10.625" style="48"/>
    <col min="7425" max="7425" width="14.625" style="48" customWidth="1"/>
    <col min="7426" max="7426" width="11.625" style="48" customWidth="1"/>
    <col min="7427" max="7427" width="15.125" style="48" customWidth="1"/>
    <col min="7428" max="7428" width="12.375" style="48" customWidth="1"/>
    <col min="7429" max="7429" width="12.625" style="48" customWidth="1"/>
    <col min="7430" max="7430" width="15" style="48" customWidth="1"/>
    <col min="7431" max="7431" width="15.375" style="48" customWidth="1"/>
    <col min="7432" max="7433" width="16" style="48" customWidth="1"/>
    <col min="7434" max="7434" width="15.375" style="48" customWidth="1"/>
    <col min="7435" max="7441" width="11.625" style="48" customWidth="1"/>
    <col min="7442" max="7442" width="10.625" style="48" customWidth="1"/>
    <col min="7443" max="7443" width="12.375" style="48" customWidth="1"/>
    <col min="7444" max="7680" width="10.625" style="48"/>
    <col min="7681" max="7681" width="14.625" style="48" customWidth="1"/>
    <col min="7682" max="7682" width="11.625" style="48" customWidth="1"/>
    <col min="7683" max="7683" width="15.125" style="48" customWidth="1"/>
    <col min="7684" max="7684" width="12.375" style="48" customWidth="1"/>
    <col min="7685" max="7685" width="12.625" style="48" customWidth="1"/>
    <col min="7686" max="7686" width="15" style="48" customWidth="1"/>
    <col min="7687" max="7687" width="15.375" style="48" customWidth="1"/>
    <col min="7688" max="7689" width="16" style="48" customWidth="1"/>
    <col min="7690" max="7690" width="15.375" style="48" customWidth="1"/>
    <col min="7691" max="7697" width="11.625" style="48" customWidth="1"/>
    <col min="7698" max="7698" width="10.625" style="48" customWidth="1"/>
    <col min="7699" max="7699" width="12.375" style="48" customWidth="1"/>
    <col min="7700" max="7936" width="10.625" style="48"/>
    <col min="7937" max="7937" width="14.625" style="48" customWidth="1"/>
    <col min="7938" max="7938" width="11.625" style="48" customWidth="1"/>
    <col min="7939" max="7939" width="15.125" style="48" customWidth="1"/>
    <col min="7940" max="7940" width="12.375" style="48" customWidth="1"/>
    <col min="7941" max="7941" width="12.625" style="48" customWidth="1"/>
    <col min="7942" max="7942" width="15" style="48" customWidth="1"/>
    <col min="7943" max="7943" width="15.375" style="48" customWidth="1"/>
    <col min="7944" max="7945" width="16" style="48" customWidth="1"/>
    <col min="7946" max="7946" width="15.375" style="48" customWidth="1"/>
    <col min="7947" max="7953" width="11.625" style="48" customWidth="1"/>
    <col min="7954" max="7954" width="10.625" style="48" customWidth="1"/>
    <col min="7955" max="7955" width="12.375" style="48" customWidth="1"/>
    <col min="7956" max="8192" width="10.625" style="48"/>
    <col min="8193" max="8193" width="14.625" style="48" customWidth="1"/>
    <col min="8194" max="8194" width="11.625" style="48" customWidth="1"/>
    <col min="8195" max="8195" width="15.125" style="48" customWidth="1"/>
    <col min="8196" max="8196" width="12.375" style="48" customWidth="1"/>
    <col min="8197" max="8197" width="12.625" style="48" customWidth="1"/>
    <col min="8198" max="8198" width="15" style="48" customWidth="1"/>
    <col min="8199" max="8199" width="15.375" style="48" customWidth="1"/>
    <col min="8200" max="8201" width="16" style="48" customWidth="1"/>
    <col min="8202" max="8202" width="15.375" style="48" customWidth="1"/>
    <col min="8203" max="8209" width="11.625" style="48" customWidth="1"/>
    <col min="8210" max="8210" width="10.625" style="48" customWidth="1"/>
    <col min="8211" max="8211" width="12.375" style="48" customWidth="1"/>
    <col min="8212" max="8448" width="10.625" style="48"/>
    <col min="8449" max="8449" width="14.625" style="48" customWidth="1"/>
    <col min="8450" max="8450" width="11.625" style="48" customWidth="1"/>
    <col min="8451" max="8451" width="15.125" style="48" customWidth="1"/>
    <col min="8452" max="8452" width="12.375" style="48" customWidth="1"/>
    <col min="8453" max="8453" width="12.625" style="48" customWidth="1"/>
    <col min="8454" max="8454" width="15" style="48" customWidth="1"/>
    <col min="8455" max="8455" width="15.375" style="48" customWidth="1"/>
    <col min="8456" max="8457" width="16" style="48" customWidth="1"/>
    <col min="8458" max="8458" width="15.375" style="48" customWidth="1"/>
    <col min="8459" max="8465" width="11.625" style="48" customWidth="1"/>
    <col min="8466" max="8466" width="10.625" style="48" customWidth="1"/>
    <col min="8467" max="8467" width="12.375" style="48" customWidth="1"/>
    <col min="8468" max="8704" width="10.625" style="48"/>
    <col min="8705" max="8705" width="14.625" style="48" customWidth="1"/>
    <col min="8706" max="8706" width="11.625" style="48" customWidth="1"/>
    <col min="8707" max="8707" width="15.125" style="48" customWidth="1"/>
    <col min="8708" max="8708" width="12.375" style="48" customWidth="1"/>
    <col min="8709" max="8709" width="12.625" style="48" customWidth="1"/>
    <col min="8710" max="8710" width="15" style="48" customWidth="1"/>
    <col min="8711" max="8711" width="15.375" style="48" customWidth="1"/>
    <col min="8712" max="8713" width="16" style="48" customWidth="1"/>
    <col min="8714" max="8714" width="15.375" style="48" customWidth="1"/>
    <col min="8715" max="8721" width="11.625" style="48" customWidth="1"/>
    <col min="8722" max="8722" width="10.625" style="48" customWidth="1"/>
    <col min="8723" max="8723" width="12.375" style="48" customWidth="1"/>
    <col min="8724" max="8960" width="10.625" style="48"/>
    <col min="8961" max="8961" width="14.625" style="48" customWidth="1"/>
    <col min="8962" max="8962" width="11.625" style="48" customWidth="1"/>
    <col min="8963" max="8963" width="15.125" style="48" customWidth="1"/>
    <col min="8964" max="8964" width="12.375" style="48" customWidth="1"/>
    <col min="8965" max="8965" width="12.625" style="48" customWidth="1"/>
    <col min="8966" max="8966" width="15" style="48" customWidth="1"/>
    <col min="8967" max="8967" width="15.375" style="48" customWidth="1"/>
    <col min="8968" max="8969" width="16" style="48" customWidth="1"/>
    <col min="8970" max="8970" width="15.375" style="48" customWidth="1"/>
    <col min="8971" max="8977" width="11.625" style="48" customWidth="1"/>
    <col min="8978" max="8978" width="10.625" style="48" customWidth="1"/>
    <col min="8979" max="8979" width="12.375" style="48" customWidth="1"/>
    <col min="8980" max="9216" width="10.625" style="48"/>
    <col min="9217" max="9217" width="14.625" style="48" customWidth="1"/>
    <col min="9218" max="9218" width="11.625" style="48" customWidth="1"/>
    <col min="9219" max="9219" width="15.125" style="48" customWidth="1"/>
    <col min="9220" max="9220" width="12.375" style="48" customWidth="1"/>
    <col min="9221" max="9221" width="12.625" style="48" customWidth="1"/>
    <col min="9222" max="9222" width="15" style="48" customWidth="1"/>
    <col min="9223" max="9223" width="15.375" style="48" customWidth="1"/>
    <col min="9224" max="9225" width="16" style="48" customWidth="1"/>
    <col min="9226" max="9226" width="15.375" style="48" customWidth="1"/>
    <col min="9227" max="9233" width="11.625" style="48" customWidth="1"/>
    <col min="9234" max="9234" width="10.625" style="48" customWidth="1"/>
    <col min="9235" max="9235" width="12.375" style="48" customWidth="1"/>
    <col min="9236" max="9472" width="10.625" style="48"/>
    <col min="9473" max="9473" width="14.625" style="48" customWidth="1"/>
    <col min="9474" max="9474" width="11.625" style="48" customWidth="1"/>
    <col min="9475" max="9475" width="15.125" style="48" customWidth="1"/>
    <col min="9476" max="9476" width="12.375" style="48" customWidth="1"/>
    <col min="9477" max="9477" width="12.625" style="48" customWidth="1"/>
    <col min="9478" max="9478" width="15" style="48" customWidth="1"/>
    <col min="9479" max="9479" width="15.375" style="48" customWidth="1"/>
    <col min="9480" max="9481" width="16" style="48" customWidth="1"/>
    <col min="9482" max="9482" width="15.375" style="48" customWidth="1"/>
    <col min="9483" max="9489" width="11.625" style="48" customWidth="1"/>
    <col min="9490" max="9490" width="10.625" style="48" customWidth="1"/>
    <col min="9491" max="9491" width="12.375" style="48" customWidth="1"/>
    <col min="9492" max="9728" width="10.625" style="48"/>
    <col min="9729" max="9729" width="14.625" style="48" customWidth="1"/>
    <col min="9730" max="9730" width="11.625" style="48" customWidth="1"/>
    <col min="9731" max="9731" width="15.125" style="48" customWidth="1"/>
    <col min="9732" max="9732" width="12.375" style="48" customWidth="1"/>
    <col min="9733" max="9733" width="12.625" style="48" customWidth="1"/>
    <col min="9734" max="9734" width="15" style="48" customWidth="1"/>
    <col min="9735" max="9735" width="15.375" style="48" customWidth="1"/>
    <col min="9736" max="9737" width="16" style="48" customWidth="1"/>
    <col min="9738" max="9738" width="15.375" style="48" customWidth="1"/>
    <col min="9739" max="9745" width="11.625" style="48" customWidth="1"/>
    <col min="9746" max="9746" width="10.625" style="48" customWidth="1"/>
    <col min="9747" max="9747" width="12.375" style="48" customWidth="1"/>
    <col min="9748" max="9984" width="10.625" style="48"/>
    <col min="9985" max="9985" width="14.625" style="48" customWidth="1"/>
    <col min="9986" max="9986" width="11.625" style="48" customWidth="1"/>
    <col min="9987" max="9987" width="15.125" style="48" customWidth="1"/>
    <col min="9988" max="9988" width="12.375" style="48" customWidth="1"/>
    <col min="9989" max="9989" width="12.625" style="48" customWidth="1"/>
    <col min="9990" max="9990" width="15" style="48" customWidth="1"/>
    <col min="9991" max="9991" width="15.375" style="48" customWidth="1"/>
    <col min="9992" max="9993" width="16" style="48" customWidth="1"/>
    <col min="9994" max="9994" width="15.375" style="48" customWidth="1"/>
    <col min="9995" max="10001" width="11.625" style="48" customWidth="1"/>
    <col min="10002" max="10002" width="10.625" style="48" customWidth="1"/>
    <col min="10003" max="10003" width="12.375" style="48" customWidth="1"/>
    <col min="10004" max="10240" width="10.625" style="48"/>
    <col min="10241" max="10241" width="14.625" style="48" customWidth="1"/>
    <col min="10242" max="10242" width="11.625" style="48" customWidth="1"/>
    <col min="10243" max="10243" width="15.125" style="48" customWidth="1"/>
    <col min="10244" max="10244" width="12.375" style="48" customWidth="1"/>
    <col min="10245" max="10245" width="12.625" style="48" customWidth="1"/>
    <col min="10246" max="10246" width="15" style="48" customWidth="1"/>
    <col min="10247" max="10247" width="15.375" style="48" customWidth="1"/>
    <col min="10248" max="10249" width="16" style="48" customWidth="1"/>
    <col min="10250" max="10250" width="15.375" style="48" customWidth="1"/>
    <col min="10251" max="10257" width="11.625" style="48" customWidth="1"/>
    <col min="10258" max="10258" width="10.625" style="48" customWidth="1"/>
    <col min="10259" max="10259" width="12.375" style="48" customWidth="1"/>
    <col min="10260" max="10496" width="10.625" style="48"/>
    <col min="10497" max="10497" width="14.625" style="48" customWidth="1"/>
    <col min="10498" max="10498" width="11.625" style="48" customWidth="1"/>
    <col min="10499" max="10499" width="15.125" style="48" customWidth="1"/>
    <col min="10500" max="10500" width="12.375" style="48" customWidth="1"/>
    <col min="10501" max="10501" width="12.625" style="48" customWidth="1"/>
    <col min="10502" max="10502" width="15" style="48" customWidth="1"/>
    <col min="10503" max="10503" width="15.375" style="48" customWidth="1"/>
    <col min="10504" max="10505" width="16" style="48" customWidth="1"/>
    <col min="10506" max="10506" width="15.375" style="48" customWidth="1"/>
    <col min="10507" max="10513" width="11.625" style="48" customWidth="1"/>
    <col min="10514" max="10514" width="10.625" style="48" customWidth="1"/>
    <col min="10515" max="10515" width="12.375" style="48" customWidth="1"/>
    <col min="10516" max="10752" width="10.625" style="48"/>
    <col min="10753" max="10753" width="14.625" style="48" customWidth="1"/>
    <col min="10754" max="10754" width="11.625" style="48" customWidth="1"/>
    <col min="10755" max="10755" width="15.125" style="48" customWidth="1"/>
    <col min="10756" max="10756" width="12.375" style="48" customWidth="1"/>
    <col min="10757" max="10757" width="12.625" style="48" customWidth="1"/>
    <col min="10758" max="10758" width="15" style="48" customWidth="1"/>
    <col min="10759" max="10759" width="15.375" style="48" customWidth="1"/>
    <col min="10760" max="10761" width="16" style="48" customWidth="1"/>
    <col min="10762" max="10762" width="15.375" style="48" customWidth="1"/>
    <col min="10763" max="10769" width="11.625" style="48" customWidth="1"/>
    <col min="10770" max="10770" width="10.625" style="48" customWidth="1"/>
    <col min="10771" max="10771" width="12.375" style="48" customWidth="1"/>
    <col min="10772" max="11008" width="10.625" style="48"/>
    <col min="11009" max="11009" width="14.625" style="48" customWidth="1"/>
    <col min="11010" max="11010" width="11.625" style="48" customWidth="1"/>
    <col min="11011" max="11011" width="15.125" style="48" customWidth="1"/>
    <col min="11012" max="11012" width="12.375" style="48" customWidth="1"/>
    <col min="11013" max="11013" width="12.625" style="48" customWidth="1"/>
    <col min="11014" max="11014" width="15" style="48" customWidth="1"/>
    <col min="11015" max="11015" width="15.375" style="48" customWidth="1"/>
    <col min="11016" max="11017" width="16" style="48" customWidth="1"/>
    <col min="11018" max="11018" width="15.375" style="48" customWidth="1"/>
    <col min="11019" max="11025" width="11.625" style="48" customWidth="1"/>
    <col min="11026" max="11026" width="10.625" style="48" customWidth="1"/>
    <col min="11027" max="11027" width="12.375" style="48" customWidth="1"/>
    <col min="11028" max="11264" width="10.625" style="48"/>
    <col min="11265" max="11265" width="14.625" style="48" customWidth="1"/>
    <col min="11266" max="11266" width="11.625" style="48" customWidth="1"/>
    <col min="11267" max="11267" width="15.125" style="48" customWidth="1"/>
    <col min="11268" max="11268" width="12.375" style="48" customWidth="1"/>
    <col min="11269" max="11269" width="12.625" style="48" customWidth="1"/>
    <col min="11270" max="11270" width="15" style="48" customWidth="1"/>
    <col min="11271" max="11271" width="15.375" style="48" customWidth="1"/>
    <col min="11272" max="11273" width="16" style="48" customWidth="1"/>
    <col min="11274" max="11274" width="15.375" style="48" customWidth="1"/>
    <col min="11275" max="11281" width="11.625" style="48" customWidth="1"/>
    <col min="11282" max="11282" width="10.625" style="48" customWidth="1"/>
    <col min="11283" max="11283" width="12.375" style="48" customWidth="1"/>
    <col min="11284" max="11520" width="10.625" style="48"/>
    <col min="11521" max="11521" width="14.625" style="48" customWidth="1"/>
    <col min="11522" max="11522" width="11.625" style="48" customWidth="1"/>
    <col min="11523" max="11523" width="15.125" style="48" customWidth="1"/>
    <col min="11524" max="11524" width="12.375" style="48" customWidth="1"/>
    <col min="11525" max="11525" width="12.625" style="48" customWidth="1"/>
    <col min="11526" max="11526" width="15" style="48" customWidth="1"/>
    <col min="11527" max="11527" width="15.375" style="48" customWidth="1"/>
    <col min="11528" max="11529" width="16" style="48" customWidth="1"/>
    <col min="11530" max="11530" width="15.375" style="48" customWidth="1"/>
    <col min="11531" max="11537" width="11.625" style="48" customWidth="1"/>
    <col min="11538" max="11538" width="10.625" style="48" customWidth="1"/>
    <col min="11539" max="11539" width="12.375" style="48" customWidth="1"/>
    <col min="11540" max="11776" width="10.625" style="48"/>
    <col min="11777" max="11777" width="14.625" style="48" customWidth="1"/>
    <col min="11778" max="11778" width="11.625" style="48" customWidth="1"/>
    <col min="11779" max="11779" width="15.125" style="48" customWidth="1"/>
    <col min="11780" max="11780" width="12.375" style="48" customWidth="1"/>
    <col min="11781" max="11781" width="12.625" style="48" customWidth="1"/>
    <col min="11782" max="11782" width="15" style="48" customWidth="1"/>
    <col min="11783" max="11783" width="15.375" style="48" customWidth="1"/>
    <col min="11784" max="11785" width="16" style="48" customWidth="1"/>
    <col min="11786" max="11786" width="15.375" style="48" customWidth="1"/>
    <col min="11787" max="11793" width="11.625" style="48" customWidth="1"/>
    <col min="11794" max="11794" width="10.625" style="48" customWidth="1"/>
    <col min="11795" max="11795" width="12.375" style="48" customWidth="1"/>
    <col min="11796" max="12032" width="10.625" style="48"/>
    <col min="12033" max="12033" width="14.625" style="48" customWidth="1"/>
    <col min="12034" max="12034" width="11.625" style="48" customWidth="1"/>
    <col min="12035" max="12035" width="15.125" style="48" customWidth="1"/>
    <col min="12036" max="12036" width="12.375" style="48" customWidth="1"/>
    <col min="12037" max="12037" width="12.625" style="48" customWidth="1"/>
    <col min="12038" max="12038" width="15" style="48" customWidth="1"/>
    <col min="12039" max="12039" width="15.375" style="48" customWidth="1"/>
    <col min="12040" max="12041" width="16" style="48" customWidth="1"/>
    <col min="12042" max="12042" width="15.375" style="48" customWidth="1"/>
    <col min="12043" max="12049" width="11.625" style="48" customWidth="1"/>
    <col min="12050" max="12050" width="10.625" style="48" customWidth="1"/>
    <col min="12051" max="12051" width="12.375" style="48" customWidth="1"/>
    <col min="12052" max="12288" width="10.625" style="48"/>
    <col min="12289" max="12289" width="14.625" style="48" customWidth="1"/>
    <col min="12290" max="12290" width="11.625" style="48" customWidth="1"/>
    <col min="12291" max="12291" width="15.125" style="48" customWidth="1"/>
    <col min="12292" max="12292" width="12.375" style="48" customWidth="1"/>
    <col min="12293" max="12293" width="12.625" style="48" customWidth="1"/>
    <col min="12294" max="12294" width="15" style="48" customWidth="1"/>
    <col min="12295" max="12295" width="15.375" style="48" customWidth="1"/>
    <col min="12296" max="12297" width="16" style="48" customWidth="1"/>
    <col min="12298" max="12298" width="15.375" style="48" customWidth="1"/>
    <col min="12299" max="12305" width="11.625" style="48" customWidth="1"/>
    <col min="12306" max="12306" width="10.625" style="48" customWidth="1"/>
    <col min="12307" max="12307" width="12.375" style="48" customWidth="1"/>
    <col min="12308" max="12544" width="10.625" style="48"/>
    <col min="12545" max="12545" width="14.625" style="48" customWidth="1"/>
    <col min="12546" max="12546" width="11.625" style="48" customWidth="1"/>
    <col min="12547" max="12547" width="15.125" style="48" customWidth="1"/>
    <col min="12548" max="12548" width="12.375" style="48" customWidth="1"/>
    <col min="12549" max="12549" width="12.625" style="48" customWidth="1"/>
    <col min="12550" max="12550" width="15" style="48" customWidth="1"/>
    <col min="12551" max="12551" width="15.375" style="48" customWidth="1"/>
    <col min="12552" max="12553" width="16" style="48" customWidth="1"/>
    <col min="12554" max="12554" width="15.375" style="48" customWidth="1"/>
    <col min="12555" max="12561" width="11.625" style="48" customWidth="1"/>
    <col min="12562" max="12562" width="10.625" style="48" customWidth="1"/>
    <col min="12563" max="12563" width="12.375" style="48" customWidth="1"/>
    <col min="12564" max="12800" width="10.625" style="48"/>
    <col min="12801" max="12801" width="14.625" style="48" customWidth="1"/>
    <col min="12802" max="12802" width="11.625" style="48" customWidth="1"/>
    <col min="12803" max="12803" width="15.125" style="48" customWidth="1"/>
    <col min="12804" max="12804" width="12.375" style="48" customWidth="1"/>
    <col min="12805" max="12805" width="12.625" style="48" customWidth="1"/>
    <col min="12806" max="12806" width="15" style="48" customWidth="1"/>
    <col min="12807" max="12807" width="15.375" style="48" customWidth="1"/>
    <col min="12808" max="12809" width="16" style="48" customWidth="1"/>
    <col min="12810" max="12810" width="15.375" style="48" customWidth="1"/>
    <col min="12811" max="12817" width="11.625" style="48" customWidth="1"/>
    <col min="12818" max="12818" width="10.625" style="48" customWidth="1"/>
    <col min="12819" max="12819" width="12.375" style="48" customWidth="1"/>
    <col min="12820" max="13056" width="10.625" style="48"/>
    <col min="13057" max="13057" width="14.625" style="48" customWidth="1"/>
    <col min="13058" max="13058" width="11.625" style="48" customWidth="1"/>
    <col min="13059" max="13059" width="15.125" style="48" customWidth="1"/>
    <col min="13060" max="13060" width="12.375" style="48" customWidth="1"/>
    <col min="13061" max="13061" width="12.625" style="48" customWidth="1"/>
    <col min="13062" max="13062" width="15" style="48" customWidth="1"/>
    <col min="13063" max="13063" width="15.375" style="48" customWidth="1"/>
    <col min="13064" max="13065" width="16" style="48" customWidth="1"/>
    <col min="13066" max="13066" width="15.375" style="48" customWidth="1"/>
    <col min="13067" max="13073" width="11.625" style="48" customWidth="1"/>
    <col min="13074" max="13074" width="10.625" style="48" customWidth="1"/>
    <col min="13075" max="13075" width="12.375" style="48" customWidth="1"/>
    <col min="13076" max="13312" width="10.625" style="48"/>
    <col min="13313" max="13313" width="14.625" style="48" customWidth="1"/>
    <col min="13314" max="13314" width="11.625" style="48" customWidth="1"/>
    <col min="13315" max="13315" width="15.125" style="48" customWidth="1"/>
    <col min="13316" max="13316" width="12.375" style="48" customWidth="1"/>
    <col min="13317" max="13317" width="12.625" style="48" customWidth="1"/>
    <col min="13318" max="13318" width="15" style="48" customWidth="1"/>
    <col min="13319" max="13319" width="15.375" style="48" customWidth="1"/>
    <col min="13320" max="13321" width="16" style="48" customWidth="1"/>
    <col min="13322" max="13322" width="15.375" style="48" customWidth="1"/>
    <col min="13323" max="13329" width="11.625" style="48" customWidth="1"/>
    <col min="13330" max="13330" width="10.625" style="48" customWidth="1"/>
    <col min="13331" max="13331" width="12.375" style="48" customWidth="1"/>
    <col min="13332" max="13568" width="10.625" style="48"/>
    <col min="13569" max="13569" width="14.625" style="48" customWidth="1"/>
    <col min="13570" max="13570" width="11.625" style="48" customWidth="1"/>
    <col min="13571" max="13571" width="15.125" style="48" customWidth="1"/>
    <col min="13572" max="13572" width="12.375" style="48" customWidth="1"/>
    <col min="13573" max="13573" width="12.625" style="48" customWidth="1"/>
    <col min="13574" max="13574" width="15" style="48" customWidth="1"/>
    <col min="13575" max="13575" width="15.375" style="48" customWidth="1"/>
    <col min="13576" max="13577" width="16" style="48" customWidth="1"/>
    <col min="13578" max="13578" width="15.375" style="48" customWidth="1"/>
    <col min="13579" max="13585" width="11.625" style="48" customWidth="1"/>
    <col min="13586" max="13586" width="10.625" style="48" customWidth="1"/>
    <col min="13587" max="13587" width="12.375" style="48" customWidth="1"/>
    <col min="13588" max="13824" width="10.625" style="48"/>
    <col min="13825" max="13825" width="14.625" style="48" customWidth="1"/>
    <col min="13826" max="13826" width="11.625" style="48" customWidth="1"/>
    <col min="13827" max="13827" width="15.125" style="48" customWidth="1"/>
    <col min="13828" max="13828" width="12.375" style="48" customWidth="1"/>
    <col min="13829" max="13829" width="12.625" style="48" customWidth="1"/>
    <col min="13830" max="13830" width="15" style="48" customWidth="1"/>
    <col min="13831" max="13831" width="15.375" style="48" customWidth="1"/>
    <col min="13832" max="13833" width="16" style="48" customWidth="1"/>
    <col min="13834" max="13834" width="15.375" style="48" customWidth="1"/>
    <col min="13835" max="13841" width="11.625" style="48" customWidth="1"/>
    <col min="13842" max="13842" width="10.625" style="48" customWidth="1"/>
    <col min="13843" max="13843" width="12.375" style="48" customWidth="1"/>
    <col min="13844" max="14080" width="10.625" style="48"/>
    <col min="14081" max="14081" width="14.625" style="48" customWidth="1"/>
    <col min="14082" max="14082" width="11.625" style="48" customWidth="1"/>
    <col min="14083" max="14083" width="15.125" style="48" customWidth="1"/>
    <col min="14084" max="14084" width="12.375" style="48" customWidth="1"/>
    <col min="14085" max="14085" width="12.625" style="48" customWidth="1"/>
    <col min="14086" max="14086" width="15" style="48" customWidth="1"/>
    <col min="14087" max="14087" width="15.375" style="48" customWidth="1"/>
    <col min="14088" max="14089" width="16" style="48" customWidth="1"/>
    <col min="14090" max="14090" width="15.375" style="48" customWidth="1"/>
    <col min="14091" max="14097" width="11.625" style="48" customWidth="1"/>
    <col min="14098" max="14098" width="10.625" style="48" customWidth="1"/>
    <col min="14099" max="14099" width="12.375" style="48" customWidth="1"/>
    <col min="14100" max="14336" width="10.625" style="48"/>
    <col min="14337" max="14337" width="14.625" style="48" customWidth="1"/>
    <col min="14338" max="14338" width="11.625" style="48" customWidth="1"/>
    <col min="14339" max="14339" width="15.125" style="48" customWidth="1"/>
    <col min="14340" max="14340" width="12.375" style="48" customWidth="1"/>
    <col min="14341" max="14341" width="12.625" style="48" customWidth="1"/>
    <col min="14342" max="14342" width="15" style="48" customWidth="1"/>
    <col min="14343" max="14343" width="15.375" style="48" customWidth="1"/>
    <col min="14344" max="14345" width="16" style="48" customWidth="1"/>
    <col min="14346" max="14346" width="15.375" style="48" customWidth="1"/>
    <col min="14347" max="14353" width="11.625" style="48" customWidth="1"/>
    <col min="14354" max="14354" width="10.625" style="48" customWidth="1"/>
    <col min="14355" max="14355" width="12.375" style="48" customWidth="1"/>
    <col min="14356" max="14592" width="10.625" style="48"/>
    <col min="14593" max="14593" width="14.625" style="48" customWidth="1"/>
    <col min="14594" max="14594" width="11.625" style="48" customWidth="1"/>
    <col min="14595" max="14595" width="15.125" style="48" customWidth="1"/>
    <col min="14596" max="14596" width="12.375" style="48" customWidth="1"/>
    <col min="14597" max="14597" width="12.625" style="48" customWidth="1"/>
    <col min="14598" max="14598" width="15" style="48" customWidth="1"/>
    <col min="14599" max="14599" width="15.375" style="48" customWidth="1"/>
    <col min="14600" max="14601" width="16" style="48" customWidth="1"/>
    <col min="14602" max="14602" width="15.375" style="48" customWidth="1"/>
    <col min="14603" max="14609" width="11.625" style="48" customWidth="1"/>
    <col min="14610" max="14610" width="10.625" style="48" customWidth="1"/>
    <col min="14611" max="14611" width="12.375" style="48" customWidth="1"/>
    <col min="14612" max="14848" width="10.625" style="48"/>
    <col min="14849" max="14849" width="14.625" style="48" customWidth="1"/>
    <col min="14850" max="14850" width="11.625" style="48" customWidth="1"/>
    <col min="14851" max="14851" width="15.125" style="48" customWidth="1"/>
    <col min="14852" max="14852" width="12.375" style="48" customWidth="1"/>
    <col min="14853" max="14853" width="12.625" style="48" customWidth="1"/>
    <col min="14854" max="14854" width="15" style="48" customWidth="1"/>
    <col min="14855" max="14855" width="15.375" style="48" customWidth="1"/>
    <col min="14856" max="14857" width="16" style="48" customWidth="1"/>
    <col min="14858" max="14858" width="15.375" style="48" customWidth="1"/>
    <col min="14859" max="14865" width="11.625" style="48" customWidth="1"/>
    <col min="14866" max="14866" width="10.625" style="48" customWidth="1"/>
    <col min="14867" max="14867" width="12.375" style="48" customWidth="1"/>
    <col min="14868" max="15104" width="10.625" style="48"/>
    <col min="15105" max="15105" width="14.625" style="48" customWidth="1"/>
    <col min="15106" max="15106" width="11.625" style="48" customWidth="1"/>
    <col min="15107" max="15107" width="15.125" style="48" customWidth="1"/>
    <col min="15108" max="15108" width="12.375" style="48" customWidth="1"/>
    <col min="15109" max="15109" width="12.625" style="48" customWidth="1"/>
    <col min="15110" max="15110" width="15" style="48" customWidth="1"/>
    <col min="15111" max="15111" width="15.375" style="48" customWidth="1"/>
    <col min="15112" max="15113" width="16" style="48" customWidth="1"/>
    <col min="15114" max="15114" width="15.375" style="48" customWidth="1"/>
    <col min="15115" max="15121" width="11.625" style="48" customWidth="1"/>
    <col min="15122" max="15122" width="10.625" style="48" customWidth="1"/>
    <col min="15123" max="15123" width="12.375" style="48" customWidth="1"/>
    <col min="15124" max="15360" width="10.625" style="48"/>
    <col min="15361" max="15361" width="14.625" style="48" customWidth="1"/>
    <col min="15362" max="15362" width="11.625" style="48" customWidth="1"/>
    <col min="15363" max="15363" width="15.125" style="48" customWidth="1"/>
    <col min="15364" max="15364" width="12.375" style="48" customWidth="1"/>
    <col min="15365" max="15365" width="12.625" style="48" customWidth="1"/>
    <col min="15366" max="15366" width="15" style="48" customWidth="1"/>
    <col min="15367" max="15367" width="15.375" style="48" customWidth="1"/>
    <col min="15368" max="15369" width="16" style="48" customWidth="1"/>
    <col min="15370" max="15370" width="15.375" style="48" customWidth="1"/>
    <col min="15371" max="15377" width="11.625" style="48" customWidth="1"/>
    <col min="15378" max="15378" width="10.625" style="48" customWidth="1"/>
    <col min="15379" max="15379" width="12.375" style="48" customWidth="1"/>
    <col min="15380" max="15616" width="10.625" style="48"/>
    <col min="15617" max="15617" width="14.625" style="48" customWidth="1"/>
    <col min="15618" max="15618" width="11.625" style="48" customWidth="1"/>
    <col min="15619" max="15619" width="15.125" style="48" customWidth="1"/>
    <col min="15620" max="15620" width="12.375" style="48" customWidth="1"/>
    <col min="15621" max="15621" width="12.625" style="48" customWidth="1"/>
    <col min="15622" max="15622" width="15" style="48" customWidth="1"/>
    <col min="15623" max="15623" width="15.375" style="48" customWidth="1"/>
    <col min="15624" max="15625" width="16" style="48" customWidth="1"/>
    <col min="15626" max="15626" width="15.375" style="48" customWidth="1"/>
    <col min="15627" max="15633" width="11.625" style="48" customWidth="1"/>
    <col min="15634" max="15634" width="10.625" style="48" customWidth="1"/>
    <col min="15635" max="15635" width="12.375" style="48" customWidth="1"/>
    <col min="15636" max="15872" width="10.625" style="48"/>
    <col min="15873" max="15873" width="14.625" style="48" customWidth="1"/>
    <col min="15874" max="15874" width="11.625" style="48" customWidth="1"/>
    <col min="15875" max="15875" width="15.125" style="48" customWidth="1"/>
    <col min="15876" max="15876" width="12.375" style="48" customWidth="1"/>
    <col min="15877" max="15877" width="12.625" style="48" customWidth="1"/>
    <col min="15878" max="15878" width="15" style="48" customWidth="1"/>
    <col min="15879" max="15879" width="15.375" style="48" customWidth="1"/>
    <col min="15880" max="15881" width="16" style="48" customWidth="1"/>
    <col min="15882" max="15882" width="15.375" style="48" customWidth="1"/>
    <col min="15883" max="15889" width="11.625" style="48" customWidth="1"/>
    <col min="15890" max="15890" width="10.625" style="48" customWidth="1"/>
    <col min="15891" max="15891" width="12.375" style="48" customWidth="1"/>
    <col min="15892" max="16128" width="10.625" style="48"/>
    <col min="16129" max="16129" width="14.625" style="48" customWidth="1"/>
    <col min="16130" max="16130" width="11.625" style="48" customWidth="1"/>
    <col min="16131" max="16131" width="15.125" style="48" customWidth="1"/>
    <col min="16132" max="16132" width="12.375" style="48" customWidth="1"/>
    <col min="16133" max="16133" width="12.625" style="48" customWidth="1"/>
    <col min="16134" max="16134" width="15" style="48" customWidth="1"/>
    <col min="16135" max="16135" width="15.375" style="48" customWidth="1"/>
    <col min="16136" max="16137" width="16" style="48" customWidth="1"/>
    <col min="16138" max="16138" width="15.375" style="48" customWidth="1"/>
    <col min="16139" max="16145" width="11.625" style="48" customWidth="1"/>
    <col min="16146" max="16146" width="10.625" style="48" customWidth="1"/>
    <col min="16147" max="16147" width="12.375" style="48" customWidth="1"/>
    <col min="16148" max="16384" width="10.625" style="48"/>
  </cols>
  <sheetData>
    <row r="1" spans="1:17" ht="27.95" customHeight="1">
      <c r="A1" s="1176" t="s">
        <v>474</v>
      </c>
      <c r="B1" s="1176"/>
      <c r="C1" s="1176"/>
      <c r="D1" s="1176"/>
      <c r="E1" s="1176"/>
      <c r="F1" s="1176"/>
      <c r="G1" s="1176"/>
      <c r="H1" s="1176"/>
      <c r="I1" s="1176"/>
      <c r="J1" s="1176"/>
      <c r="K1" s="1177"/>
      <c r="L1" s="1177"/>
      <c r="M1" s="1177"/>
      <c r="N1" s="1177"/>
      <c r="O1" s="1177"/>
      <c r="P1" s="1177"/>
      <c r="Q1" s="1177"/>
    </row>
    <row r="2" spans="1:17" ht="16.149999999999999" customHeight="1" thickBot="1">
      <c r="A2" s="1"/>
      <c r="B2" s="1"/>
      <c r="C2" s="1"/>
      <c r="D2" s="1"/>
      <c r="E2" s="1"/>
      <c r="F2" s="1"/>
      <c r="G2" s="1"/>
      <c r="H2" s="1"/>
      <c r="I2" s="1"/>
      <c r="J2" s="2" t="s">
        <v>475</v>
      </c>
      <c r="K2" s="1"/>
      <c r="L2" s="1"/>
      <c r="M2" s="1"/>
      <c r="N2" s="1"/>
      <c r="O2" s="1"/>
      <c r="Q2" s="2"/>
    </row>
    <row r="3" spans="1:17" ht="22.15" customHeight="1" thickTop="1">
      <c r="A3" s="1178" t="s">
        <v>476</v>
      </c>
      <c r="B3" s="1179" t="s">
        <v>477</v>
      </c>
      <c r="C3" s="1180"/>
      <c r="D3" s="1181"/>
      <c r="E3" s="1182"/>
      <c r="F3" s="1183" t="s">
        <v>478</v>
      </c>
      <c r="G3" s="1184"/>
      <c r="H3" s="1179" t="s">
        <v>479</v>
      </c>
      <c r="I3" s="1180"/>
      <c r="J3" s="1180"/>
    </row>
    <row r="4" spans="1:17" ht="28.9" customHeight="1">
      <c r="A4" s="1185"/>
      <c r="B4" s="1186" t="s">
        <v>480</v>
      </c>
      <c r="C4" s="1187" t="s">
        <v>481</v>
      </c>
      <c r="D4" s="1188" t="s">
        <v>482</v>
      </c>
      <c r="E4" s="1189" t="s">
        <v>483</v>
      </c>
      <c r="F4" s="1186" t="s">
        <v>484</v>
      </c>
      <c r="G4" s="1190" t="s">
        <v>485</v>
      </c>
      <c r="H4" s="1191" t="s">
        <v>486</v>
      </c>
      <c r="I4" s="1192" t="s">
        <v>487</v>
      </c>
      <c r="J4" s="1191" t="s">
        <v>488</v>
      </c>
    </row>
    <row r="5" spans="1:17" ht="14.25" customHeight="1">
      <c r="A5" s="1193"/>
      <c r="B5" s="1194"/>
      <c r="C5" s="1194"/>
      <c r="D5" s="1194"/>
      <c r="E5" s="1194"/>
      <c r="F5" s="1194"/>
      <c r="G5" s="1194"/>
      <c r="H5" s="1194"/>
      <c r="I5" s="1194"/>
      <c r="J5" s="1194"/>
      <c r="L5" s="5"/>
    </row>
    <row r="6" spans="1:17" s="61" customFormat="1" ht="14.25" customHeight="1">
      <c r="A6" s="19" t="s">
        <v>24</v>
      </c>
      <c r="B6" s="1195">
        <v>319775</v>
      </c>
      <c r="C6" s="1195">
        <v>264186</v>
      </c>
      <c r="D6" s="1196">
        <v>521778</v>
      </c>
      <c r="E6" s="1195">
        <v>387342</v>
      </c>
      <c r="F6" s="1195">
        <v>364003</v>
      </c>
      <c r="G6" s="1195">
        <v>76074</v>
      </c>
      <c r="H6" s="1195">
        <v>750073</v>
      </c>
      <c r="I6" s="1195">
        <v>246583</v>
      </c>
      <c r="J6" s="1195">
        <v>457454</v>
      </c>
      <c r="M6" s="7"/>
    </row>
    <row r="7" spans="1:17" s="61" customFormat="1" ht="14.25" customHeight="1">
      <c r="A7" s="19">
        <v>29</v>
      </c>
      <c r="B7" s="1195">
        <v>304373</v>
      </c>
      <c r="C7" s="1195">
        <v>270647</v>
      </c>
      <c r="D7" s="1195">
        <v>463066</v>
      </c>
      <c r="E7" s="1195">
        <v>372457</v>
      </c>
      <c r="F7" s="1195">
        <v>295342</v>
      </c>
      <c r="G7" s="1195">
        <v>69131</v>
      </c>
      <c r="H7" s="1195">
        <v>724338</v>
      </c>
      <c r="I7" s="1195">
        <v>265250</v>
      </c>
      <c r="J7" s="1195">
        <v>452018</v>
      </c>
      <c r="M7" s="7"/>
    </row>
    <row r="8" spans="1:17" s="61" customFormat="1" ht="14.25" customHeight="1">
      <c r="A8" s="19">
        <v>30</v>
      </c>
      <c r="B8" s="1195">
        <v>274288</v>
      </c>
      <c r="C8" s="1195">
        <v>305611</v>
      </c>
      <c r="D8" s="1195">
        <v>418010</v>
      </c>
      <c r="E8" s="1195">
        <v>347576</v>
      </c>
      <c r="F8" s="1195">
        <v>322618</v>
      </c>
      <c r="G8" s="1195">
        <v>58066</v>
      </c>
      <c r="H8" s="1195">
        <v>715489</v>
      </c>
      <c r="I8" s="1195">
        <v>235205</v>
      </c>
      <c r="J8" s="1195">
        <v>442226</v>
      </c>
      <c r="M8" s="7"/>
    </row>
    <row r="9" spans="1:17" s="61" customFormat="1" ht="14.25" customHeight="1">
      <c r="A9" s="19" t="s">
        <v>19</v>
      </c>
      <c r="B9" s="1195">
        <v>264944</v>
      </c>
      <c r="C9" s="1195">
        <v>308960</v>
      </c>
      <c r="D9" s="1195">
        <v>459179</v>
      </c>
      <c r="E9" s="1195">
        <v>335411</v>
      </c>
      <c r="F9" s="1195">
        <v>357090</v>
      </c>
      <c r="G9" s="1195">
        <v>75884</v>
      </c>
      <c r="H9" s="1195">
        <v>728773</v>
      </c>
      <c r="I9" s="1195">
        <v>214044</v>
      </c>
      <c r="J9" s="1195">
        <v>439080</v>
      </c>
      <c r="M9" s="7"/>
    </row>
    <row r="10" spans="1:17" s="61" customFormat="1" ht="14.25" customHeight="1">
      <c r="A10" s="19">
        <v>2</v>
      </c>
      <c r="B10" s="1195">
        <v>101564</v>
      </c>
      <c r="C10" s="1195">
        <v>149357</v>
      </c>
      <c r="D10" s="1195">
        <v>209962</v>
      </c>
      <c r="E10" s="1195">
        <v>230516</v>
      </c>
      <c r="F10" s="1195">
        <v>211037</v>
      </c>
      <c r="G10" s="1195">
        <v>54312</v>
      </c>
      <c r="H10" s="1195">
        <v>337470</v>
      </c>
      <c r="I10" s="1195">
        <v>88898</v>
      </c>
      <c r="J10" s="1195">
        <v>335681</v>
      </c>
      <c r="M10" s="7"/>
    </row>
    <row r="11" spans="1:17" s="61" customFormat="1" ht="15" customHeight="1">
      <c r="A11" s="19"/>
      <c r="B11" s="1195"/>
      <c r="C11" s="1195"/>
      <c r="D11" s="1195"/>
      <c r="E11" s="1195"/>
      <c r="F11" s="1195"/>
      <c r="G11" s="1195"/>
      <c r="H11" s="1195"/>
      <c r="I11" s="1195"/>
      <c r="J11" s="1195"/>
      <c r="M11" s="7"/>
    </row>
    <row r="12" spans="1:17" s="1203" customFormat="1" ht="15" customHeight="1">
      <c r="A12" s="1197" t="s">
        <v>489</v>
      </c>
      <c r="B12" s="1198">
        <v>6306</v>
      </c>
      <c r="C12" s="1198">
        <v>3698</v>
      </c>
      <c r="D12" s="1199">
        <v>13309</v>
      </c>
      <c r="E12" s="1200">
        <v>9928</v>
      </c>
      <c r="F12" s="1200">
        <v>29359</v>
      </c>
      <c r="G12" s="1200">
        <v>4447</v>
      </c>
      <c r="H12" s="1200">
        <v>18044</v>
      </c>
      <c r="I12" s="1198">
        <v>7597</v>
      </c>
      <c r="J12" s="1200">
        <v>25557</v>
      </c>
      <c r="K12" s="1158"/>
      <c r="L12" s="1159"/>
      <c r="M12" s="1159"/>
      <c r="N12" s="1159"/>
      <c r="O12" s="1201"/>
      <c r="P12" s="1202"/>
      <c r="Q12" s="1202"/>
    </row>
    <row r="13" spans="1:17" s="1210" customFormat="1" ht="15" customHeight="1">
      <c r="A13" s="1204">
        <v>8</v>
      </c>
      <c r="B13" s="1199">
        <v>8334</v>
      </c>
      <c r="C13" s="1199">
        <v>8052</v>
      </c>
      <c r="D13" s="1199">
        <v>15942</v>
      </c>
      <c r="E13" s="1205">
        <v>9901</v>
      </c>
      <c r="F13" s="1205">
        <v>33991</v>
      </c>
      <c r="G13" s="1205">
        <v>6041</v>
      </c>
      <c r="H13" s="1205">
        <v>26612</v>
      </c>
      <c r="I13" s="1199">
        <v>10103</v>
      </c>
      <c r="J13" s="1205">
        <v>36617</v>
      </c>
      <c r="K13" s="1206"/>
      <c r="L13" s="1207"/>
      <c r="M13" s="1207"/>
      <c r="N13" s="1207"/>
      <c r="O13" s="1208"/>
      <c r="P13" s="1209"/>
      <c r="Q13" s="1209"/>
    </row>
    <row r="14" spans="1:17" s="1203" customFormat="1" ht="15" customHeight="1">
      <c r="A14" s="1197">
        <v>9</v>
      </c>
      <c r="B14" s="1198">
        <v>10190</v>
      </c>
      <c r="C14" s="1198">
        <v>7318</v>
      </c>
      <c r="D14" s="1199">
        <v>19647</v>
      </c>
      <c r="E14" s="1200">
        <v>11777</v>
      </c>
      <c r="F14" s="1200">
        <v>31260</v>
      </c>
      <c r="G14" s="1200">
        <v>4818</v>
      </c>
      <c r="H14" s="1200">
        <v>26683</v>
      </c>
      <c r="I14" s="1198">
        <v>11095</v>
      </c>
      <c r="J14" s="1200">
        <v>36282</v>
      </c>
      <c r="K14" s="1158"/>
      <c r="L14" s="1159"/>
      <c r="M14" s="1159"/>
      <c r="N14" s="1159"/>
      <c r="O14" s="1201"/>
      <c r="P14" s="1202"/>
      <c r="Q14" s="1202"/>
    </row>
    <row r="15" spans="1:17" s="1203" customFormat="1" ht="15" customHeight="1">
      <c r="A15" s="1197">
        <v>10</v>
      </c>
      <c r="B15" s="1198">
        <v>16114</v>
      </c>
      <c r="C15" s="1198">
        <v>25045</v>
      </c>
      <c r="D15" s="1198">
        <v>29671</v>
      </c>
      <c r="E15" s="1200">
        <v>18114</v>
      </c>
      <c r="F15" s="1200">
        <v>23708</v>
      </c>
      <c r="G15" s="1200">
        <v>5000</v>
      </c>
      <c r="H15" s="1200">
        <v>31476</v>
      </c>
      <c r="I15" s="1198">
        <v>17181</v>
      </c>
      <c r="J15" s="1200">
        <v>35111</v>
      </c>
      <c r="K15" s="1158"/>
      <c r="L15" s="1159"/>
      <c r="M15" s="1159"/>
      <c r="N15" s="1159"/>
      <c r="O15" s="1201"/>
      <c r="P15" s="1202"/>
      <c r="Q15" s="1202"/>
    </row>
    <row r="16" spans="1:17" s="1203" customFormat="1" ht="15" customHeight="1">
      <c r="A16" s="1197">
        <v>11</v>
      </c>
      <c r="B16" s="1198">
        <v>20110</v>
      </c>
      <c r="C16" s="1198">
        <v>35761</v>
      </c>
      <c r="D16" s="1198">
        <v>41882</v>
      </c>
      <c r="E16" s="1200">
        <v>31609</v>
      </c>
      <c r="F16" s="1200">
        <v>25108</v>
      </c>
      <c r="G16" s="1200">
        <v>5797</v>
      </c>
      <c r="H16" s="1200">
        <v>44973</v>
      </c>
      <c r="I16" s="1198">
        <v>18929</v>
      </c>
      <c r="J16" s="1200">
        <v>34137</v>
      </c>
      <c r="K16" s="1158"/>
      <c r="L16" s="1159"/>
      <c r="M16" s="1159"/>
      <c r="N16" s="1159"/>
      <c r="O16" s="1201"/>
      <c r="P16" s="1202"/>
      <c r="Q16" s="1202"/>
    </row>
    <row r="17" spans="1:19" s="1203" customFormat="1" ht="15" customHeight="1">
      <c r="A17" s="1197">
        <v>12</v>
      </c>
      <c r="B17" s="1198">
        <v>7895</v>
      </c>
      <c r="C17" s="1198">
        <v>23886</v>
      </c>
      <c r="D17" s="1198">
        <v>18085</v>
      </c>
      <c r="E17" s="1200">
        <v>13800</v>
      </c>
      <c r="F17" s="1200">
        <v>9381</v>
      </c>
      <c r="G17" s="1200">
        <v>3941</v>
      </c>
      <c r="H17" s="1200">
        <v>20979</v>
      </c>
      <c r="I17" s="1198">
        <v>8852</v>
      </c>
      <c r="J17" s="1200">
        <v>20789</v>
      </c>
      <c r="K17" s="1158"/>
      <c r="L17" s="1159"/>
      <c r="M17" s="1159"/>
      <c r="N17" s="1159"/>
      <c r="O17" s="1201"/>
      <c r="P17" s="1202"/>
      <c r="Q17" s="1202"/>
    </row>
    <row r="18" spans="1:19" s="1203" customFormat="1" ht="15" customHeight="1">
      <c r="A18" s="1197" t="s">
        <v>49</v>
      </c>
      <c r="B18" s="1198">
        <v>1240</v>
      </c>
      <c r="C18" s="1198">
        <v>2927</v>
      </c>
      <c r="D18" s="1198" t="s">
        <v>490</v>
      </c>
      <c r="E18" s="1200">
        <v>31978</v>
      </c>
      <c r="F18" s="1200">
        <v>5581</v>
      </c>
      <c r="G18" s="1200">
        <v>4577</v>
      </c>
      <c r="H18" s="1200">
        <v>10072</v>
      </c>
      <c r="I18" s="1198">
        <v>4089</v>
      </c>
      <c r="J18" s="1200">
        <v>15738</v>
      </c>
      <c r="K18" s="1158"/>
      <c r="L18" s="1159"/>
      <c r="M18" s="1159"/>
      <c r="N18" s="1159"/>
      <c r="O18" s="1201"/>
      <c r="P18" s="1202"/>
      <c r="Q18" s="1202"/>
    </row>
    <row r="19" spans="1:19" s="1203" customFormat="1" ht="15" customHeight="1">
      <c r="A19" s="1197">
        <v>2</v>
      </c>
      <c r="B19" s="1198">
        <v>2776</v>
      </c>
      <c r="C19" s="1198">
        <v>4895</v>
      </c>
      <c r="D19" s="1198" t="s">
        <v>491</v>
      </c>
      <c r="E19" s="1200">
        <v>9201</v>
      </c>
      <c r="F19" s="1200">
        <v>11199</v>
      </c>
      <c r="G19" s="1200">
        <v>4676</v>
      </c>
      <c r="H19" s="1200">
        <v>8781</v>
      </c>
      <c r="I19" s="1198">
        <v>3563</v>
      </c>
      <c r="J19" s="1200">
        <v>23039</v>
      </c>
      <c r="K19" s="1158"/>
      <c r="L19" s="1159"/>
      <c r="M19" s="1159"/>
      <c r="N19" s="1159"/>
      <c r="O19" s="1201"/>
      <c r="P19" s="1202"/>
      <c r="Q19" s="1202"/>
    </row>
    <row r="20" spans="1:19" s="1203" customFormat="1" ht="15" customHeight="1">
      <c r="A20" s="1197">
        <v>3</v>
      </c>
      <c r="B20" s="1198">
        <v>9566</v>
      </c>
      <c r="C20" s="1198">
        <v>10759</v>
      </c>
      <c r="D20" s="1198" t="s">
        <v>492</v>
      </c>
      <c r="E20" s="1200">
        <v>11845</v>
      </c>
      <c r="F20" s="1200">
        <v>24494</v>
      </c>
      <c r="G20" s="1200">
        <v>5829</v>
      </c>
      <c r="H20" s="1200">
        <v>16097</v>
      </c>
      <c r="I20" s="1198">
        <v>9781</v>
      </c>
      <c r="J20" s="1200">
        <v>32422</v>
      </c>
      <c r="K20" s="1158"/>
      <c r="L20" s="1159"/>
      <c r="M20" s="1159"/>
      <c r="N20" s="1159"/>
      <c r="O20" s="1201"/>
      <c r="P20" s="1202"/>
      <c r="Q20" s="1202"/>
    </row>
    <row r="21" spans="1:19" s="1203" customFormat="1" ht="15" customHeight="1">
      <c r="A21" s="1197">
        <v>4</v>
      </c>
      <c r="B21" s="1198">
        <v>6845</v>
      </c>
      <c r="C21" s="1198">
        <v>15759</v>
      </c>
      <c r="D21" s="1198" t="s">
        <v>493</v>
      </c>
      <c r="E21" s="1200">
        <v>9416</v>
      </c>
      <c r="F21" s="1200">
        <v>22688</v>
      </c>
      <c r="G21" s="1200">
        <v>4730</v>
      </c>
      <c r="H21" s="1200">
        <v>13762</v>
      </c>
      <c r="I21" s="1198">
        <v>7238</v>
      </c>
      <c r="J21" s="1200">
        <v>30094</v>
      </c>
      <c r="K21" s="1158"/>
      <c r="L21" s="1159"/>
      <c r="M21" s="1159"/>
      <c r="N21" s="1159"/>
      <c r="O21" s="1201"/>
      <c r="P21" s="1202"/>
      <c r="Q21" s="1202"/>
    </row>
    <row r="22" spans="1:19" s="1203" customFormat="1" ht="15" customHeight="1">
      <c r="A22" s="1211">
        <v>5</v>
      </c>
      <c r="B22" s="1212">
        <v>6758</v>
      </c>
      <c r="C22" s="1212">
        <v>23394</v>
      </c>
      <c r="D22" s="1212" t="s">
        <v>494</v>
      </c>
      <c r="E22" s="1213">
        <v>10003</v>
      </c>
      <c r="F22" s="1213">
        <v>24673</v>
      </c>
      <c r="G22" s="1213">
        <v>4970</v>
      </c>
      <c r="H22" s="1213">
        <v>15689</v>
      </c>
      <c r="I22" s="1212">
        <v>7679</v>
      </c>
      <c r="J22" s="1213">
        <v>38095</v>
      </c>
      <c r="K22" s="1158"/>
      <c r="L22" s="1159"/>
      <c r="M22" s="1159"/>
      <c r="N22" s="1159"/>
      <c r="O22" s="1201"/>
      <c r="P22" s="1202"/>
      <c r="Q22" s="1202"/>
    </row>
    <row r="23" spans="1:19" s="61" customFormat="1" ht="14.45" customHeight="1" thickBot="1">
      <c r="A23" s="1211" t="s">
        <v>345</v>
      </c>
      <c r="B23" s="1198">
        <v>0</v>
      </c>
      <c r="C23" s="1200">
        <v>1312</v>
      </c>
      <c r="D23" s="1200">
        <v>0</v>
      </c>
      <c r="E23" s="1200">
        <v>3516</v>
      </c>
      <c r="F23" s="1200">
        <v>0</v>
      </c>
      <c r="G23" s="1200">
        <v>0</v>
      </c>
      <c r="H23" s="1200">
        <v>2290</v>
      </c>
      <c r="I23" s="1198">
        <v>0</v>
      </c>
      <c r="J23" s="1200">
        <v>10900</v>
      </c>
      <c r="M23" s="7"/>
    </row>
    <row r="24" spans="1:19" ht="28.9" customHeight="1" thickTop="1">
      <c r="A24" s="1178" t="s">
        <v>476</v>
      </c>
      <c r="B24" s="1179" t="s">
        <v>495</v>
      </c>
      <c r="C24" s="1214"/>
      <c r="D24" s="1179" t="s">
        <v>496</v>
      </c>
      <c r="E24" s="1215"/>
      <c r="F24" s="1216" t="s">
        <v>497</v>
      </c>
      <c r="G24" s="1216" t="s">
        <v>498</v>
      </c>
      <c r="H24" s="1217" t="s">
        <v>499</v>
      </c>
      <c r="I24" s="1218" t="s">
        <v>500</v>
      </c>
      <c r="J24" s="1219" t="s">
        <v>501</v>
      </c>
      <c r="K24" s="1169"/>
      <c r="L24" s="1169"/>
      <c r="M24" s="1169"/>
      <c r="N24" s="1220"/>
      <c r="O24" s="1220"/>
      <c r="P24" s="1220"/>
      <c r="Q24" s="61"/>
      <c r="R24" s="61"/>
      <c r="S24" s="61"/>
    </row>
    <row r="25" spans="1:19" ht="32.25" customHeight="1">
      <c r="A25" s="1185"/>
      <c r="B25" s="1221" t="s">
        <v>502</v>
      </c>
      <c r="C25" s="1221" t="s">
        <v>503</v>
      </c>
      <c r="D25" s="1221" t="s">
        <v>504</v>
      </c>
      <c r="E25" s="1221" t="s">
        <v>505</v>
      </c>
      <c r="F25" s="1221" t="s">
        <v>506</v>
      </c>
      <c r="G25" s="1221" t="s">
        <v>507</v>
      </c>
      <c r="H25" s="1222" t="s">
        <v>508</v>
      </c>
      <c r="I25" s="1221" t="s">
        <v>509</v>
      </c>
      <c r="J25" s="1223" t="s">
        <v>510</v>
      </c>
      <c r="K25" s="1224"/>
      <c r="L25" s="1224"/>
      <c r="M25" s="1224"/>
      <c r="N25" s="1195"/>
      <c r="O25" s="61"/>
      <c r="P25" s="61"/>
      <c r="Q25" s="61"/>
      <c r="R25" s="61"/>
      <c r="S25" s="61"/>
    </row>
    <row r="26" spans="1:19" ht="14.25" customHeight="1">
      <c r="A26" s="1193"/>
      <c r="B26" s="1194"/>
      <c r="C26" s="1194"/>
      <c r="D26" s="1194"/>
      <c r="E26" s="1194"/>
      <c r="F26" s="1194"/>
      <c r="G26" s="1194"/>
      <c r="H26" s="5"/>
      <c r="I26" s="1194"/>
      <c r="J26" s="1194"/>
      <c r="L26" s="1225"/>
      <c r="M26" s="1162"/>
    </row>
    <row r="27" spans="1:19" s="1228" customFormat="1" ht="14.25" customHeight="1">
      <c r="A27" s="19" t="s">
        <v>24</v>
      </c>
      <c r="B27" s="1196">
        <v>119592</v>
      </c>
      <c r="C27" s="1196">
        <v>101607</v>
      </c>
      <c r="D27" s="1196">
        <v>635237</v>
      </c>
      <c r="E27" s="1196">
        <v>259300</v>
      </c>
      <c r="F27" s="1226">
        <v>418794</v>
      </c>
      <c r="G27" s="1196">
        <v>121012</v>
      </c>
      <c r="H27" s="1227">
        <v>557559</v>
      </c>
      <c r="I27" s="1196">
        <v>22928</v>
      </c>
      <c r="J27" s="1196">
        <v>28651</v>
      </c>
      <c r="L27" s="1206"/>
      <c r="M27" s="1207"/>
    </row>
    <row r="28" spans="1:19" s="61" customFormat="1" ht="14.25" customHeight="1">
      <c r="A28" s="19">
        <v>29</v>
      </c>
      <c r="B28" s="1195">
        <v>115279</v>
      </c>
      <c r="C28" s="1195">
        <v>105723</v>
      </c>
      <c r="D28" s="1195">
        <v>643163</v>
      </c>
      <c r="E28" s="1195">
        <v>246200</v>
      </c>
      <c r="F28" s="1229">
        <v>378227</v>
      </c>
      <c r="G28" s="1195">
        <v>111483</v>
      </c>
      <c r="H28" s="1230">
        <v>592985</v>
      </c>
      <c r="I28" s="1195">
        <v>20947</v>
      </c>
      <c r="J28" s="1195">
        <v>17583</v>
      </c>
      <c r="L28" s="1158"/>
      <c r="M28" s="1159"/>
    </row>
    <row r="29" spans="1:19" s="61" customFormat="1" ht="14.25" customHeight="1">
      <c r="A29" s="19">
        <v>30</v>
      </c>
      <c r="B29" s="1195">
        <v>95913</v>
      </c>
      <c r="C29" s="1195">
        <v>79502</v>
      </c>
      <c r="D29" s="1195">
        <v>632109</v>
      </c>
      <c r="E29" s="1195">
        <v>243400</v>
      </c>
      <c r="F29" s="1229">
        <v>356304</v>
      </c>
      <c r="G29" s="1195">
        <v>111796</v>
      </c>
      <c r="H29" s="1230">
        <v>554814</v>
      </c>
      <c r="I29" s="1195">
        <v>21872</v>
      </c>
      <c r="J29" s="1195">
        <v>11599</v>
      </c>
      <c r="L29" s="1158"/>
      <c r="M29" s="1159"/>
    </row>
    <row r="30" spans="1:19" s="61" customFormat="1" ht="14.25" customHeight="1">
      <c r="A30" s="19" t="s">
        <v>19</v>
      </c>
      <c r="B30" s="1195">
        <v>93232</v>
      </c>
      <c r="C30" s="1195">
        <v>84705</v>
      </c>
      <c r="D30" s="1195">
        <v>648298</v>
      </c>
      <c r="E30" s="1195">
        <v>244100</v>
      </c>
      <c r="F30" s="1229">
        <v>374698</v>
      </c>
      <c r="G30" s="1195">
        <v>115110</v>
      </c>
      <c r="H30" s="1230">
        <v>603983</v>
      </c>
      <c r="I30" s="1195">
        <v>18361</v>
      </c>
      <c r="J30" s="1195">
        <v>15599</v>
      </c>
      <c r="L30" s="1158"/>
      <c r="M30" s="1159"/>
    </row>
    <row r="31" spans="1:19" s="61" customFormat="1" ht="14.25" customHeight="1">
      <c r="A31" s="19">
        <v>2</v>
      </c>
      <c r="B31" s="1195">
        <v>72375</v>
      </c>
      <c r="C31" s="1195">
        <v>57531</v>
      </c>
      <c r="D31" s="1195">
        <v>256806</v>
      </c>
      <c r="E31" s="1195">
        <v>148375</v>
      </c>
      <c r="F31" s="1229">
        <v>237781</v>
      </c>
      <c r="G31" s="1195">
        <v>74013</v>
      </c>
      <c r="H31" s="1230">
        <v>500352</v>
      </c>
      <c r="I31" s="1195">
        <v>6677</v>
      </c>
      <c r="J31" s="1195">
        <v>29481</v>
      </c>
      <c r="L31" s="1158"/>
      <c r="M31" s="1159"/>
    </row>
    <row r="32" spans="1:19" s="61" customFormat="1" ht="14.25" customHeight="1">
      <c r="A32" s="19"/>
      <c r="B32" s="1195"/>
      <c r="C32" s="1195"/>
      <c r="D32" s="1195"/>
      <c r="E32" s="1195"/>
      <c r="F32" s="1195"/>
      <c r="G32" s="1195"/>
      <c r="H32" s="7"/>
      <c r="I32" s="1195"/>
      <c r="J32" s="1195"/>
      <c r="L32" s="1158"/>
      <c r="M32" s="1159"/>
    </row>
    <row r="33" spans="1:16" s="1231" customFormat="1" ht="14.25" customHeight="1">
      <c r="A33" s="1197" t="s">
        <v>103</v>
      </c>
      <c r="B33" s="1199">
        <v>18011</v>
      </c>
      <c r="C33" s="1199">
        <v>7313</v>
      </c>
      <c r="D33" s="1205">
        <v>13770</v>
      </c>
      <c r="E33" s="1205">
        <v>4300</v>
      </c>
      <c r="F33" s="1205">
        <v>25466</v>
      </c>
      <c r="G33" s="1205">
        <v>5947</v>
      </c>
      <c r="H33" s="1205">
        <v>25954</v>
      </c>
      <c r="I33" s="1199">
        <v>1180</v>
      </c>
      <c r="J33" s="1199">
        <v>5828</v>
      </c>
    </row>
    <row r="34" spans="1:16" s="1231" customFormat="1" ht="14.25" customHeight="1">
      <c r="A34" s="1197">
        <v>9</v>
      </c>
      <c r="B34" s="1199">
        <v>12114</v>
      </c>
      <c r="C34" s="1205">
        <v>7047</v>
      </c>
      <c r="D34" s="1205">
        <v>19735</v>
      </c>
      <c r="E34" s="1205">
        <v>5100</v>
      </c>
      <c r="F34" s="1205">
        <v>23839</v>
      </c>
      <c r="G34" s="1205">
        <v>6922</v>
      </c>
      <c r="H34" s="1205">
        <v>27862</v>
      </c>
      <c r="I34" s="1199">
        <v>1168</v>
      </c>
      <c r="J34" s="1199">
        <v>6243</v>
      </c>
    </row>
    <row r="35" spans="1:16" s="1231" customFormat="1" ht="14.25" customHeight="1">
      <c r="A35" s="1197">
        <v>10</v>
      </c>
      <c r="B35" s="1199">
        <v>13464</v>
      </c>
      <c r="C35" s="1205">
        <v>8897</v>
      </c>
      <c r="D35" s="1205">
        <v>39277</v>
      </c>
      <c r="E35" s="1205">
        <v>8840</v>
      </c>
      <c r="F35" s="1205">
        <v>25624</v>
      </c>
      <c r="G35" s="1205">
        <v>7538</v>
      </c>
      <c r="H35" s="1205">
        <v>34285</v>
      </c>
      <c r="I35" s="1199">
        <v>3318</v>
      </c>
      <c r="J35" s="1199">
        <v>1512</v>
      </c>
    </row>
    <row r="36" spans="1:16" s="1231" customFormat="1" ht="14.25" customHeight="1">
      <c r="A36" s="1197">
        <v>11</v>
      </c>
      <c r="B36" s="1199">
        <v>12691</v>
      </c>
      <c r="C36" s="1205">
        <v>10556</v>
      </c>
      <c r="D36" s="1205">
        <v>65474</v>
      </c>
      <c r="E36" s="1205">
        <v>18900</v>
      </c>
      <c r="F36" s="1205">
        <v>30893</v>
      </c>
      <c r="G36" s="1205">
        <v>9479</v>
      </c>
      <c r="H36" s="1205">
        <v>43011</v>
      </c>
      <c r="I36" s="1199">
        <v>545</v>
      </c>
      <c r="J36" s="1199">
        <v>6591</v>
      </c>
    </row>
    <row r="37" spans="1:16" s="1231" customFormat="1" ht="14.25" customHeight="1">
      <c r="A37" s="1197">
        <v>12</v>
      </c>
      <c r="B37" s="1198">
        <v>1914</v>
      </c>
      <c r="C37" s="1200">
        <v>4187</v>
      </c>
      <c r="D37" s="1200">
        <v>26812</v>
      </c>
      <c r="E37" s="1200">
        <v>6000</v>
      </c>
      <c r="F37" s="1200">
        <v>14738</v>
      </c>
      <c r="G37" s="1200">
        <v>4765</v>
      </c>
      <c r="H37" s="1200">
        <v>21427</v>
      </c>
      <c r="I37" s="1198">
        <v>0</v>
      </c>
      <c r="J37" s="1198">
        <v>5641</v>
      </c>
    </row>
    <row r="38" spans="1:16" s="1231" customFormat="1" ht="14.25" customHeight="1">
      <c r="A38" s="1197" t="s">
        <v>49</v>
      </c>
      <c r="B38" s="1232">
        <v>2184</v>
      </c>
      <c r="C38" s="1200">
        <v>546</v>
      </c>
      <c r="D38" s="1198">
        <v>3329</v>
      </c>
      <c r="E38" s="1200">
        <v>10300</v>
      </c>
      <c r="F38" s="1200">
        <v>8638</v>
      </c>
      <c r="G38" s="1200">
        <v>4567</v>
      </c>
      <c r="H38" s="1200">
        <v>132961</v>
      </c>
      <c r="I38" s="1198">
        <v>0</v>
      </c>
      <c r="J38" s="1198">
        <v>2532</v>
      </c>
    </row>
    <row r="39" spans="1:16" s="1231" customFormat="1" ht="14.25" customHeight="1">
      <c r="A39" s="1197">
        <v>2</v>
      </c>
      <c r="B39" s="1233">
        <v>2838</v>
      </c>
      <c r="C39" s="1205">
        <v>1696</v>
      </c>
      <c r="D39" s="1199">
        <v>5472</v>
      </c>
      <c r="E39" s="1205">
        <v>8900</v>
      </c>
      <c r="F39" s="1205">
        <v>13069</v>
      </c>
      <c r="G39" s="1205">
        <v>4758</v>
      </c>
      <c r="H39" s="1205">
        <v>27987</v>
      </c>
      <c r="I39" s="1199">
        <v>0</v>
      </c>
      <c r="J39" s="1199">
        <v>3369</v>
      </c>
    </row>
    <row r="40" spans="1:16" s="1231" customFormat="1" ht="14.25" customHeight="1">
      <c r="A40" s="1197">
        <v>3</v>
      </c>
      <c r="B40" s="1233">
        <v>4196</v>
      </c>
      <c r="C40" s="1205">
        <v>5573</v>
      </c>
      <c r="D40" s="1199">
        <v>12887</v>
      </c>
      <c r="E40" s="1205">
        <v>6400</v>
      </c>
      <c r="F40" s="1205">
        <v>20825</v>
      </c>
      <c r="G40" s="1205">
        <v>5926</v>
      </c>
      <c r="H40" s="1205">
        <v>26850</v>
      </c>
      <c r="I40" s="1199">
        <v>71</v>
      </c>
      <c r="J40" s="1199">
        <v>4364</v>
      </c>
    </row>
    <row r="41" spans="1:16" s="1231" customFormat="1" ht="14.25" customHeight="1">
      <c r="A41" s="1197">
        <v>4</v>
      </c>
      <c r="B41" s="1199">
        <v>4881</v>
      </c>
      <c r="C41" s="1205">
        <v>3565</v>
      </c>
      <c r="D41" s="1199">
        <v>10256</v>
      </c>
      <c r="E41" s="1205">
        <v>6700</v>
      </c>
      <c r="F41" s="1205">
        <v>18999</v>
      </c>
      <c r="G41" s="1205">
        <v>5201</v>
      </c>
      <c r="H41" s="1205">
        <v>20735</v>
      </c>
      <c r="I41" s="1199">
        <v>414</v>
      </c>
      <c r="J41" s="1199">
        <v>4529</v>
      </c>
    </row>
    <row r="42" spans="1:16" s="1231" customFormat="1" ht="14.25" customHeight="1">
      <c r="A42" s="1211">
        <v>5</v>
      </c>
      <c r="B42" s="1234">
        <v>9630</v>
      </c>
      <c r="C42" s="1235">
        <v>5952</v>
      </c>
      <c r="D42" s="1234">
        <v>11344</v>
      </c>
      <c r="E42" s="1235">
        <v>5900</v>
      </c>
      <c r="F42" s="1235">
        <v>16965</v>
      </c>
      <c r="G42" s="1235">
        <v>5541</v>
      </c>
      <c r="H42" s="1235">
        <v>24739</v>
      </c>
      <c r="I42" s="1234">
        <v>600</v>
      </c>
      <c r="J42" s="1234">
        <v>5008</v>
      </c>
    </row>
    <row r="43" spans="1:16" s="61" customFormat="1" ht="14.25" customHeight="1">
      <c r="A43" s="1211" t="s">
        <v>345</v>
      </c>
      <c r="B43" s="1234">
        <v>0</v>
      </c>
      <c r="C43" s="1235">
        <v>246</v>
      </c>
      <c r="D43" s="1235">
        <v>1768</v>
      </c>
      <c r="E43" s="1235">
        <v>4800</v>
      </c>
      <c r="F43" s="1235">
        <v>6530</v>
      </c>
      <c r="G43" s="1235">
        <v>1459</v>
      </c>
      <c r="H43" s="1235">
        <v>11257</v>
      </c>
      <c r="I43" s="1234">
        <v>0</v>
      </c>
      <c r="J43" s="1234">
        <v>0</v>
      </c>
      <c r="N43" s="1236"/>
      <c r="O43" s="67"/>
      <c r="P43" s="67"/>
    </row>
    <row r="44" spans="1:16">
      <c r="A44" s="48" t="s">
        <v>511</v>
      </c>
    </row>
  </sheetData>
  <mergeCells count="8">
    <mergeCell ref="A1:J1"/>
    <mergeCell ref="A3:A4"/>
    <mergeCell ref="B3:E3"/>
    <mergeCell ref="F3:G3"/>
    <mergeCell ref="H3:J3"/>
    <mergeCell ref="A24:A25"/>
    <mergeCell ref="B24:C24"/>
    <mergeCell ref="D24:E24"/>
  </mergeCells>
  <phoneticPr fontId="4"/>
  <printOptions horizontalCentered="1" verticalCentered="1"/>
  <pageMargins left="0.39370078740157483" right="0.51181102362204722" top="0.51181102362204722" bottom="0.51181102362204722" header="0.51181102362204722" footer="0.51181102362204722"/>
  <pageSetup paperSize="9" scale="6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zoomScaleNormal="100" zoomScaleSheetLayoutView="100" workbookViewId="0">
      <selection sqref="A1:G1"/>
    </sheetView>
  </sheetViews>
  <sheetFormatPr defaultColWidth="10.625" defaultRowHeight="13.5"/>
  <cols>
    <col min="1" max="1" width="13.75" style="48" customWidth="1"/>
    <col min="2" max="7" width="18.5" style="48" customWidth="1"/>
    <col min="8" max="256" width="10.625" style="48"/>
    <col min="257" max="257" width="13.75" style="48" customWidth="1"/>
    <col min="258" max="263" width="18.5" style="48" customWidth="1"/>
    <col min="264" max="512" width="10.625" style="48"/>
    <col min="513" max="513" width="13.75" style="48" customWidth="1"/>
    <col min="514" max="519" width="18.5" style="48" customWidth="1"/>
    <col min="520" max="768" width="10.625" style="48"/>
    <col min="769" max="769" width="13.75" style="48" customWidth="1"/>
    <col min="770" max="775" width="18.5" style="48" customWidth="1"/>
    <col min="776" max="1024" width="10.625" style="48"/>
    <col min="1025" max="1025" width="13.75" style="48" customWidth="1"/>
    <col min="1026" max="1031" width="18.5" style="48" customWidth="1"/>
    <col min="1032" max="1280" width="10.625" style="48"/>
    <col min="1281" max="1281" width="13.75" style="48" customWidth="1"/>
    <col min="1282" max="1287" width="18.5" style="48" customWidth="1"/>
    <col min="1288" max="1536" width="10.625" style="48"/>
    <col min="1537" max="1537" width="13.75" style="48" customWidth="1"/>
    <col min="1538" max="1543" width="18.5" style="48" customWidth="1"/>
    <col min="1544" max="1792" width="10.625" style="48"/>
    <col min="1793" max="1793" width="13.75" style="48" customWidth="1"/>
    <col min="1794" max="1799" width="18.5" style="48" customWidth="1"/>
    <col min="1800" max="2048" width="10.625" style="48"/>
    <col min="2049" max="2049" width="13.75" style="48" customWidth="1"/>
    <col min="2050" max="2055" width="18.5" style="48" customWidth="1"/>
    <col min="2056" max="2304" width="10.625" style="48"/>
    <col min="2305" max="2305" width="13.75" style="48" customWidth="1"/>
    <col min="2306" max="2311" width="18.5" style="48" customWidth="1"/>
    <col min="2312" max="2560" width="10.625" style="48"/>
    <col min="2561" max="2561" width="13.75" style="48" customWidth="1"/>
    <col min="2562" max="2567" width="18.5" style="48" customWidth="1"/>
    <col min="2568" max="2816" width="10.625" style="48"/>
    <col min="2817" max="2817" width="13.75" style="48" customWidth="1"/>
    <col min="2818" max="2823" width="18.5" style="48" customWidth="1"/>
    <col min="2824" max="3072" width="10.625" style="48"/>
    <col min="3073" max="3073" width="13.75" style="48" customWidth="1"/>
    <col min="3074" max="3079" width="18.5" style="48" customWidth="1"/>
    <col min="3080" max="3328" width="10.625" style="48"/>
    <col min="3329" max="3329" width="13.75" style="48" customWidth="1"/>
    <col min="3330" max="3335" width="18.5" style="48" customWidth="1"/>
    <col min="3336" max="3584" width="10.625" style="48"/>
    <col min="3585" max="3585" width="13.75" style="48" customWidth="1"/>
    <col min="3586" max="3591" width="18.5" style="48" customWidth="1"/>
    <col min="3592" max="3840" width="10.625" style="48"/>
    <col min="3841" max="3841" width="13.75" style="48" customWidth="1"/>
    <col min="3842" max="3847" width="18.5" style="48" customWidth="1"/>
    <col min="3848" max="4096" width="10.625" style="48"/>
    <col min="4097" max="4097" width="13.75" style="48" customWidth="1"/>
    <col min="4098" max="4103" width="18.5" style="48" customWidth="1"/>
    <col min="4104" max="4352" width="10.625" style="48"/>
    <col min="4353" max="4353" width="13.75" style="48" customWidth="1"/>
    <col min="4354" max="4359" width="18.5" style="48" customWidth="1"/>
    <col min="4360" max="4608" width="10.625" style="48"/>
    <col min="4609" max="4609" width="13.75" style="48" customWidth="1"/>
    <col min="4610" max="4615" width="18.5" style="48" customWidth="1"/>
    <col min="4616" max="4864" width="10.625" style="48"/>
    <col min="4865" max="4865" width="13.75" style="48" customWidth="1"/>
    <col min="4866" max="4871" width="18.5" style="48" customWidth="1"/>
    <col min="4872" max="5120" width="10.625" style="48"/>
    <col min="5121" max="5121" width="13.75" style="48" customWidth="1"/>
    <col min="5122" max="5127" width="18.5" style="48" customWidth="1"/>
    <col min="5128" max="5376" width="10.625" style="48"/>
    <col min="5377" max="5377" width="13.75" style="48" customWidth="1"/>
    <col min="5378" max="5383" width="18.5" style="48" customWidth="1"/>
    <col min="5384" max="5632" width="10.625" style="48"/>
    <col min="5633" max="5633" width="13.75" style="48" customWidth="1"/>
    <col min="5634" max="5639" width="18.5" style="48" customWidth="1"/>
    <col min="5640" max="5888" width="10.625" style="48"/>
    <col min="5889" max="5889" width="13.75" style="48" customWidth="1"/>
    <col min="5890" max="5895" width="18.5" style="48" customWidth="1"/>
    <col min="5896" max="6144" width="10.625" style="48"/>
    <col min="6145" max="6145" width="13.75" style="48" customWidth="1"/>
    <col min="6146" max="6151" width="18.5" style="48" customWidth="1"/>
    <col min="6152" max="6400" width="10.625" style="48"/>
    <col min="6401" max="6401" width="13.75" style="48" customWidth="1"/>
    <col min="6402" max="6407" width="18.5" style="48" customWidth="1"/>
    <col min="6408" max="6656" width="10.625" style="48"/>
    <col min="6657" max="6657" width="13.75" style="48" customWidth="1"/>
    <col min="6658" max="6663" width="18.5" style="48" customWidth="1"/>
    <col min="6664" max="6912" width="10.625" style="48"/>
    <col min="6913" max="6913" width="13.75" style="48" customWidth="1"/>
    <col min="6914" max="6919" width="18.5" style="48" customWidth="1"/>
    <col min="6920" max="7168" width="10.625" style="48"/>
    <col min="7169" max="7169" width="13.75" style="48" customWidth="1"/>
    <col min="7170" max="7175" width="18.5" style="48" customWidth="1"/>
    <col min="7176" max="7424" width="10.625" style="48"/>
    <col min="7425" max="7425" width="13.75" style="48" customWidth="1"/>
    <col min="7426" max="7431" width="18.5" style="48" customWidth="1"/>
    <col min="7432" max="7680" width="10.625" style="48"/>
    <col min="7681" max="7681" width="13.75" style="48" customWidth="1"/>
    <col min="7682" max="7687" width="18.5" style="48" customWidth="1"/>
    <col min="7688" max="7936" width="10.625" style="48"/>
    <col min="7937" max="7937" width="13.75" style="48" customWidth="1"/>
    <col min="7938" max="7943" width="18.5" style="48" customWidth="1"/>
    <col min="7944" max="8192" width="10.625" style="48"/>
    <col min="8193" max="8193" width="13.75" style="48" customWidth="1"/>
    <col min="8194" max="8199" width="18.5" style="48" customWidth="1"/>
    <col min="8200" max="8448" width="10.625" style="48"/>
    <col min="8449" max="8449" width="13.75" style="48" customWidth="1"/>
    <col min="8450" max="8455" width="18.5" style="48" customWidth="1"/>
    <col min="8456" max="8704" width="10.625" style="48"/>
    <col min="8705" max="8705" width="13.75" style="48" customWidth="1"/>
    <col min="8706" max="8711" width="18.5" style="48" customWidth="1"/>
    <col min="8712" max="8960" width="10.625" style="48"/>
    <col min="8961" max="8961" width="13.75" style="48" customWidth="1"/>
    <col min="8962" max="8967" width="18.5" style="48" customWidth="1"/>
    <col min="8968" max="9216" width="10.625" style="48"/>
    <col min="9217" max="9217" width="13.75" style="48" customWidth="1"/>
    <col min="9218" max="9223" width="18.5" style="48" customWidth="1"/>
    <col min="9224" max="9472" width="10.625" style="48"/>
    <col min="9473" max="9473" width="13.75" style="48" customWidth="1"/>
    <col min="9474" max="9479" width="18.5" style="48" customWidth="1"/>
    <col min="9480" max="9728" width="10.625" style="48"/>
    <col min="9729" max="9729" width="13.75" style="48" customWidth="1"/>
    <col min="9730" max="9735" width="18.5" style="48" customWidth="1"/>
    <col min="9736" max="9984" width="10.625" style="48"/>
    <col min="9985" max="9985" width="13.75" style="48" customWidth="1"/>
    <col min="9986" max="9991" width="18.5" style="48" customWidth="1"/>
    <col min="9992" max="10240" width="10.625" style="48"/>
    <col min="10241" max="10241" width="13.75" style="48" customWidth="1"/>
    <col min="10242" max="10247" width="18.5" style="48" customWidth="1"/>
    <col min="10248" max="10496" width="10.625" style="48"/>
    <col min="10497" max="10497" width="13.75" style="48" customWidth="1"/>
    <col min="10498" max="10503" width="18.5" style="48" customWidth="1"/>
    <col min="10504" max="10752" width="10.625" style="48"/>
    <col min="10753" max="10753" width="13.75" style="48" customWidth="1"/>
    <col min="10754" max="10759" width="18.5" style="48" customWidth="1"/>
    <col min="10760" max="11008" width="10.625" style="48"/>
    <col min="11009" max="11009" width="13.75" style="48" customWidth="1"/>
    <col min="11010" max="11015" width="18.5" style="48" customWidth="1"/>
    <col min="11016" max="11264" width="10.625" style="48"/>
    <col min="11265" max="11265" width="13.75" style="48" customWidth="1"/>
    <col min="11266" max="11271" width="18.5" style="48" customWidth="1"/>
    <col min="11272" max="11520" width="10.625" style="48"/>
    <col min="11521" max="11521" width="13.75" style="48" customWidth="1"/>
    <col min="11522" max="11527" width="18.5" style="48" customWidth="1"/>
    <col min="11528" max="11776" width="10.625" style="48"/>
    <col min="11777" max="11777" width="13.75" style="48" customWidth="1"/>
    <col min="11778" max="11783" width="18.5" style="48" customWidth="1"/>
    <col min="11784" max="12032" width="10.625" style="48"/>
    <col min="12033" max="12033" width="13.75" style="48" customWidth="1"/>
    <col min="12034" max="12039" width="18.5" style="48" customWidth="1"/>
    <col min="12040" max="12288" width="10.625" style="48"/>
    <col min="12289" max="12289" width="13.75" style="48" customWidth="1"/>
    <col min="12290" max="12295" width="18.5" style="48" customWidth="1"/>
    <col min="12296" max="12544" width="10.625" style="48"/>
    <col min="12545" max="12545" width="13.75" style="48" customWidth="1"/>
    <col min="12546" max="12551" width="18.5" style="48" customWidth="1"/>
    <col min="12552" max="12800" width="10.625" style="48"/>
    <col min="12801" max="12801" width="13.75" style="48" customWidth="1"/>
    <col min="12802" max="12807" width="18.5" style="48" customWidth="1"/>
    <col min="12808" max="13056" width="10.625" style="48"/>
    <col min="13057" max="13057" width="13.75" style="48" customWidth="1"/>
    <col min="13058" max="13063" width="18.5" style="48" customWidth="1"/>
    <col min="13064" max="13312" width="10.625" style="48"/>
    <col min="13313" max="13313" width="13.75" style="48" customWidth="1"/>
    <col min="13314" max="13319" width="18.5" style="48" customWidth="1"/>
    <col min="13320" max="13568" width="10.625" style="48"/>
    <col min="13569" max="13569" width="13.75" style="48" customWidth="1"/>
    <col min="13570" max="13575" width="18.5" style="48" customWidth="1"/>
    <col min="13576" max="13824" width="10.625" style="48"/>
    <col min="13825" max="13825" width="13.75" style="48" customWidth="1"/>
    <col min="13826" max="13831" width="18.5" style="48" customWidth="1"/>
    <col min="13832" max="14080" width="10.625" style="48"/>
    <col min="14081" max="14081" width="13.75" style="48" customWidth="1"/>
    <col min="14082" max="14087" width="18.5" style="48" customWidth="1"/>
    <col min="14088" max="14336" width="10.625" style="48"/>
    <col min="14337" max="14337" width="13.75" style="48" customWidth="1"/>
    <col min="14338" max="14343" width="18.5" style="48" customWidth="1"/>
    <col min="14344" max="14592" width="10.625" style="48"/>
    <col min="14593" max="14593" width="13.75" style="48" customWidth="1"/>
    <col min="14594" max="14599" width="18.5" style="48" customWidth="1"/>
    <col min="14600" max="14848" width="10.625" style="48"/>
    <col min="14849" max="14849" width="13.75" style="48" customWidth="1"/>
    <col min="14850" max="14855" width="18.5" style="48" customWidth="1"/>
    <col min="14856" max="15104" width="10.625" style="48"/>
    <col min="15105" max="15105" width="13.75" style="48" customWidth="1"/>
    <col min="15106" max="15111" width="18.5" style="48" customWidth="1"/>
    <col min="15112" max="15360" width="10.625" style="48"/>
    <col min="15361" max="15361" width="13.75" style="48" customWidth="1"/>
    <col min="15362" max="15367" width="18.5" style="48" customWidth="1"/>
    <col min="15368" max="15616" width="10.625" style="48"/>
    <col min="15617" max="15617" width="13.75" style="48" customWidth="1"/>
    <col min="15618" max="15623" width="18.5" style="48" customWidth="1"/>
    <col min="15624" max="15872" width="10.625" style="48"/>
    <col min="15873" max="15873" width="13.75" style="48" customWidth="1"/>
    <col min="15874" max="15879" width="18.5" style="48" customWidth="1"/>
    <col min="15880" max="16128" width="10.625" style="48"/>
    <col min="16129" max="16129" width="13.75" style="48" customWidth="1"/>
    <col min="16130" max="16135" width="18.5" style="48" customWidth="1"/>
    <col min="16136" max="16384" width="10.625" style="48"/>
  </cols>
  <sheetData>
    <row r="1" spans="1:10" ht="15.6" customHeight="1">
      <c r="A1" s="46" t="s">
        <v>512</v>
      </c>
      <c r="B1" s="1237"/>
      <c r="C1" s="1237"/>
      <c r="D1" s="1237"/>
      <c r="E1" s="1237"/>
      <c r="F1" s="1237"/>
      <c r="G1" s="1237"/>
      <c r="H1" s="49"/>
    </row>
    <row r="2" spans="1:10" ht="19.149999999999999" customHeight="1" thickBot="1">
      <c r="A2" s="1238"/>
      <c r="B2" s="1134"/>
      <c r="C2" s="1134"/>
      <c r="D2" s="1134"/>
      <c r="E2" s="1134"/>
      <c r="F2" s="1134"/>
      <c r="G2" s="1135" t="s">
        <v>465</v>
      </c>
    </row>
    <row r="3" spans="1:10" ht="16.899999999999999" customHeight="1" thickTop="1">
      <c r="A3" s="1239"/>
      <c r="B3" s="1240"/>
      <c r="C3" s="1240"/>
      <c r="D3" s="1240"/>
      <c r="E3" s="1240"/>
      <c r="F3" s="1240"/>
      <c r="G3" s="1240"/>
    </row>
    <row r="4" spans="1:10" ht="30.6" customHeight="1">
      <c r="A4" s="1241" t="s">
        <v>513</v>
      </c>
      <c r="B4" s="1242" t="s">
        <v>514</v>
      </c>
      <c r="C4" s="1242" t="s">
        <v>515</v>
      </c>
      <c r="D4" s="1242" t="s">
        <v>516</v>
      </c>
      <c r="E4" s="1242" t="s">
        <v>517</v>
      </c>
      <c r="F4" s="1242" t="s">
        <v>518</v>
      </c>
      <c r="G4" s="1242" t="s">
        <v>519</v>
      </c>
    </row>
    <row r="5" spans="1:10" ht="15.6" customHeight="1">
      <c r="A5" s="1243"/>
      <c r="B5" s="1242"/>
      <c r="C5" s="1242"/>
      <c r="D5" s="1242"/>
      <c r="E5" s="1242"/>
      <c r="F5" s="1242"/>
      <c r="G5" s="1244" t="s">
        <v>520</v>
      </c>
    </row>
    <row r="6" spans="1:10" ht="18" customHeight="1">
      <c r="A6" s="1245"/>
      <c r="B6" s="1246"/>
      <c r="C6" s="1245"/>
      <c r="D6" s="1245"/>
      <c r="E6" s="1245"/>
      <c r="F6" s="1245"/>
      <c r="G6" s="1245"/>
    </row>
    <row r="7" spans="1:10" s="61" customFormat="1" ht="19.149999999999999" customHeight="1">
      <c r="A7" s="1247" t="s">
        <v>521</v>
      </c>
      <c r="B7" s="60">
        <v>4047319</v>
      </c>
      <c r="C7" s="1248" t="s">
        <v>522</v>
      </c>
      <c r="D7" s="1248"/>
      <c r="E7" s="60">
        <v>167048</v>
      </c>
      <c r="F7" s="1249">
        <v>977671</v>
      </c>
      <c r="G7" s="60">
        <v>68123</v>
      </c>
      <c r="J7" s="1249"/>
    </row>
    <row r="8" spans="1:10" s="61" customFormat="1" ht="19.149999999999999" customHeight="1">
      <c r="A8" s="1247" t="s">
        <v>19</v>
      </c>
      <c r="B8" s="60">
        <v>4139182</v>
      </c>
      <c r="C8" s="1248" t="s">
        <v>523</v>
      </c>
      <c r="D8" s="1248"/>
      <c r="E8" s="60">
        <v>171347</v>
      </c>
      <c r="F8" s="1249">
        <v>976762</v>
      </c>
      <c r="G8" s="60">
        <v>65960</v>
      </c>
      <c r="J8" s="1249"/>
    </row>
    <row r="9" spans="1:10" s="61" customFormat="1" ht="19.149999999999999" customHeight="1">
      <c r="A9" s="1247">
        <v>2</v>
      </c>
      <c r="B9" s="60">
        <v>4514460</v>
      </c>
      <c r="C9" s="1249">
        <v>2769714</v>
      </c>
      <c r="D9" s="1249">
        <v>506876</v>
      </c>
      <c r="E9" s="60">
        <v>176518</v>
      </c>
      <c r="F9" s="1249">
        <v>996444</v>
      </c>
      <c r="G9" s="60">
        <v>64908</v>
      </c>
      <c r="J9" s="1249"/>
    </row>
    <row r="10" spans="1:10" ht="19.149999999999999" customHeight="1">
      <c r="A10" s="1250"/>
      <c r="B10" s="60"/>
      <c r="C10" s="1251"/>
      <c r="D10" s="1251"/>
      <c r="E10" s="1252"/>
      <c r="F10" s="1253"/>
      <c r="G10" s="1252"/>
      <c r="J10" s="78"/>
    </row>
    <row r="11" spans="1:10" s="61" customFormat="1" ht="18" customHeight="1">
      <c r="A11" s="1254" t="s">
        <v>243</v>
      </c>
      <c r="B11" s="1255">
        <v>4302192</v>
      </c>
      <c r="C11" s="1248" t="s">
        <v>524</v>
      </c>
      <c r="D11" s="1248"/>
      <c r="E11" s="60">
        <v>173411</v>
      </c>
      <c r="F11" s="1249">
        <v>1000480</v>
      </c>
      <c r="G11" s="60">
        <v>65797</v>
      </c>
      <c r="H11" s="1251"/>
    </row>
    <row r="12" spans="1:10" s="61" customFormat="1" ht="18" customHeight="1">
      <c r="A12" s="1254">
        <v>6</v>
      </c>
      <c r="B12" s="1255">
        <v>4419300</v>
      </c>
      <c r="C12" s="1248" t="s">
        <v>525</v>
      </c>
      <c r="D12" s="1248"/>
      <c r="E12" s="60">
        <v>177523</v>
      </c>
      <c r="F12" s="1249">
        <v>1004893</v>
      </c>
      <c r="G12" s="60">
        <v>69695</v>
      </c>
      <c r="H12" s="1251"/>
    </row>
    <row r="13" spans="1:10" s="61" customFormat="1" ht="18" customHeight="1">
      <c r="A13" s="1254">
        <v>7</v>
      </c>
      <c r="B13" s="1255">
        <v>4394855</v>
      </c>
      <c r="C13" s="1248" t="s">
        <v>526</v>
      </c>
      <c r="D13" s="1248"/>
      <c r="E13" s="60">
        <v>176559</v>
      </c>
      <c r="F13" s="1249">
        <v>1001212</v>
      </c>
      <c r="G13" s="60">
        <v>69493</v>
      </c>
      <c r="H13" s="1251"/>
    </row>
    <row r="14" spans="1:10" s="61" customFormat="1" ht="18" customHeight="1">
      <c r="A14" s="1254">
        <v>8</v>
      </c>
      <c r="B14" s="1255">
        <v>4418673</v>
      </c>
      <c r="C14" s="1248" t="s">
        <v>527</v>
      </c>
      <c r="D14" s="1248"/>
      <c r="E14" s="60">
        <v>177090</v>
      </c>
      <c r="F14" s="1249">
        <v>1005093</v>
      </c>
      <c r="G14" s="60">
        <v>68872</v>
      </c>
      <c r="H14" s="1251"/>
    </row>
    <row r="15" spans="1:10" s="61" customFormat="1" ht="18" customHeight="1">
      <c r="A15" s="1254">
        <v>9</v>
      </c>
      <c r="B15" s="1255">
        <v>4413250</v>
      </c>
      <c r="C15" s="1248" t="s">
        <v>528</v>
      </c>
      <c r="D15" s="1248"/>
      <c r="E15" s="60">
        <v>178004</v>
      </c>
      <c r="F15" s="1249">
        <v>993898</v>
      </c>
      <c r="G15" s="60">
        <v>68949</v>
      </c>
      <c r="H15" s="1251"/>
    </row>
    <row r="16" spans="1:10" s="61" customFormat="1" ht="18" customHeight="1">
      <c r="A16" s="1254">
        <v>10</v>
      </c>
      <c r="B16" s="1255">
        <v>4412361</v>
      </c>
      <c r="C16" s="1248" t="s">
        <v>529</v>
      </c>
      <c r="D16" s="1248"/>
      <c r="E16" s="60">
        <v>177790</v>
      </c>
      <c r="F16" s="1249">
        <v>996140</v>
      </c>
      <c r="G16" s="60">
        <v>68154</v>
      </c>
      <c r="H16" s="1251"/>
    </row>
    <row r="17" spans="1:9" s="61" customFormat="1" ht="18" customHeight="1">
      <c r="A17" s="1254">
        <v>11</v>
      </c>
      <c r="B17" s="1255">
        <v>4412923</v>
      </c>
      <c r="C17" s="1248" t="s">
        <v>530</v>
      </c>
      <c r="D17" s="1248"/>
      <c r="E17" s="60">
        <v>177319</v>
      </c>
      <c r="F17" s="1249">
        <v>992964</v>
      </c>
      <c r="G17" s="60">
        <v>67443</v>
      </c>
      <c r="H17" s="1251"/>
    </row>
    <row r="18" spans="1:9" s="61" customFormat="1" ht="18" customHeight="1">
      <c r="A18" s="1254">
        <v>12</v>
      </c>
      <c r="B18" s="1255">
        <v>4472975</v>
      </c>
      <c r="C18" s="1248" t="s">
        <v>531</v>
      </c>
      <c r="D18" s="1248"/>
      <c r="E18" s="60">
        <v>180235</v>
      </c>
      <c r="F18" s="1249">
        <v>1004788</v>
      </c>
      <c r="G18" s="60">
        <v>66637</v>
      </c>
      <c r="H18" s="1251"/>
    </row>
    <row r="19" spans="1:9" s="61" customFormat="1" ht="18" customHeight="1">
      <c r="A19" s="1254" t="s">
        <v>104</v>
      </c>
      <c r="B19" s="1255">
        <v>4449243</v>
      </c>
      <c r="C19" s="1249">
        <v>2693299</v>
      </c>
      <c r="D19" s="1249">
        <v>512617</v>
      </c>
      <c r="E19" s="60">
        <v>178869</v>
      </c>
      <c r="F19" s="1249">
        <v>998498</v>
      </c>
      <c r="G19" s="60">
        <v>65960</v>
      </c>
      <c r="H19" s="1251"/>
    </row>
    <row r="20" spans="1:9" s="61" customFormat="1" ht="18" customHeight="1">
      <c r="A20" s="1254">
        <v>2</v>
      </c>
      <c r="B20" s="1255">
        <v>4445544</v>
      </c>
      <c r="C20" s="60">
        <v>2690106</v>
      </c>
      <c r="D20" s="60">
        <v>513437</v>
      </c>
      <c r="E20" s="60">
        <v>179012</v>
      </c>
      <c r="F20" s="1249">
        <v>996766</v>
      </c>
      <c r="G20" s="60">
        <v>66223</v>
      </c>
      <c r="H20" s="1251"/>
    </row>
    <row r="21" spans="1:9" s="61" customFormat="1" ht="18" customHeight="1">
      <c r="A21" s="1254">
        <v>3</v>
      </c>
      <c r="B21" s="1255">
        <v>4514460</v>
      </c>
      <c r="C21" s="60">
        <v>2769714</v>
      </c>
      <c r="D21" s="60">
        <v>506876</v>
      </c>
      <c r="E21" s="60">
        <v>176518</v>
      </c>
      <c r="F21" s="1249">
        <v>996444</v>
      </c>
      <c r="G21" s="60">
        <v>64908</v>
      </c>
      <c r="H21" s="1251"/>
    </row>
    <row r="22" spans="1:9" s="61" customFormat="1" ht="18" customHeight="1">
      <c r="A22" s="1254">
        <v>4</v>
      </c>
      <c r="B22" s="1255">
        <v>4587112</v>
      </c>
      <c r="C22" s="60">
        <v>2815813</v>
      </c>
      <c r="D22" s="60">
        <v>527526</v>
      </c>
      <c r="E22" s="60">
        <v>180562</v>
      </c>
      <c r="F22" s="1249">
        <v>998432</v>
      </c>
      <c r="G22" s="60">
        <v>64779</v>
      </c>
      <c r="H22" s="1251"/>
    </row>
    <row r="23" spans="1:9" s="61" customFormat="1" ht="18" customHeight="1">
      <c r="A23" s="1256">
        <v>5</v>
      </c>
      <c r="B23" s="1257">
        <v>4579291</v>
      </c>
      <c r="C23" s="1258">
        <v>2810723</v>
      </c>
      <c r="D23" s="1258">
        <v>522501</v>
      </c>
      <c r="E23" s="1258">
        <v>179639</v>
      </c>
      <c r="F23" s="1259">
        <v>999633</v>
      </c>
      <c r="G23" s="1258">
        <v>66795</v>
      </c>
      <c r="H23" s="1251"/>
    </row>
    <row r="24" spans="1:9" s="7" customFormat="1" ht="16.899999999999999" customHeight="1">
      <c r="A24" s="1195" t="s">
        <v>532</v>
      </c>
      <c r="B24" s="1236"/>
      <c r="C24" s="1236"/>
      <c r="D24" s="1236"/>
      <c r="E24" s="1260"/>
      <c r="F24" s="1261"/>
      <c r="G24" s="1261"/>
    </row>
    <row r="25" spans="1:9" s="7" customFormat="1" ht="16.899999999999999" customHeight="1">
      <c r="A25" s="1195" t="s">
        <v>533</v>
      </c>
      <c r="B25" s="1236"/>
      <c r="C25" s="1236"/>
      <c r="D25" s="1236"/>
      <c r="E25" s="1260"/>
      <c r="F25" s="1261"/>
      <c r="G25" s="1261"/>
    </row>
    <row r="26" spans="1:9" s="7" customFormat="1" ht="18" customHeight="1">
      <c r="A26" s="1195" t="s">
        <v>534</v>
      </c>
      <c r="B26" s="1236"/>
      <c r="C26" s="1236"/>
      <c r="D26" s="1236"/>
      <c r="E26" s="1260"/>
      <c r="F26" s="1261"/>
      <c r="G26" s="1261"/>
    </row>
    <row r="27" spans="1:9" s="1171" customFormat="1" ht="18" customHeight="1">
      <c r="A27" s="1142" t="s">
        <v>535</v>
      </c>
      <c r="B27" s="1262"/>
      <c r="C27" s="1262"/>
      <c r="D27" s="1262"/>
      <c r="E27" s="1262"/>
      <c r="F27" s="1262"/>
      <c r="G27" s="1262"/>
      <c r="H27" s="1262"/>
      <c r="I27" s="1262"/>
    </row>
    <row r="28" spans="1:9" s="1171" customFormat="1" ht="18" customHeight="1">
      <c r="A28" s="1171" t="s">
        <v>536</v>
      </c>
    </row>
    <row r="31" spans="1:9">
      <c r="A31" s="1263"/>
      <c r="B31" s="1264"/>
    </row>
    <row r="33" spans="6:6">
      <c r="F33" s="5"/>
    </row>
  </sheetData>
  <mergeCells count="11">
    <mergeCell ref="C14:D14"/>
    <mergeCell ref="C15:D15"/>
    <mergeCell ref="C16:D16"/>
    <mergeCell ref="C17:D17"/>
    <mergeCell ref="C18:D18"/>
    <mergeCell ref="A1:G1"/>
    <mergeCell ref="C7:D7"/>
    <mergeCell ref="C8:D8"/>
    <mergeCell ref="C11:D11"/>
    <mergeCell ref="C12:D12"/>
    <mergeCell ref="C13:D13"/>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sqref="A1:G1"/>
    </sheetView>
  </sheetViews>
  <sheetFormatPr defaultColWidth="10.625" defaultRowHeight="13.5"/>
  <cols>
    <col min="1" max="1" width="14.125" style="48" customWidth="1"/>
    <col min="2" max="7" width="15.75" style="48" customWidth="1"/>
    <col min="8" max="256" width="10.625" style="48"/>
    <col min="257" max="257" width="14.125" style="48" customWidth="1"/>
    <col min="258" max="263" width="15.75" style="48" customWidth="1"/>
    <col min="264" max="512" width="10.625" style="48"/>
    <col min="513" max="513" width="14.125" style="48" customWidth="1"/>
    <col min="514" max="519" width="15.75" style="48" customWidth="1"/>
    <col min="520" max="768" width="10.625" style="48"/>
    <col min="769" max="769" width="14.125" style="48" customWidth="1"/>
    <col min="770" max="775" width="15.75" style="48" customWidth="1"/>
    <col min="776" max="1024" width="10.625" style="48"/>
    <col min="1025" max="1025" width="14.125" style="48" customWidth="1"/>
    <col min="1026" max="1031" width="15.75" style="48" customWidth="1"/>
    <col min="1032" max="1280" width="10.625" style="48"/>
    <col min="1281" max="1281" width="14.125" style="48" customWidth="1"/>
    <col min="1282" max="1287" width="15.75" style="48" customWidth="1"/>
    <col min="1288" max="1536" width="10.625" style="48"/>
    <col min="1537" max="1537" width="14.125" style="48" customWidth="1"/>
    <col min="1538" max="1543" width="15.75" style="48" customWidth="1"/>
    <col min="1544" max="1792" width="10.625" style="48"/>
    <col min="1793" max="1793" width="14.125" style="48" customWidth="1"/>
    <col min="1794" max="1799" width="15.75" style="48" customWidth="1"/>
    <col min="1800" max="2048" width="10.625" style="48"/>
    <col min="2049" max="2049" width="14.125" style="48" customWidth="1"/>
    <col min="2050" max="2055" width="15.75" style="48" customWidth="1"/>
    <col min="2056" max="2304" width="10.625" style="48"/>
    <col min="2305" max="2305" width="14.125" style="48" customWidth="1"/>
    <col min="2306" max="2311" width="15.75" style="48" customWidth="1"/>
    <col min="2312" max="2560" width="10.625" style="48"/>
    <col min="2561" max="2561" width="14.125" style="48" customWidth="1"/>
    <col min="2562" max="2567" width="15.75" style="48" customWidth="1"/>
    <col min="2568" max="2816" width="10.625" style="48"/>
    <col min="2817" max="2817" width="14.125" style="48" customWidth="1"/>
    <col min="2818" max="2823" width="15.75" style="48" customWidth="1"/>
    <col min="2824" max="3072" width="10.625" style="48"/>
    <col min="3073" max="3073" width="14.125" style="48" customWidth="1"/>
    <col min="3074" max="3079" width="15.75" style="48" customWidth="1"/>
    <col min="3080" max="3328" width="10.625" style="48"/>
    <col min="3329" max="3329" width="14.125" style="48" customWidth="1"/>
    <col min="3330" max="3335" width="15.75" style="48" customWidth="1"/>
    <col min="3336" max="3584" width="10.625" style="48"/>
    <col min="3585" max="3585" width="14.125" style="48" customWidth="1"/>
    <col min="3586" max="3591" width="15.75" style="48" customWidth="1"/>
    <col min="3592" max="3840" width="10.625" style="48"/>
    <col min="3841" max="3841" width="14.125" style="48" customWidth="1"/>
    <col min="3842" max="3847" width="15.75" style="48" customWidth="1"/>
    <col min="3848" max="4096" width="10.625" style="48"/>
    <col min="4097" max="4097" width="14.125" style="48" customWidth="1"/>
    <col min="4098" max="4103" width="15.75" style="48" customWidth="1"/>
    <col min="4104" max="4352" width="10.625" style="48"/>
    <col min="4353" max="4353" width="14.125" style="48" customWidth="1"/>
    <col min="4354" max="4359" width="15.75" style="48" customWidth="1"/>
    <col min="4360" max="4608" width="10.625" style="48"/>
    <col min="4609" max="4609" width="14.125" style="48" customWidth="1"/>
    <col min="4610" max="4615" width="15.75" style="48" customWidth="1"/>
    <col min="4616" max="4864" width="10.625" style="48"/>
    <col min="4865" max="4865" width="14.125" style="48" customWidth="1"/>
    <col min="4866" max="4871" width="15.75" style="48" customWidth="1"/>
    <col min="4872" max="5120" width="10.625" style="48"/>
    <col min="5121" max="5121" width="14.125" style="48" customWidth="1"/>
    <col min="5122" max="5127" width="15.75" style="48" customWidth="1"/>
    <col min="5128" max="5376" width="10.625" style="48"/>
    <col min="5377" max="5377" width="14.125" style="48" customWidth="1"/>
    <col min="5378" max="5383" width="15.75" style="48" customWidth="1"/>
    <col min="5384" max="5632" width="10.625" style="48"/>
    <col min="5633" max="5633" width="14.125" style="48" customWidth="1"/>
    <col min="5634" max="5639" width="15.75" style="48" customWidth="1"/>
    <col min="5640" max="5888" width="10.625" style="48"/>
    <col min="5889" max="5889" width="14.125" style="48" customWidth="1"/>
    <col min="5890" max="5895" width="15.75" style="48" customWidth="1"/>
    <col min="5896" max="6144" width="10.625" style="48"/>
    <col min="6145" max="6145" width="14.125" style="48" customWidth="1"/>
    <col min="6146" max="6151" width="15.75" style="48" customWidth="1"/>
    <col min="6152" max="6400" width="10.625" style="48"/>
    <col min="6401" max="6401" width="14.125" style="48" customWidth="1"/>
    <col min="6402" max="6407" width="15.75" style="48" customWidth="1"/>
    <col min="6408" max="6656" width="10.625" style="48"/>
    <col min="6657" max="6657" width="14.125" style="48" customWidth="1"/>
    <col min="6658" max="6663" width="15.75" style="48" customWidth="1"/>
    <col min="6664" max="6912" width="10.625" style="48"/>
    <col min="6913" max="6913" width="14.125" style="48" customWidth="1"/>
    <col min="6914" max="6919" width="15.75" style="48" customWidth="1"/>
    <col min="6920" max="7168" width="10.625" style="48"/>
    <col min="7169" max="7169" width="14.125" style="48" customWidth="1"/>
    <col min="7170" max="7175" width="15.75" style="48" customWidth="1"/>
    <col min="7176" max="7424" width="10.625" style="48"/>
    <col min="7425" max="7425" width="14.125" style="48" customWidth="1"/>
    <col min="7426" max="7431" width="15.75" style="48" customWidth="1"/>
    <col min="7432" max="7680" width="10.625" style="48"/>
    <col min="7681" max="7681" width="14.125" style="48" customWidth="1"/>
    <col min="7682" max="7687" width="15.75" style="48" customWidth="1"/>
    <col min="7688" max="7936" width="10.625" style="48"/>
    <col min="7937" max="7937" width="14.125" style="48" customWidth="1"/>
    <col min="7938" max="7943" width="15.75" style="48" customWidth="1"/>
    <col min="7944" max="8192" width="10.625" style="48"/>
    <col min="8193" max="8193" width="14.125" style="48" customWidth="1"/>
    <col min="8194" max="8199" width="15.75" style="48" customWidth="1"/>
    <col min="8200" max="8448" width="10.625" style="48"/>
    <col min="8449" max="8449" width="14.125" style="48" customWidth="1"/>
    <col min="8450" max="8455" width="15.75" style="48" customWidth="1"/>
    <col min="8456" max="8704" width="10.625" style="48"/>
    <col min="8705" max="8705" width="14.125" style="48" customWidth="1"/>
    <col min="8706" max="8711" width="15.75" style="48" customWidth="1"/>
    <col min="8712" max="8960" width="10.625" style="48"/>
    <col min="8961" max="8961" width="14.125" style="48" customWidth="1"/>
    <col min="8962" max="8967" width="15.75" style="48" customWidth="1"/>
    <col min="8968" max="9216" width="10.625" style="48"/>
    <col min="9217" max="9217" width="14.125" style="48" customWidth="1"/>
    <col min="9218" max="9223" width="15.75" style="48" customWidth="1"/>
    <col min="9224" max="9472" width="10.625" style="48"/>
    <col min="9473" max="9473" width="14.125" style="48" customWidth="1"/>
    <col min="9474" max="9479" width="15.75" style="48" customWidth="1"/>
    <col min="9480" max="9728" width="10.625" style="48"/>
    <col min="9729" max="9729" width="14.125" style="48" customWidth="1"/>
    <col min="9730" max="9735" width="15.75" style="48" customWidth="1"/>
    <col min="9736" max="9984" width="10.625" style="48"/>
    <col min="9985" max="9985" width="14.125" style="48" customWidth="1"/>
    <col min="9986" max="9991" width="15.75" style="48" customWidth="1"/>
    <col min="9992" max="10240" width="10.625" style="48"/>
    <col min="10241" max="10241" width="14.125" style="48" customWidth="1"/>
    <col min="10242" max="10247" width="15.75" style="48" customWidth="1"/>
    <col min="10248" max="10496" width="10.625" style="48"/>
    <col min="10497" max="10497" width="14.125" style="48" customWidth="1"/>
    <col min="10498" max="10503" width="15.75" style="48" customWidth="1"/>
    <col min="10504" max="10752" width="10.625" style="48"/>
    <col min="10753" max="10753" width="14.125" style="48" customWidth="1"/>
    <col min="10754" max="10759" width="15.75" style="48" customWidth="1"/>
    <col min="10760" max="11008" width="10.625" style="48"/>
    <col min="11009" max="11009" width="14.125" style="48" customWidth="1"/>
    <col min="11010" max="11015" width="15.75" style="48" customWidth="1"/>
    <col min="11016" max="11264" width="10.625" style="48"/>
    <col min="11265" max="11265" width="14.125" style="48" customWidth="1"/>
    <col min="11266" max="11271" width="15.75" style="48" customWidth="1"/>
    <col min="11272" max="11520" width="10.625" style="48"/>
    <col min="11521" max="11521" width="14.125" style="48" customWidth="1"/>
    <col min="11522" max="11527" width="15.75" style="48" customWidth="1"/>
    <col min="11528" max="11776" width="10.625" style="48"/>
    <col min="11777" max="11777" width="14.125" style="48" customWidth="1"/>
    <col min="11778" max="11783" width="15.75" style="48" customWidth="1"/>
    <col min="11784" max="12032" width="10.625" style="48"/>
    <col min="12033" max="12033" width="14.125" style="48" customWidth="1"/>
    <col min="12034" max="12039" width="15.75" style="48" customWidth="1"/>
    <col min="12040" max="12288" width="10.625" style="48"/>
    <col min="12289" max="12289" width="14.125" style="48" customWidth="1"/>
    <col min="12290" max="12295" width="15.75" style="48" customWidth="1"/>
    <col min="12296" max="12544" width="10.625" style="48"/>
    <col min="12545" max="12545" width="14.125" style="48" customWidth="1"/>
    <col min="12546" max="12551" width="15.75" style="48" customWidth="1"/>
    <col min="12552" max="12800" width="10.625" style="48"/>
    <col min="12801" max="12801" width="14.125" style="48" customWidth="1"/>
    <col min="12802" max="12807" width="15.75" style="48" customWidth="1"/>
    <col min="12808" max="13056" width="10.625" style="48"/>
    <col min="13057" max="13057" width="14.125" style="48" customWidth="1"/>
    <col min="13058" max="13063" width="15.75" style="48" customWidth="1"/>
    <col min="13064" max="13312" width="10.625" style="48"/>
    <col min="13313" max="13313" width="14.125" style="48" customWidth="1"/>
    <col min="13314" max="13319" width="15.75" style="48" customWidth="1"/>
    <col min="13320" max="13568" width="10.625" style="48"/>
    <col min="13569" max="13569" width="14.125" style="48" customWidth="1"/>
    <col min="13570" max="13575" width="15.75" style="48" customWidth="1"/>
    <col min="13576" max="13824" width="10.625" style="48"/>
    <col min="13825" max="13825" width="14.125" style="48" customWidth="1"/>
    <col min="13826" max="13831" width="15.75" style="48" customWidth="1"/>
    <col min="13832" max="14080" width="10.625" style="48"/>
    <col min="14081" max="14081" width="14.125" style="48" customWidth="1"/>
    <col min="14082" max="14087" width="15.75" style="48" customWidth="1"/>
    <col min="14088" max="14336" width="10.625" style="48"/>
    <col min="14337" max="14337" width="14.125" style="48" customWidth="1"/>
    <col min="14338" max="14343" width="15.75" style="48" customWidth="1"/>
    <col min="14344" max="14592" width="10.625" style="48"/>
    <col min="14593" max="14593" width="14.125" style="48" customWidth="1"/>
    <col min="14594" max="14599" width="15.75" style="48" customWidth="1"/>
    <col min="14600" max="14848" width="10.625" style="48"/>
    <col min="14849" max="14849" width="14.125" style="48" customWidth="1"/>
    <col min="14850" max="14855" width="15.75" style="48" customWidth="1"/>
    <col min="14856" max="15104" width="10.625" style="48"/>
    <col min="15105" max="15105" width="14.125" style="48" customWidth="1"/>
    <col min="15106" max="15111" width="15.75" style="48" customWidth="1"/>
    <col min="15112" max="15360" width="10.625" style="48"/>
    <col min="15361" max="15361" width="14.125" style="48" customWidth="1"/>
    <col min="15362" max="15367" width="15.75" style="48" customWidth="1"/>
    <col min="15368" max="15616" width="10.625" style="48"/>
    <col min="15617" max="15617" width="14.125" style="48" customWidth="1"/>
    <col min="15618" max="15623" width="15.75" style="48" customWidth="1"/>
    <col min="15624" max="15872" width="10.625" style="48"/>
    <col min="15873" max="15873" width="14.125" style="48" customWidth="1"/>
    <col min="15874" max="15879" width="15.75" style="48" customWidth="1"/>
    <col min="15880" max="16128" width="10.625" style="48"/>
    <col min="16129" max="16129" width="14.125" style="48" customWidth="1"/>
    <col min="16130" max="16135" width="15.75" style="48" customWidth="1"/>
    <col min="16136" max="16384" width="10.625" style="48"/>
  </cols>
  <sheetData>
    <row r="1" spans="1:8" ht="16.149999999999999" customHeight="1">
      <c r="A1" s="1176" t="s">
        <v>537</v>
      </c>
      <c r="B1" s="1237"/>
      <c r="C1" s="1237"/>
      <c r="D1" s="1237"/>
      <c r="E1" s="1237"/>
      <c r="F1" s="1237"/>
      <c r="G1" s="1237"/>
    </row>
    <row r="2" spans="1:8" ht="15.6" customHeight="1" thickBot="1">
      <c r="A2" s="1265"/>
      <c r="B2" s="1"/>
      <c r="C2" s="1"/>
      <c r="D2" s="1"/>
      <c r="E2" s="1"/>
      <c r="F2" s="1"/>
      <c r="G2" s="2" t="s">
        <v>465</v>
      </c>
    </row>
    <row r="3" spans="1:8" ht="12.6" customHeight="1" thickTop="1">
      <c r="A3" s="1266" t="s">
        <v>538</v>
      </c>
      <c r="B3" s="1267"/>
      <c r="C3" s="1268" t="s">
        <v>539</v>
      </c>
      <c r="D3" s="1268" t="s">
        <v>516</v>
      </c>
      <c r="E3" s="1268" t="s">
        <v>540</v>
      </c>
      <c r="F3" s="1268" t="s">
        <v>541</v>
      </c>
      <c r="G3" s="1268" t="s">
        <v>542</v>
      </c>
    </row>
    <row r="4" spans="1:8" ht="24" customHeight="1">
      <c r="A4" s="1269"/>
      <c r="B4" s="1270" t="s">
        <v>514</v>
      </c>
      <c r="C4" s="1271"/>
      <c r="D4" s="1271"/>
      <c r="E4" s="1272"/>
      <c r="F4" s="1272"/>
      <c r="G4" s="1271"/>
    </row>
    <row r="5" spans="1:8" ht="12.6" customHeight="1">
      <c r="A5" s="1273"/>
      <c r="B5" s="1270"/>
      <c r="C5" s="1274"/>
      <c r="D5" s="1274"/>
      <c r="E5" s="1275"/>
      <c r="F5" s="1275"/>
      <c r="G5" s="1274"/>
    </row>
    <row r="6" spans="1:8" ht="18" customHeight="1">
      <c r="A6" s="1276"/>
      <c r="B6" s="1277"/>
      <c r="C6" s="1277"/>
      <c r="D6" s="1277"/>
      <c r="E6" s="1277"/>
      <c r="F6" s="1277"/>
      <c r="G6" s="1277"/>
      <c r="H6" s="1224"/>
    </row>
    <row r="7" spans="1:8" s="61" customFormat="1" ht="16.899999999999999" customHeight="1">
      <c r="A7" s="1278" t="s">
        <v>521</v>
      </c>
      <c r="B7" s="60">
        <v>2048622</v>
      </c>
      <c r="C7" s="1248" t="s">
        <v>543</v>
      </c>
      <c r="D7" s="1248"/>
      <c r="E7" s="60">
        <v>87151</v>
      </c>
      <c r="F7" s="1249">
        <v>298858</v>
      </c>
      <c r="G7" s="60">
        <v>132193</v>
      </c>
      <c r="H7" s="67"/>
    </row>
    <row r="8" spans="1:8" s="61" customFormat="1" ht="16.899999999999999" customHeight="1">
      <c r="A8" s="1278" t="s">
        <v>19</v>
      </c>
      <c r="B8" s="60">
        <v>2092187</v>
      </c>
      <c r="C8" s="1248" t="s">
        <v>544</v>
      </c>
      <c r="D8" s="1248"/>
      <c r="E8" s="60">
        <v>88260</v>
      </c>
      <c r="F8" s="1249">
        <v>286466</v>
      </c>
      <c r="G8" s="60">
        <v>161014</v>
      </c>
      <c r="H8" s="67"/>
    </row>
    <row r="9" spans="1:8" s="61" customFormat="1" ht="16.899999999999999" customHeight="1">
      <c r="A9" s="1278">
        <v>2</v>
      </c>
      <c r="B9" s="60">
        <v>2198287</v>
      </c>
      <c r="C9" s="1279">
        <v>1340576</v>
      </c>
      <c r="D9" s="1279">
        <v>293876</v>
      </c>
      <c r="E9" s="60">
        <v>88405</v>
      </c>
      <c r="F9" s="1249">
        <v>283689</v>
      </c>
      <c r="G9" s="60">
        <v>191741</v>
      </c>
      <c r="H9" s="67"/>
    </row>
    <row r="10" spans="1:8" ht="16.899999999999999" customHeight="1">
      <c r="A10" s="1280"/>
      <c r="B10" s="65"/>
      <c r="C10" s="1251"/>
      <c r="D10" s="1251"/>
      <c r="E10" s="1252"/>
      <c r="F10" s="1253"/>
      <c r="G10" s="65"/>
      <c r="H10" s="1224"/>
    </row>
    <row r="11" spans="1:8" s="61" customFormat="1" ht="16.899999999999999" customHeight="1">
      <c r="A11" s="1278" t="s">
        <v>243</v>
      </c>
      <c r="B11" s="60">
        <v>2092165</v>
      </c>
      <c r="C11" s="1248" t="s">
        <v>545</v>
      </c>
      <c r="D11" s="1248"/>
      <c r="E11" s="60">
        <v>87988</v>
      </c>
      <c r="F11" s="1249">
        <v>286646</v>
      </c>
      <c r="G11" s="60">
        <v>179279</v>
      </c>
      <c r="H11" s="69"/>
    </row>
    <row r="12" spans="1:8" s="61" customFormat="1" ht="16.899999999999999" customHeight="1">
      <c r="A12" s="1278">
        <v>6</v>
      </c>
      <c r="B12" s="60">
        <v>2104174</v>
      </c>
      <c r="C12" s="1248" t="s">
        <v>546</v>
      </c>
      <c r="D12" s="1248"/>
      <c r="E12" s="60">
        <v>88053</v>
      </c>
      <c r="F12" s="1249">
        <v>258868</v>
      </c>
      <c r="G12" s="60">
        <v>190313</v>
      </c>
      <c r="H12" s="69"/>
    </row>
    <row r="13" spans="1:8" s="61" customFormat="1" ht="16.899999999999999" customHeight="1">
      <c r="A13" s="1278">
        <v>7</v>
      </c>
      <c r="B13" s="60">
        <v>2140174</v>
      </c>
      <c r="C13" s="1248" t="s">
        <v>547</v>
      </c>
      <c r="D13" s="1248"/>
      <c r="E13" s="60">
        <v>87970</v>
      </c>
      <c r="F13" s="1249">
        <v>284600</v>
      </c>
      <c r="G13" s="60">
        <v>190280</v>
      </c>
      <c r="H13" s="69"/>
    </row>
    <row r="14" spans="1:8" s="61" customFormat="1" ht="16.899999999999999" customHeight="1">
      <c r="A14" s="1278">
        <v>8</v>
      </c>
      <c r="B14" s="60">
        <v>2152214</v>
      </c>
      <c r="C14" s="1248" t="s">
        <v>548</v>
      </c>
      <c r="D14" s="1248"/>
      <c r="E14" s="60">
        <v>88294</v>
      </c>
      <c r="F14" s="1249">
        <v>284836</v>
      </c>
      <c r="G14" s="60">
        <v>191880</v>
      </c>
      <c r="H14" s="69"/>
    </row>
    <row r="15" spans="1:8" s="61" customFormat="1" ht="16.899999999999999" customHeight="1">
      <c r="A15" s="1278">
        <v>9</v>
      </c>
      <c r="B15" s="60">
        <v>2158001</v>
      </c>
      <c r="C15" s="1248" t="s">
        <v>549</v>
      </c>
      <c r="D15" s="1248"/>
      <c r="E15" s="60">
        <v>88459</v>
      </c>
      <c r="F15" s="1249">
        <v>283029</v>
      </c>
      <c r="G15" s="60">
        <v>192322</v>
      </c>
      <c r="H15" s="69"/>
    </row>
    <row r="16" spans="1:8" s="61" customFormat="1" ht="16.899999999999999" customHeight="1">
      <c r="A16" s="1278">
        <v>10</v>
      </c>
      <c r="B16" s="60">
        <v>2157368</v>
      </c>
      <c r="C16" s="1248" t="s">
        <v>550</v>
      </c>
      <c r="D16" s="1248"/>
      <c r="E16" s="60">
        <v>88559</v>
      </c>
      <c r="F16" s="1249">
        <v>283927</v>
      </c>
      <c r="G16" s="60">
        <v>191872</v>
      </c>
      <c r="H16" s="69"/>
    </row>
    <row r="17" spans="1:8" s="61" customFormat="1" ht="16.899999999999999" customHeight="1">
      <c r="A17" s="1278">
        <v>11</v>
      </c>
      <c r="B17" s="60">
        <v>2156180</v>
      </c>
      <c r="C17" s="1248" t="s">
        <v>551</v>
      </c>
      <c r="D17" s="1248"/>
      <c r="E17" s="60">
        <v>88962</v>
      </c>
      <c r="F17" s="1249">
        <v>282842</v>
      </c>
      <c r="G17" s="60">
        <v>191742</v>
      </c>
      <c r="H17" s="69"/>
    </row>
    <row r="18" spans="1:8" s="61" customFormat="1" ht="16.899999999999999" customHeight="1">
      <c r="A18" s="1278">
        <v>12</v>
      </c>
      <c r="B18" s="60">
        <v>2166597</v>
      </c>
      <c r="C18" s="1248" t="s">
        <v>552</v>
      </c>
      <c r="D18" s="1248"/>
      <c r="E18" s="60">
        <v>88696</v>
      </c>
      <c r="F18" s="1249">
        <v>282108</v>
      </c>
      <c r="G18" s="1281">
        <v>191811</v>
      </c>
      <c r="H18" s="69"/>
    </row>
    <row r="19" spans="1:8" s="61" customFormat="1" ht="16.899999999999999" customHeight="1">
      <c r="A19" s="1278" t="s">
        <v>104</v>
      </c>
      <c r="B19" s="60">
        <v>2159792</v>
      </c>
      <c r="C19" s="1249">
        <v>1308312</v>
      </c>
      <c r="D19" s="1249">
        <v>290866</v>
      </c>
      <c r="E19" s="60">
        <v>88124</v>
      </c>
      <c r="F19" s="1249">
        <v>281471</v>
      </c>
      <c r="G19" s="1281">
        <v>191019</v>
      </c>
      <c r="H19" s="69"/>
    </row>
    <row r="20" spans="1:8" s="61" customFormat="1" ht="16.899999999999999" customHeight="1">
      <c r="A20" s="1278">
        <v>2</v>
      </c>
      <c r="B20" s="1255">
        <v>2162493</v>
      </c>
      <c r="C20" s="60">
        <v>1310791</v>
      </c>
      <c r="D20" s="60">
        <v>291237</v>
      </c>
      <c r="E20" s="60">
        <v>87960</v>
      </c>
      <c r="F20" s="1249">
        <v>281985</v>
      </c>
      <c r="G20" s="60">
        <v>190520</v>
      </c>
      <c r="H20" s="69"/>
    </row>
    <row r="21" spans="1:8" s="61" customFormat="1" ht="16.899999999999999" customHeight="1">
      <c r="A21" s="1278">
        <v>3</v>
      </c>
      <c r="B21" s="1255">
        <v>2198287</v>
      </c>
      <c r="C21" s="60">
        <v>1340576</v>
      </c>
      <c r="D21" s="60">
        <v>293876</v>
      </c>
      <c r="E21" s="60">
        <v>88405</v>
      </c>
      <c r="F21" s="1249">
        <v>283689</v>
      </c>
      <c r="G21" s="60">
        <v>192201</v>
      </c>
      <c r="H21" s="69"/>
    </row>
    <row r="22" spans="1:8" s="61" customFormat="1" ht="16.899999999999999" customHeight="1">
      <c r="A22" s="1282">
        <v>4</v>
      </c>
      <c r="B22" s="1255">
        <v>2172487</v>
      </c>
      <c r="C22" s="60">
        <v>1322879</v>
      </c>
      <c r="D22" s="60">
        <v>289395</v>
      </c>
      <c r="E22" s="60">
        <v>87858</v>
      </c>
      <c r="F22" s="1249">
        <v>280462</v>
      </c>
      <c r="G22" s="60">
        <v>191893</v>
      </c>
      <c r="H22" s="69"/>
    </row>
    <row r="23" spans="1:8" s="61" customFormat="1" ht="16.899999999999999" customHeight="1">
      <c r="A23" s="1283">
        <v>5</v>
      </c>
      <c r="B23" s="1257">
        <v>2175169</v>
      </c>
      <c r="C23" s="1258">
        <v>1321194</v>
      </c>
      <c r="D23" s="1258">
        <v>294108</v>
      </c>
      <c r="E23" s="1258">
        <v>87921</v>
      </c>
      <c r="F23" s="1259">
        <v>279616</v>
      </c>
      <c r="G23" s="1258">
        <v>192330</v>
      </c>
      <c r="H23" s="69"/>
    </row>
    <row r="24" spans="1:8" s="1286" customFormat="1" ht="16.899999999999999" customHeight="1">
      <c r="A24" s="1284" t="s">
        <v>532</v>
      </c>
      <c r="B24" s="1284"/>
      <c r="C24" s="1284"/>
      <c r="D24" s="1284"/>
      <c r="E24" s="1285"/>
      <c r="F24" s="1285"/>
      <c r="G24" s="1285"/>
    </row>
    <row r="25" spans="1:8" s="1286" customFormat="1" ht="16.899999999999999" customHeight="1">
      <c r="A25" s="1284" t="s">
        <v>553</v>
      </c>
      <c r="B25" s="1284"/>
      <c r="C25" s="1284"/>
      <c r="D25" s="1284"/>
      <c r="E25" s="1285"/>
      <c r="F25" s="1285"/>
      <c r="G25" s="1285"/>
    </row>
    <row r="26" spans="1:8" s="1228" customFormat="1" ht="16.899999999999999" customHeight="1">
      <c r="A26" s="1287" t="s">
        <v>554</v>
      </c>
      <c r="B26" s="1288"/>
      <c r="C26" s="1288"/>
      <c r="D26" s="1288"/>
      <c r="F26" s="26"/>
      <c r="G26" s="1288"/>
    </row>
    <row r="27" spans="1:8">
      <c r="A27" s="1289" t="s">
        <v>555</v>
      </c>
      <c r="B27" s="1289"/>
      <c r="C27" s="1289"/>
      <c r="D27" s="1289"/>
      <c r="E27" s="1289"/>
      <c r="F27" s="1289"/>
      <c r="G27" s="1289"/>
    </row>
    <row r="28" spans="1:8" ht="27.75" customHeight="1">
      <c r="A28" s="1289"/>
      <c r="B28" s="1289"/>
      <c r="C28" s="1289"/>
      <c r="D28" s="1289"/>
      <c r="E28" s="1289"/>
      <c r="F28" s="1289"/>
      <c r="G28" s="1289"/>
    </row>
    <row r="31" spans="1:8">
      <c r="A31" s="1263"/>
      <c r="B31" s="1290"/>
    </row>
  </sheetData>
  <mergeCells count="18">
    <mergeCell ref="C15:D15"/>
    <mergeCell ref="C16:D16"/>
    <mergeCell ref="C17:D17"/>
    <mergeCell ref="C18:D18"/>
    <mergeCell ref="A27:G28"/>
    <mergeCell ref="C7:D7"/>
    <mergeCell ref="C8:D8"/>
    <mergeCell ref="C11:D11"/>
    <mergeCell ref="C12:D12"/>
    <mergeCell ref="C13:D13"/>
    <mergeCell ref="C14:D14"/>
    <mergeCell ref="A1:G1"/>
    <mergeCell ref="A3:A5"/>
    <mergeCell ref="C3:C5"/>
    <mergeCell ref="D3:D5"/>
    <mergeCell ref="E3:E5"/>
    <mergeCell ref="F3:F5"/>
    <mergeCell ref="G3:G5"/>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sqref="A1:G1"/>
    </sheetView>
  </sheetViews>
  <sheetFormatPr defaultColWidth="10.625" defaultRowHeight="13.5"/>
  <cols>
    <col min="1" max="1" width="14.625" style="1292" customWidth="1"/>
    <col min="2" max="2" width="11.75" style="1292" customWidth="1"/>
    <col min="3" max="3" width="13.25" style="1292" customWidth="1"/>
    <col min="4" max="7" width="11.75" style="32" customWidth="1"/>
    <col min="8" max="256" width="10.625" style="1292"/>
    <col min="257" max="257" width="14.625" style="1292" customWidth="1"/>
    <col min="258" max="258" width="11.75" style="1292" customWidth="1"/>
    <col min="259" max="259" width="13.25" style="1292" customWidth="1"/>
    <col min="260" max="263" width="11.75" style="1292" customWidth="1"/>
    <col min="264" max="512" width="10.625" style="1292"/>
    <col min="513" max="513" width="14.625" style="1292" customWidth="1"/>
    <col min="514" max="514" width="11.75" style="1292" customWidth="1"/>
    <col min="515" max="515" width="13.25" style="1292" customWidth="1"/>
    <col min="516" max="519" width="11.75" style="1292" customWidth="1"/>
    <col min="520" max="768" width="10.625" style="1292"/>
    <col min="769" max="769" width="14.625" style="1292" customWidth="1"/>
    <col min="770" max="770" width="11.75" style="1292" customWidth="1"/>
    <col min="771" max="771" width="13.25" style="1292" customWidth="1"/>
    <col min="772" max="775" width="11.75" style="1292" customWidth="1"/>
    <col min="776" max="1024" width="10.625" style="1292"/>
    <col min="1025" max="1025" width="14.625" style="1292" customWidth="1"/>
    <col min="1026" max="1026" width="11.75" style="1292" customWidth="1"/>
    <col min="1027" max="1027" width="13.25" style="1292" customWidth="1"/>
    <col min="1028" max="1031" width="11.75" style="1292" customWidth="1"/>
    <col min="1032" max="1280" width="10.625" style="1292"/>
    <col min="1281" max="1281" width="14.625" style="1292" customWidth="1"/>
    <col min="1282" max="1282" width="11.75" style="1292" customWidth="1"/>
    <col min="1283" max="1283" width="13.25" style="1292" customWidth="1"/>
    <col min="1284" max="1287" width="11.75" style="1292" customWidth="1"/>
    <col min="1288" max="1536" width="10.625" style="1292"/>
    <col min="1537" max="1537" width="14.625" style="1292" customWidth="1"/>
    <col min="1538" max="1538" width="11.75" style="1292" customWidth="1"/>
    <col min="1539" max="1539" width="13.25" style="1292" customWidth="1"/>
    <col min="1540" max="1543" width="11.75" style="1292" customWidth="1"/>
    <col min="1544" max="1792" width="10.625" style="1292"/>
    <col min="1793" max="1793" width="14.625" style="1292" customWidth="1"/>
    <col min="1794" max="1794" width="11.75" style="1292" customWidth="1"/>
    <col min="1795" max="1795" width="13.25" style="1292" customWidth="1"/>
    <col min="1796" max="1799" width="11.75" style="1292" customWidth="1"/>
    <col min="1800" max="2048" width="10.625" style="1292"/>
    <col min="2049" max="2049" width="14.625" style="1292" customWidth="1"/>
    <col min="2050" max="2050" width="11.75" style="1292" customWidth="1"/>
    <col min="2051" max="2051" width="13.25" style="1292" customWidth="1"/>
    <col min="2052" max="2055" width="11.75" style="1292" customWidth="1"/>
    <col min="2056" max="2304" width="10.625" style="1292"/>
    <col min="2305" max="2305" width="14.625" style="1292" customWidth="1"/>
    <col min="2306" max="2306" width="11.75" style="1292" customWidth="1"/>
    <col min="2307" max="2307" width="13.25" style="1292" customWidth="1"/>
    <col min="2308" max="2311" width="11.75" style="1292" customWidth="1"/>
    <col min="2312" max="2560" width="10.625" style="1292"/>
    <col min="2561" max="2561" width="14.625" style="1292" customWidth="1"/>
    <col min="2562" max="2562" width="11.75" style="1292" customWidth="1"/>
    <col min="2563" max="2563" width="13.25" style="1292" customWidth="1"/>
    <col min="2564" max="2567" width="11.75" style="1292" customWidth="1"/>
    <col min="2568" max="2816" width="10.625" style="1292"/>
    <col min="2817" max="2817" width="14.625" style="1292" customWidth="1"/>
    <col min="2818" max="2818" width="11.75" style="1292" customWidth="1"/>
    <col min="2819" max="2819" width="13.25" style="1292" customWidth="1"/>
    <col min="2820" max="2823" width="11.75" style="1292" customWidth="1"/>
    <col min="2824" max="3072" width="10.625" style="1292"/>
    <col min="3073" max="3073" width="14.625" style="1292" customWidth="1"/>
    <col min="3074" max="3074" width="11.75" style="1292" customWidth="1"/>
    <col min="3075" max="3075" width="13.25" style="1292" customWidth="1"/>
    <col min="3076" max="3079" width="11.75" style="1292" customWidth="1"/>
    <col min="3080" max="3328" width="10.625" style="1292"/>
    <col min="3329" max="3329" width="14.625" style="1292" customWidth="1"/>
    <col min="3330" max="3330" width="11.75" style="1292" customWidth="1"/>
    <col min="3331" max="3331" width="13.25" style="1292" customWidth="1"/>
    <col min="3332" max="3335" width="11.75" style="1292" customWidth="1"/>
    <col min="3336" max="3584" width="10.625" style="1292"/>
    <col min="3585" max="3585" width="14.625" style="1292" customWidth="1"/>
    <col min="3586" max="3586" width="11.75" style="1292" customWidth="1"/>
    <col min="3587" max="3587" width="13.25" style="1292" customWidth="1"/>
    <col min="3588" max="3591" width="11.75" style="1292" customWidth="1"/>
    <col min="3592" max="3840" width="10.625" style="1292"/>
    <col min="3841" max="3841" width="14.625" style="1292" customWidth="1"/>
    <col min="3842" max="3842" width="11.75" style="1292" customWidth="1"/>
    <col min="3843" max="3843" width="13.25" style="1292" customWidth="1"/>
    <col min="3844" max="3847" width="11.75" style="1292" customWidth="1"/>
    <col min="3848" max="4096" width="10.625" style="1292"/>
    <col min="4097" max="4097" width="14.625" style="1292" customWidth="1"/>
    <col min="4098" max="4098" width="11.75" style="1292" customWidth="1"/>
    <col min="4099" max="4099" width="13.25" style="1292" customWidth="1"/>
    <col min="4100" max="4103" width="11.75" style="1292" customWidth="1"/>
    <col min="4104" max="4352" width="10.625" style="1292"/>
    <col min="4353" max="4353" width="14.625" style="1292" customWidth="1"/>
    <col min="4354" max="4354" width="11.75" style="1292" customWidth="1"/>
    <col min="4355" max="4355" width="13.25" style="1292" customWidth="1"/>
    <col min="4356" max="4359" width="11.75" style="1292" customWidth="1"/>
    <col min="4360" max="4608" width="10.625" style="1292"/>
    <col min="4609" max="4609" width="14.625" style="1292" customWidth="1"/>
    <col min="4610" max="4610" width="11.75" style="1292" customWidth="1"/>
    <col min="4611" max="4611" width="13.25" style="1292" customWidth="1"/>
    <col min="4612" max="4615" width="11.75" style="1292" customWidth="1"/>
    <col min="4616" max="4864" width="10.625" style="1292"/>
    <col min="4865" max="4865" width="14.625" style="1292" customWidth="1"/>
    <col min="4866" max="4866" width="11.75" style="1292" customWidth="1"/>
    <col min="4867" max="4867" width="13.25" style="1292" customWidth="1"/>
    <col min="4868" max="4871" width="11.75" style="1292" customWidth="1"/>
    <col min="4872" max="5120" width="10.625" style="1292"/>
    <col min="5121" max="5121" width="14.625" style="1292" customWidth="1"/>
    <col min="5122" max="5122" width="11.75" style="1292" customWidth="1"/>
    <col min="5123" max="5123" width="13.25" style="1292" customWidth="1"/>
    <col min="5124" max="5127" width="11.75" style="1292" customWidth="1"/>
    <col min="5128" max="5376" width="10.625" style="1292"/>
    <col min="5377" max="5377" width="14.625" style="1292" customWidth="1"/>
    <col min="5378" max="5378" width="11.75" style="1292" customWidth="1"/>
    <col min="5379" max="5379" width="13.25" style="1292" customWidth="1"/>
    <col min="5380" max="5383" width="11.75" style="1292" customWidth="1"/>
    <col min="5384" max="5632" width="10.625" style="1292"/>
    <col min="5633" max="5633" width="14.625" style="1292" customWidth="1"/>
    <col min="5634" max="5634" width="11.75" style="1292" customWidth="1"/>
    <col min="5635" max="5635" width="13.25" style="1292" customWidth="1"/>
    <col min="5636" max="5639" width="11.75" style="1292" customWidth="1"/>
    <col min="5640" max="5888" width="10.625" style="1292"/>
    <col min="5889" max="5889" width="14.625" style="1292" customWidth="1"/>
    <col min="5890" max="5890" width="11.75" style="1292" customWidth="1"/>
    <col min="5891" max="5891" width="13.25" style="1292" customWidth="1"/>
    <col min="5892" max="5895" width="11.75" style="1292" customWidth="1"/>
    <col min="5896" max="6144" width="10.625" style="1292"/>
    <col min="6145" max="6145" width="14.625" style="1292" customWidth="1"/>
    <col min="6146" max="6146" width="11.75" style="1292" customWidth="1"/>
    <col min="6147" max="6147" width="13.25" style="1292" customWidth="1"/>
    <col min="6148" max="6151" width="11.75" style="1292" customWidth="1"/>
    <col min="6152" max="6400" width="10.625" style="1292"/>
    <col min="6401" max="6401" width="14.625" style="1292" customWidth="1"/>
    <col min="6402" max="6402" width="11.75" style="1292" customWidth="1"/>
    <col min="6403" max="6403" width="13.25" style="1292" customWidth="1"/>
    <col min="6404" max="6407" width="11.75" style="1292" customWidth="1"/>
    <col min="6408" max="6656" width="10.625" style="1292"/>
    <col min="6657" max="6657" width="14.625" style="1292" customWidth="1"/>
    <col min="6658" max="6658" width="11.75" style="1292" customWidth="1"/>
    <col min="6659" max="6659" width="13.25" style="1292" customWidth="1"/>
    <col min="6660" max="6663" width="11.75" style="1292" customWidth="1"/>
    <col min="6664" max="6912" width="10.625" style="1292"/>
    <col min="6913" max="6913" width="14.625" style="1292" customWidth="1"/>
    <col min="6914" max="6914" width="11.75" style="1292" customWidth="1"/>
    <col min="6915" max="6915" width="13.25" style="1292" customWidth="1"/>
    <col min="6916" max="6919" width="11.75" style="1292" customWidth="1"/>
    <col min="6920" max="7168" width="10.625" style="1292"/>
    <col min="7169" max="7169" width="14.625" style="1292" customWidth="1"/>
    <col min="7170" max="7170" width="11.75" style="1292" customWidth="1"/>
    <col min="7171" max="7171" width="13.25" style="1292" customWidth="1"/>
    <col min="7172" max="7175" width="11.75" style="1292" customWidth="1"/>
    <col min="7176" max="7424" width="10.625" style="1292"/>
    <col min="7425" max="7425" width="14.625" style="1292" customWidth="1"/>
    <col min="7426" max="7426" width="11.75" style="1292" customWidth="1"/>
    <col min="7427" max="7427" width="13.25" style="1292" customWidth="1"/>
    <col min="7428" max="7431" width="11.75" style="1292" customWidth="1"/>
    <col min="7432" max="7680" width="10.625" style="1292"/>
    <col min="7681" max="7681" width="14.625" style="1292" customWidth="1"/>
    <col min="7682" max="7682" width="11.75" style="1292" customWidth="1"/>
    <col min="7683" max="7683" width="13.25" style="1292" customWidth="1"/>
    <col min="7684" max="7687" width="11.75" style="1292" customWidth="1"/>
    <col min="7688" max="7936" width="10.625" style="1292"/>
    <col min="7937" max="7937" width="14.625" style="1292" customWidth="1"/>
    <col min="7938" max="7938" width="11.75" style="1292" customWidth="1"/>
    <col min="7939" max="7939" width="13.25" style="1292" customWidth="1"/>
    <col min="7940" max="7943" width="11.75" style="1292" customWidth="1"/>
    <col min="7944" max="8192" width="10.625" style="1292"/>
    <col min="8193" max="8193" width="14.625" style="1292" customWidth="1"/>
    <col min="8194" max="8194" width="11.75" style="1292" customWidth="1"/>
    <col min="8195" max="8195" width="13.25" style="1292" customWidth="1"/>
    <col min="8196" max="8199" width="11.75" style="1292" customWidth="1"/>
    <col min="8200" max="8448" width="10.625" style="1292"/>
    <col min="8449" max="8449" width="14.625" style="1292" customWidth="1"/>
    <col min="8450" max="8450" width="11.75" style="1292" customWidth="1"/>
    <col min="8451" max="8451" width="13.25" style="1292" customWidth="1"/>
    <col min="8452" max="8455" width="11.75" style="1292" customWidth="1"/>
    <col min="8456" max="8704" width="10.625" style="1292"/>
    <col min="8705" max="8705" width="14.625" style="1292" customWidth="1"/>
    <col min="8706" max="8706" width="11.75" style="1292" customWidth="1"/>
    <col min="8707" max="8707" width="13.25" style="1292" customWidth="1"/>
    <col min="8708" max="8711" width="11.75" style="1292" customWidth="1"/>
    <col min="8712" max="8960" width="10.625" style="1292"/>
    <col min="8961" max="8961" width="14.625" style="1292" customWidth="1"/>
    <col min="8962" max="8962" width="11.75" style="1292" customWidth="1"/>
    <col min="8963" max="8963" width="13.25" style="1292" customWidth="1"/>
    <col min="8964" max="8967" width="11.75" style="1292" customWidth="1"/>
    <col min="8968" max="9216" width="10.625" style="1292"/>
    <col min="9217" max="9217" width="14.625" style="1292" customWidth="1"/>
    <col min="9218" max="9218" width="11.75" style="1292" customWidth="1"/>
    <col min="9219" max="9219" width="13.25" style="1292" customWidth="1"/>
    <col min="9220" max="9223" width="11.75" style="1292" customWidth="1"/>
    <col min="9224" max="9472" width="10.625" style="1292"/>
    <col min="9473" max="9473" width="14.625" style="1292" customWidth="1"/>
    <col min="9474" max="9474" width="11.75" style="1292" customWidth="1"/>
    <col min="9475" max="9475" width="13.25" style="1292" customWidth="1"/>
    <col min="9476" max="9479" width="11.75" style="1292" customWidth="1"/>
    <col min="9480" max="9728" width="10.625" style="1292"/>
    <col min="9729" max="9729" width="14.625" style="1292" customWidth="1"/>
    <col min="9730" max="9730" width="11.75" style="1292" customWidth="1"/>
    <col min="9731" max="9731" width="13.25" style="1292" customWidth="1"/>
    <col min="9732" max="9735" width="11.75" style="1292" customWidth="1"/>
    <col min="9736" max="9984" width="10.625" style="1292"/>
    <col min="9985" max="9985" width="14.625" style="1292" customWidth="1"/>
    <col min="9986" max="9986" width="11.75" style="1292" customWidth="1"/>
    <col min="9987" max="9987" width="13.25" style="1292" customWidth="1"/>
    <col min="9988" max="9991" width="11.75" style="1292" customWidth="1"/>
    <col min="9992" max="10240" width="10.625" style="1292"/>
    <col min="10241" max="10241" width="14.625" style="1292" customWidth="1"/>
    <col min="10242" max="10242" width="11.75" style="1292" customWidth="1"/>
    <col min="10243" max="10243" width="13.25" style="1292" customWidth="1"/>
    <col min="10244" max="10247" width="11.75" style="1292" customWidth="1"/>
    <col min="10248" max="10496" width="10.625" style="1292"/>
    <col min="10497" max="10497" width="14.625" style="1292" customWidth="1"/>
    <col min="10498" max="10498" width="11.75" style="1292" customWidth="1"/>
    <col min="10499" max="10499" width="13.25" style="1292" customWidth="1"/>
    <col min="10500" max="10503" width="11.75" style="1292" customWidth="1"/>
    <col min="10504" max="10752" width="10.625" style="1292"/>
    <col min="10753" max="10753" width="14.625" style="1292" customWidth="1"/>
    <col min="10754" max="10754" width="11.75" style="1292" customWidth="1"/>
    <col min="10755" max="10755" width="13.25" style="1292" customWidth="1"/>
    <col min="10756" max="10759" width="11.75" style="1292" customWidth="1"/>
    <col min="10760" max="11008" width="10.625" style="1292"/>
    <col min="11009" max="11009" width="14.625" style="1292" customWidth="1"/>
    <col min="11010" max="11010" width="11.75" style="1292" customWidth="1"/>
    <col min="11011" max="11011" width="13.25" style="1292" customWidth="1"/>
    <col min="11012" max="11015" width="11.75" style="1292" customWidth="1"/>
    <col min="11016" max="11264" width="10.625" style="1292"/>
    <col min="11265" max="11265" width="14.625" style="1292" customWidth="1"/>
    <col min="11266" max="11266" width="11.75" style="1292" customWidth="1"/>
    <col min="11267" max="11267" width="13.25" style="1292" customWidth="1"/>
    <col min="11268" max="11271" width="11.75" style="1292" customWidth="1"/>
    <col min="11272" max="11520" width="10.625" style="1292"/>
    <col min="11521" max="11521" width="14.625" style="1292" customWidth="1"/>
    <col min="11522" max="11522" width="11.75" style="1292" customWidth="1"/>
    <col min="11523" max="11523" width="13.25" style="1292" customWidth="1"/>
    <col min="11524" max="11527" width="11.75" style="1292" customWidth="1"/>
    <col min="11528" max="11776" width="10.625" style="1292"/>
    <col min="11777" max="11777" width="14.625" style="1292" customWidth="1"/>
    <col min="11778" max="11778" width="11.75" style="1292" customWidth="1"/>
    <col min="11779" max="11779" width="13.25" style="1292" customWidth="1"/>
    <col min="11780" max="11783" width="11.75" style="1292" customWidth="1"/>
    <col min="11784" max="12032" width="10.625" style="1292"/>
    <col min="12033" max="12033" width="14.625" style="1292" customWidth="1"/>
    <col min="12034" max="12034" width="11.75" style="1292" customWidth="1"/>
    <col min="12035" max="12035" width="13.25" style="1292" customWidth="1"/>
    <col min="12036" max="12039" width="11.75" style="1292" customWidth="1"/>
    <col min="12040" max="12288" width="10.625" style="1292"/>
    <col min="12289" max="12289" width="14.625" style="1292" customWidth="1"/>
    <col min="12290" max="12290" width="11.75" style="1292" customWidth="1"/>
    <col min="12291" max="12291" width="13.25" style="1292" customWidth="1"/>
    <col min="12292" max="12295" width="11.75" style="1292" customWidth="1"/>
    <col min="12296" max="12544" width="10.625" style="1292"/>
    <col min="12545" max="12545" width="14.625" style="1292" customWidth="1"/>
    <col min="12546" max="12546" width="11.75" style="1292" customWidth="1"/>
    <col min="12547" max="12547" width="13.25" style="1292" customWidth="1"/>
    <col min="12548" max="12551" width="11.75" style="1292" customWidth="1"/>
    <col min="12552" max="12800" width="10.625" style="1292"/>
    <col min="12801" max="12801" width="14.625" style="1292" customWidth="1"/>
    <col min="12802" max="12802" width="11.75" style="1292" customWidth="1"/>
    <col min="12803" max="12803" width="13.25" style="1292" customWidth="1"/>
    <col min="12804" max="12807" width="11.75" style="1292" customWidth="1"/>
    <col min="12808" max="13056" width="10.625" style="1292"/>
    <col min="13057" max="13057" width="14.625" style="1292" customWidth="1"/>
    <col min="13058" max="13058" width="11.75" style="1292" customWidth="1"/>
    <col min="13059" max="13059" width="13.25" style="1292" customWidth="1"/>
    <col min="13060" max="13063" width="11.75" style="1292" customWidth="1"/>
    <col min="13064" max="13312" width="10.625" style="1292"/>
    <col min="13313" max="13313" width="14.625" style="1292" customWidth="1"/>
    <col min="13314" max="13314" width="11.75" style="1292" customWidth="1"/>
    <col min="13315" max="13315" width="13.25" style="1292" customWidth="1"/>
    <col min="13316" max="13319" width="11.75" style="1292" customWidth="1"/>
    <col min="13320" max="13568" width="10.625" style="1292"/>
    <col min="13569" max="13569" width="14.625" style="1292" customWidth="1"/>
    <col min="13570" max="13570" width="11.75" style="1292" customWidth="1"/>
    <col min="13571" max="13571" width="13.25" style="1292" customWidth="1"/>
    <col min="13572" max="13575" width="11.75" style="1292" customWidth="1"/>
    <col min="13576" max="13824" width="10.625" style="1292"/>
    <col min="13825" max="13825" width="14.625" style="1292" customWidth="1"/>
    <col min="13826" max="13826" width="11.75" style="1292" customWidth="1"/>
    <col min="13827" max="13827" width="13.25" style="1292" customWidth="1"/>
    <col min="13828" max="13831" width="11.75" style="1292" customWidth="1"/>
    <col min="13832" max="14080" width="10.625" style="1292"/>
    <col min="14081" max="14081" width="14.625" style="1292" customWidth="1"/>
    <col min="14082" max="14082" width="11.75" style="1292" customWidth="1"/>
    <col min="14083" max="14083" width="13.25" style="1292" customWidth="1"/>
    <col min="14084" max="14087" width="11.75" style="1292" customWidth="1"/>
    <col min="14088" max="14336" width="10.625" style="1292"/>
    <col min="14337" max="14337" width="14.625" style="1292" customWidth="1"/>
    <col min="14338" max="14338" width="11.75" style="1292" customWidth="1"/>
    <col min="14339" max="14339" width="13.25" style="1292" customWidth="1"/>
    <col min="14340" max="14343" width="11.75" style="1292" customWidth="1"/>
    <col min="14344" max="14592" width="10.625" style="1292"/>
    <col min="14593" max="14593" width="14.625" style="1292" customWidth="1"/>
    <col min="14594" max="14594" width="11.75" style="1292" customWidth="1"/>
    <col min="14595" max="14595" width="13.25" style="1292" customWidth="1"/>
    <col min="14596" max="14599" width="11.75" style="1292" customWidth="1"/>
    <col min="14600" max="14848" width="10.625" style="1292"/>
    <col min="14849" max="14849" width="14.625" style="1292" customWidth="1"/>
    <col min="14850" max="14850" width="11.75" style="1292" customWidth="1"/>
    <col min="14851" max="14851" width="13.25" style="1292" customWidth="1"/>
    <col min="14852" max="14855" width="11.75" style="1292" customWidth="1"/>
    <col min="14856" max="15104" width="10.625" style="1292"/>
    <col min="15105" max="15105" width="14.625" style="1292" customWidth="1"/>
    <col min="15106" max="15106" width="11.75" style="1292" customWidth="1"/>
    <col min="15107" max="15107" width="13.25" style="1292" customWidth="1"/>
    <col min="15108" max="15111" width="11.75" style="1292" customWidth="1"/>
    <col min="15112" max="15360" width="10.625" style="1292"/>
    <col min="15361" max="15361" width="14.625" style="1292" customWidth="1"/>
    <col min="15362" max="15362" width="11.75" style="1292" customWidth="1"/>
    <col min="15363" max="15363" width="13.25" style="1292" customWidth="1"/>
    <col min="15364" max="15367" width="11.75" style="1292" customWidth="1"/>
    <col min="15368" max="15616" width="10.625" style="1292"/>
    <col min="15617" max="15617" width="14.625" style="1292" customWidth="1"/>
    <col min="15618" max="15618" width="11.75" style="1292" customWidth="1"/>
    <col min="15619" max="15619" width="13.25" style="1292" customWidth="1"/>
    <col min="15620" max="15623" width="11.75" style="1292" customWidth="1"/>
    <col min="15624" max="15872" width="10.625" style="1292"/>
    <col min="15873" max="15873" width="14.625" style="1292" customWidth="1"/>
    <col min="15874" max="15874" width="11.75" style="1292" customWidth="1"/>
    <col min="15875" max="15875" width="13.25" style="1292" customWidth="1"/>
    <col min="15876" max="15879" width="11.75" style="1292" customWidth="1"/>
    <col min="15880" max="16128" width="10.625" style="1292"/>
    <col min="16129" max="16129" width="14.625" style="1292" customWidth="1"/>
    <col min="16130" max="16130" width="11.75" style="1292" customWidth="1"/>
    <col min="16131" max="16131" width="13.25" style="1292" customWidth="1"/>
    <col min="16132" max="16135" width="11.75" style="1292" customWidth="1"/>
    <col min="16136" max="16384" width="10.625" style="1292"/>
  </cols>
  <sheetData>
    <row r="1" spans="1:9" ht="16.149999999999999" customHeight="1">
      <c r="A1" s="1176" t="s">
        <v>556</v>
      </c>
      <c r="B1" s="1291"/>
      <c r="C1" s="1291"/>
      <c r="D1" s="1291"/>
      <c r="E1" s="1291"/>
      <c r="F1" s="1291"/>
      <c r="G1" s="1291"/>
    </row>
    <row r="2" spans="1:9" ht="16.149999999999999" customHeight="1">
      <c r="A2" s="1177"/>
      <c r="B2" s="1293"/>
      <c r="C2" s="1293"/>
      <c r="D2" s="1293"/>
      <c r="E2" s="1293"/>
      <c r="F2" s="1293"/>
      <c r="G2" s="1293"/>
    </row>
    <row r="3" spans="1:9" ht="16.149999999999999" customHeight="1" thickBot="1">
      <c r="A3" s="4"/>
      <c r="G3" s="1294" t="s">
        <v>557</v>
      </c>
    </row>
    <row r="4" spans="1:9" ht="19.149999999999999" customHeight="1" thickTop="1">
      <c r="A4" s="1295" t="s">
        <v>38</v>
      </c>
      <c r="B4" s="1296" t="s">
        <v>558</v>
      </c>
      <c r="C4" s="1297"/>
      <c r="D4" s="1298" t="s">
        <v>559</v>
      </c>
      <c r="E4" s="1299"/>
      <c r="F4" s="1300"/>
      <c r="G4" s="1300"/>
    </row>
    <row r="5" spans="1:9" ht="16.149999999999999" customHeight="1">
      <c r="A5" s="1301"/>
      <c r="B5" s="1302"/>
      <c r="C5" s="1303"/>
      <c r="D5" s="1304"/>
      <c r="E5" s="1305"/>
      <c r="F5" s="1306" t="s">
        <v>560</v>
      </c>
      <c r="G5" s="1307"/>
    </row>
    <row r="6" spans="1:9" ht="34.15" customHeight="1">
      <c r="A6" s="1303"/>
      <c r="B6" s="1308" t="s">
        <v>561</v>
      </c>
      <c r="C6" s="1308" t="s">
        <v>562</v>
      </c>
      <c r="D6" s="1309" t="s">
        <v>561</v>
      </c>
      <c r="E6" s="1308" t="s">
        <v>562</v>
      </c>
      <c r="F6" s="1309" t="s">
        <v>563</v>
      </c>
      <c r="G6" s="1308" t="s">
        <v>562</v>
      </c>
    </row>
    <row r="7" spans="1:9" ht="18" customHeight="1">
      <c r="A7" s="1245"/>
      <c r="B7" s="1246"/>
      <c r="C7" s="1245"/>
      <c r="D7" s="1310"/>
      <c r="E7" s="1310"/>
      <c r="F7" s="1310"/>
      <c r="G7" s="1310"/>
    </row>
    <row r="8" spans="1:9" s="8" customFormat="1" ht="18" customHeight="1">
      <c r="A8" s="1311" t="s">
        <v>46</v>
      </c>
      <c r="B8" s="1312">
        <v>105406</v>
      </c>
      <c r="C8" s="1157">
        <v>100054058</v>
      </c>
      <c r="D8" s="1313">
        <v>85</v>
      </c>
      <c r="E8" s="1313">
        <v>26753</v>
      </c>
      <c r="F8" s="1313">
        <v>32</v>
      </c>
      <c r="G8" s="1313">
        <v>11466</v>
      </c>
      <c r="I8" s="1314"/>
    </row>
    <row r="9" spans="1:9" s="8" customFormat="1" ht="18" customHeight="1">
      <c r="A9" s="1311">
        <v>29</v>
      </c>
      <c r="B9" s="1312">
        <v>99717</v>
      </c>
      <c r="C9" s="1157">
        <v>95603675</v>
      </c>
      <c r="D9" s="1313">
        <v>28</v>
      </c>
      <c r="E9" s="1313">
        <v>49038</v>
      </c>
      <c r="F9" s="1313">
        <v>1</v>
      </c>
      <c r="G9" s="1313">
        <v>27</v>
      </c>
      <c r="I9" s="1314"/>
    </row>
    <row r="10" spans="1:9" s="8" customFormat="1" ht="18" customHeight="1">
      <c r="A10" s="1311">
        <v>30</v>
      </c>
      <c r="B10" s="1312">
        <v>91566</v>
      </c>
      <c r="C10" s="1159">
        <v>91957038</v>
      </c>
      <c r="D10" s="1315">
        <v>33</v>
      </c>
      <c r="E10" s="1315">
        <v>41131</v>
      </c>
      <c r="F10" s="1315">
        <v>12</v>
      </c>
      <c r="G10" s="1315">
        <v>16435</v>
      </c>
      <c r="I10" s="1314"/>
    </row>
    <row r="11" spans="1:9" s="8" customFormat="1" ht="18" customHeight="1">
      <c r="A11" s="1311" t="s">
        <v>19</v>
      </c>
      <c r="B11" s="1312">
        <v>86005</v>
      </c>
      <c r="C11" s="1159">
        <v>89049983</v>
      </c>
      <c r="D11" s="1315">
        <v>17</v>
      </c>
      <c r="E11" s="1315">
        <v>16053</v>
      </c>
      <c r="F11" s="1315">
        <v>4</v>
      </c>
      <c r="G11" s="1315">
        <v>1314</v>
      </c>
      <c r="I11" s="1314"/>
    </row>
    <row r="12" spans="1:9" s="8" customFormat="1" ht="18" customHeight="1">
      <c r="A12" s="1311">
        <v>2</v>
      </c>
      <c r="B12" s="1312">
        <v>75600</v>
      </c>
      <c r="C12" s="1159">
        <v>79242873</v>
      </c>
      <c r="D12" s="1315">
        <v>9</v>
      </c>
      <c r="E12" s="1315">
        <v>17333</v>
      </c>
      <c r="F12" s="1315">
        <v>8</v>
      </c>
      <c r="G12" s="1315">
        <v>17023</v>
      </c>
      <c r="I12" s="1314"/>
    </row>
    <row r="13" spans="1:9" ht="18" customHeight="1">
      <c r="A13" s="1247"/>
      <c r="B13" s="1157"/>
      <c r="C13" s="1159"/>
      <c r="D13" s="1315"/>
      <c r="E13" s="1315"/>
      <c r="F13" s="1315"/>
      <c r="G13" s="1315"/>
      <c r="I13" s="1316"/>
    </row>
    <row r="14" spans="1:9" ht="18" customHeight="1">
      <c r="A14" s="1317" t="s">
        <v>564</v>
      </c>
      <c r="B14" s="1318">
        <v>7585</v>
      </c>
      <c r="C14" s="1319">
        <v>8180921</v>
      </c>
      <c r="D14" s="1320">
        <v>0</v>
      </c>
      <c r="E14" s="1320">
        <v>0</v>
      </c>
      <c r="F14" s="1321">
        <v>0</v>
      </c>
      <c r="G14" s="1321">
        <v>0</v>
      </c>
    </row>
    <row r="15" spans="1:9" ht="18" customHeight="1">
      <c r="A15" s="1322">
        <v>7</v>
      </c>
      <c r="B15" s="1318">
        <v>7127</v>
      </c>
      <c r="C15" s="1319">
        <v>7365288</v>
      </c>
      <c r="D15" s="1320">
        <v>0</v>
      </c>
      <c r="E15" s="1320">
        <v>0</v>
      </c>
      <c r="F15" s="1321">
        <v>0</v>
      </c>
      <c r="G15" s="1321">
        <v>0</v>
      </c>
    </row>
    <row r="16" spans="1:9" s="1325" customFormat="1" ht="18" customHeight="1">
      <c r="A16" s="1323">
        <v>8</v>
      </c>
      <c r="B16" s="1324">
        <v>5939</v>
      </c>
      <c r="C16" s="1249">
        <v>5943264</v>
      </c>
      <c r="D16" s="1313">
        <v>1</v>
      </c>
      <c r="E16" s="1313">
        <v>310</v>
      </c>
      <c r="F16" s="1313">
        <v>0</v>
      </c>
      <c r="G16" s="1313">
        <v>0</v>
      </c>
    </row>
    <row r="17" spans="1:7" s="8" customFormat="1" ht="18" customHeight="1">
      <c r="A17" s="1323">
        <v>9</v>
      </c>
      <c r="B17" s="1324">
        <v>5803</v>
      </c>
      <c r="C17" s="1249">
        <v>5684115</v>
      </c>
      <c r="D17" s="1313">
        <v>0</v>
      </c>
      <c r="E17" s="1313">
        <v>0</v>
      </c>
      <c r="F17" s="1313">
        <v>0</v>
      </c>
      <c r="G17" s="1313">
        <v>0</v>
      </c>
    </row>
    <row r="18" spans="1:7" s="8" customFormat="1" ht="18" customHeight="1">
      <c r="A18" s="1323">
        <v>10</v>
      </c>
      <c r="B18" s="1324">
        <v>4950</v>
      </c>
      <c r="C18" s="1249">
        <v>4523283</v>
      </c>
      <c r="D18" s="1313">
        <v>0</v>
      </c>
      <c r="E18" s="1313">
        <v>0</v>
      </c>
      <c r="F18" s="1313">
        <v>0</v>
      </c>
      <c r="G18" s="1313">
        <v>0</v>
      </c>
    </row>
    <row r="19" spans="1:7" s="8" customFormat="1" ht="18" customHeight="1">
      <c r="A19" s="1323">
        <v>11</v>
      </c>
      <c r="B19" s="1324">
        <v>6588</v>
      </c>
      <c r="C19" s="1249">
        <v>6984416</v>
      </c>
      <c r="D19" s="1313">
        <v>0</v>
      </c>
      <c r="E19" s="1313">
        <v>0</v>
      </c>
      <c r="F19" s="12">
        <v>0</v>
      </c>
      <c r="G19" s="12">
        <v>0</v>
      </c>
    </row>
    <row r="20" spans="1:7" s="8" customFormat="1" ht="18" customHeight="1">
      <c r="A20" s="1323">
        <v>12</v>
      </c>
      <c r="B20" s="1324">
        <v>5930</v>
      </c>
      <c r="C20" s="1249">
        <v>4918252</v>
      </c>
      <c r="D20" s="1313">
        <v>0</v>
      </c>
      <c r="E20" s="1313">
        <v>0</v>
      </c>
      <c r="F20" s="12">
        <v>0</v>
      </c>
      <c r="G20" s="12">
        <v>0</v>
      </c>
    </row>
    <row r="21" spans="1:7" s="8" customFormat="1" ht="18" customHeight="1">
      <c r="A21" s="1323" t="s">
        <v>49</v>
      </c>
      <c r="B21" s="1324">
        <v>5163</v>
      </c>
      <c r="C21" s="1249">
        <v>4828244</v>
      </c>
      <c r="D21" s="1313">
        <v>0</v>
      </c>
      <c r="E21" s="1313">
        <v>0</v>
      </c>
      <c r="F21" s="12">
        <v>0</v>
      </c>
      <c r="G21" s="12">
        <v>0</v>
      </c>
    </row>
    <row r="22" spans="1:7" s="8" customFormat="1" ht="18" customHeight="1">
      <c r="A22" s="1323">
        <v>2</v>
      </c>
      <c r="B22" s="1324">
        <v>5236</v>
      </c>
      <c r="C22" s="1249">
        <v>5559729</v>
      </c>
      <c r="D22" s="1313">
        <v>0</v>
      </c>
      <c r="E22" s="1313">
        <v>0</v>
      </c>
      <c r="F22" s="12">
        <v>0</v>
      </c>
      <c r="G22" s="12">
        <v>0</v>
      </c>
    </row>
    <row r="23" spans="1:7" s="8" customFormat="1" ht="18" customHeight="1">
      <c r="A23" s="1323">
        <v>3</v>
      </c>
      <c r="B23" s="1324">
        <v>7086</v>
      </c>
      <c r="C23" s="1249">
        <v>8048413</v>
      </c>
      <c r="D23" s="1313">
        <v>0</v>
      </c>
      <c r="E23" s="1313">
        <v>0</v>
      </c>
      <c r="F23" s="1313">
        <v>0</v>
      </c>
      <c r="G23" s="1313">
        <v>0</v>
      </c>
    </row>
    <row r="24" spans="1:7" s="8" customFormat="1" ht="18" customHeight="1">
      <c r="A24" s="1323">
        <v>4</v>
      </c>
      <c r="B24" s="1324">
        <v>4461</v>
      </c>
      <c r="C24" s="1249">
        <v>6261081</v>
      </c>
      <c r="D24" s="1313">
        <v>0</v>
      </c>
      <c r="E24" s="1313">
        <v>0</v>
      </c>
      <c r="F24" s="1313">
        <v>0</v>
      </c>
      <c r="G24" s="1313">
        <v>0</v>
      </c>
    </row>
    <row r="25" spans="1:7" s="8" customFormat="1" ht="18" customHeight="1">
      <c r="A25" s="1323">
        <v>5</v>
      </c>
      <c r="B25" s="1324">
        <v>4176</v>
      </c>
      <c r="C25" s="1249">
        <v>5837984</v>
      </c>
      <c r="D25" s="1313">
        <v>0</v>
      </c>
      <c r="E25" s="1313">
        <v>0</v>
      </c>
      <c r="F25" s="1313">
        <v>0</v>
      </c>
      <c r="G25" s="1313">
        <v>0</v>
      </c>
    </row>
    <row r="26" spans="1:7" s="8" customFormat="1" ht="18" customHeight="1">
      <c r="A26" s="1326">
        <v>6</v>
      </c>
      <c r="B26" s="1327">
        <v>4624</v>
      </c>
      <c r="C26" s="1259">
        <v>6620628</v>
      </c>
      <c r="D26" s="1328">
        <v>0</v>
      </c>
      <c r="E26" s="1328">
        <v>0</v>
      </c>
      <c r="F26" s="1328">
        <v>0</v>
      </c>
      <c r="G26" s="1328">
        <v>0</v>
      </c>
    </row>
    <row r="27" spans="1:7" ht="18" customHeight="1">
      <c r="A27" s="1195" t="s">
        <v>565</v>
      </c>
      <c r="B27" s="1236"/>
      <c r="C27" s="1236"/>
      <c r="D27" s="1329"/>
      <c r="E27" s="1329"/>
      <c r="F27" s="1329"/>
      <c r="G27" s="1329"/>
    </row>
    <row r="28" spans="1:7" ht="18" customHeight="1">
      <c r="A28" s="4"/>
      <c r="B28" s="4"/>
      <c r="C28" s="4"/>
      <c r="D28" s="1330"/>
      <c r="E28" s="1330"/>
      <c r="F28" s="1330"/>
      <c r="G28" s="1330"/>
    </row>
    <row r="29" spans="1:7">
      <c r="B29" s="1331"/>
      <c r="C29" s="1332"/>
    </row>
    <row r="30" spans="1:7" s="8" customFormat="1" ht="14.25">
      <c r="D30" s="1313"/>
      <c r="E30" s="1313"/>
      <c r="F30" s="1333"/>
      <c r="G30" s="1333"/>
    </row>
  </sheetData>
  <mergeCells count="4">
    <mergeCell ref="A1:G1"/>
    <mergeCell ref="A4:A6"/>
    <mergeCell ref="B4:C5"/>
    <mergeCell ref="D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8"/>
  <sheetViews>
    <sheetView showOutlineSymbols="0" zoomScaleNormal="100" zoomScaleSheetLayoutView="85" workbookViewId="0">
      <selection sqref="A1:G1"/>
    </sheetView>
  </sheetViews>
  <sheetFormatPr defaultColWidth="10.625" defaultRowHeight="13.5"/>
  <cols>
    <col min="1" max="1" width="14.625" style="48" customWidth="1"/>
    <col min="2" max="4" width="9.75" style="48" customWidth="1"/>
    <col min="5" max="5" width="9.875" style="48" customWidth="1"/>
    <col min="6" max="7" width="9.75" style="48" customWidth="1"/>
    <col min="8" max="8" width="12.5" style="48" customWidth="1"/>
    <col min="9" max="256" width="10.625" style="48"/>
    <col min="257" max="257" width="14.625" style="48" customWidth="1"/>
    <col min="258" max="260" width="9.75" style="48" customWidth="1"/>
    <col min="261" max="261" width="9.875" style="48" customWidth="1"/>
    <col min="262" max="263" width="9.75" style="48" customWidth="1"/>
    <col min="264" max="264" width="12.5" style="48" customWidth="1"/>
    <col min="265" max="512" width="10.625" style="48"/>
    <col min="513" max="513" width="14.625" style="48" customWidth="1"/>
    <col min="514" max="516" width="9.75" style="48" customWidth="1"/>
    <col min="517" max="517" width="9.875" style="48" customWidth="1"/>
    <col min="518" max="519" width="9.75" style="48" customWidth="1"/>
    <col min="520" max="520" width="12.5" style="48" customWidth="1"/>
    <col min="521" max="768" width="10.625" style="48"/>
    <col min="769" max="769" width="14.625" style="48" customWidth="1"/>
    <col min="770" max="772" width="9.75" style="48" customWidth="1"/>
    <col min="773" max="773" width="9.875" style="48" customWidth="1"/>
    <col min="774" max="775" width="9.75" style="48" customWidth="1"/>
    <col min="776" max="776" width="12.5" style="48" customWidth="1"/>
    <col min="777" max="1024" width="10.625" style="48"/>
    <col min="1025" max="1025" width="14.625" style="48" customWidth="1"/>
    <col min="1026" max="1028" width="9.75" style="48" customWidth="1"/>
    <col min="1029" max="1029" width="9.875" style="48" customWidth="1"/>
    <col min="1030" max="1031" width="9.75" style="48" customWidth="1"/>
    <col min="1032" max="1032" width="12.5" style="48" customWidth="1"/>
    <col min="1033" max="1280" width="10.625" style="48"/>
    <col min="1281" max="1281" width="14.625" style="48" customWidth="1"/>
    <col min="1282" max="1284" width="9.75" style="48" customWidth="1"/>
    <col min="1285" max="1285" width="9.875" style="48" customWidth="1"/>
    <col min="1286" max="1287" width="9.75" style="48" customWidth="1"/>
    <col min="1288" max="1288" width="12.5" style="48" customWidth="1"/>
    <col min="1289" max="1536" width="10.625" style="48"/>
    <col min="1537" max="1537" width="14.625" style="48" customWidth="1"/>
    <col min="1538" max="1540" width="9.75" style="48" customWidth="1"/>
    <col min="1541" max="1541" width="9.875" style="48" customWidth="1"/>
    <col min="1542" max="1543" width="9.75" style="48" customWidth="1"/>
    <col min="1544" max="1544" width="12.5" style="48" customWidth="1"/>
    <col min="1545" max="1792" width="10.625" style="48"/>
    <col min="1793" max="1793" width="14.625" style="48" customWidth="1"/>
    <col min="1794" max="1796" width="9.75" style="48" customWidth="1"/>
    <col min="1797" max="1797" width="9.875" style="48" customWidth="1"/>
    <col min="1798" max="1799" width="9.75" style="48" customWidth="1"/>
    <col min="1800" max="1800" width="12.5" style="48" customWidth="1"/>
    <col min="1801" max="2048" width="10.625" style="48"/>
    <col min="2049" max="2049" width="14.625" style="48" customWidth="1"/>
    <col min="2050" max="2052" width="9.75" style="48" customWidth="1"/>
    <col min="2053" max="2053" width="9.875" style="48" customWidth="1"/>
    <col min="2054" max="2055" width="9.75" style="48" customWidth="1"/>
    <col min="2056" max="2056" width="12.5" style="48" customWidth="1"/>
    <col min="2057" max="2304" width="10.625" style="48"/>
    <col min="2305" max="2305" width="14.625" style="48" customWidth="1"/>
    <col min="2306" max="2308" width="9.75" style="48" customWidth="1"/>
    <col min="2309" max="2309" width="9.875" style="48" customWidth="1"/>
    <col min="2310" max="2311" width="9.75" style="48" customWidth="1"/>
    <col min="2312" max="2312" width="12.5" style="48" customWidth="1"/>
    <col min="2313" max="2560" width="10.625" style="48"/>
    <col min="2561" max="2561" width="14.625" style="48" customWidth="1"/>
    <col min="2562" max="2564" width="9.75" style="48" customWidth="1"/>
    <col min="2565" max="2565" width="9.875" style="48" customWidth="1"/>
    <col min="2566" max="2567" width="9.75" style="48" customWidth="1"/>
    <col min="2568" max="2568" width="12.5" style="48" customWidth="1"/>
    <col min="2569" max="2816" width="10.625" style="48"/>
    <col min="2817" max="2817" width="14.625" style="48" customWidth="1"/>
    <col min="2818" max="2820" width="9.75" style="48" customWidth="1"/>
    <col min="2821" max="2821" width="9.875" style="48" customWidth="1"/>
    <col min="2822" max="2823" width="9.75" style="48" customWidth="1"/>
    <col min="2824" max="2824" width="12.5" style="48" customWidth="1"/>
    <col min="2825" max="3072" width="10.625" style="48"/>
    <col min="3073" max="3073" width="14.625" style="48" customWidth="1"/>
    <col min="3074" max="3076" width="9.75" style="48" customWidth="1"/>
    <col min="3077" max="3077" width="9.875" style="48" customWidth="1"/>
    <col min="3078" max="3079" width="9.75" style="48" customWidth="1"/>
    <col min="3080" max="3080" width="12.5" style="48" customWidth="1"/>
    <col min="3081" max="3328" width="10.625" style="48"/>
    <col min="3329" max="3329" width="14.625" style="48" customWidth="1"/>
    <col min="3330" max="3332" width="9.75" style="48" customWidth="1"/>
    <col min="3333" max="3333" width="9.875" style="48" customWidth="1"/>
    <col min="3334" max="3335" width="9.75" style="48" customWidth="1"/>
    <col min="3336" max="3336" width="12.5" style="48" customWidth="1"/>
    <col min="3337" max="3584" width="10.625" style="48"/>
    <col min="3585" max="3585" width="14.625" style="48" customWidth="1"/>
    <col min="3586" max="3588" width="9.75" style="48" customWidth="1"/>
    <col min="3589" max="3589" width="9.875" style="48" customWidth="1"/>
    <col min="3590" max="3591" width="9.75" style="48" customWidth="1"/>
    <col min="3592" max="3592" width="12.5" style="48" customWidth="1"/>
    <col min="3593" max="3840" width="10.625" style="48"/>
    <col min="3841" max="3841" width="14.625" style="48" customWidth="1"/>
    <col min="3842" max="3844" width="9.75" style="48" customWidth="1"/>
    <col min="3845" max="3845" width="9.875" style="48" customWidth="1"/>
    <col min="3846" max="3847" width="9.75" style="48" customWidth="1"/>
    <col min="3848" max="3848" width="12.5" style="48" customWidth="1"/>
    <col min="3849" max="4096" width="10.625" style="48"/>
    <col min="4097" max="4097" width="14.625" style="48" customWidth="1"/>
    <col min="4098" max="4100" width="9.75" style="48" customWidth="1"/>
    <col min="4101" max="4101" width="9.875" style="48" customWidth="1"/>
    <col min="4102" max="4103" width="9.75" style="48" customWidth="1"/>
    <col min="4104" max="4104" width="12.5" style="48" customWidth="1"/>
    <col min="4105" max="4352" width="10.625" style="48"/>
    <col min="4353" max="4353" width="14.625" style="48" customWidth="1"/>
    <col min="4354" max="4356" width="9.75" style="48" customWidth="1"/>
    <col min="4357" max="4357" width="9.875" style="48" customWidth="1"/>
    <col min="4358" max="4359" width="9.75" style="48" customWidth="1"/>
    <col min="4360" max="4360" width="12.5" style="48" customWidth="1"/>
    <col min="4361" max="4608" width="10.625" style="48"/>
    <col min="4609" max="4609" width="14.625" style="48" customWidth="1"/>
    <col min="4610" max="4612" width="9.75" style="48" customWidth="1"/>
    <col min="4613" max="4613" width="9.875" style="48" customWidth="1"/>
    <col min="4614" max="4615" width="9.75" style="48" customWidth="1"/>
    <col min="4616" max="4616" width="12.5" style="48" customWidth="1"/>
    <col min="4617" max="4864" width="10.625" style="48"/>
    <col min="4865" max="4865" width="14.625" style="48" customWidth="1"/>
    <col min="4866" max="4868" width="9.75" style="48" customWidth="1"/>
    <col min="4869" max="4869" width="9.875" style="48" customWidth="1"/>
    <col min="4870" max="4871" width="9.75" style="48" customWidth="1"/>
    <col min="4872" max="4872" width="12.5" style="48" customWidth="1"/>
    <col min="4873" max="5120" width="10.625" style="48"/>
    <col min="5121" max="5121" width="14.625" style="48" customWidth="1"/>
    <col min="5122" max="5124" width="9.75" style="48" customWidth="1"/>
    <col min="5125" max="5125" width="9.875" style="48" customWidth="1"/>
    <col min="5126" max="5127" width="9.75" style="48" customWidth="1"/>
    <col min="5128" max="5128" width="12.5" style="48" customWidth="1"/>
    <col min="5129" max="5376" width="10.625" style="48"/>
    <col min="5377" max="5377" width="14.625" style="48" customWidth="1"/>
    <col min="5378" max="5380" width="9.75" style="48" customWidth="1"/>
    <col min="5381" max="5381" width="9.875" style="48" customWidth="1"/>
    <col min="5382" max="5383" width="9.75" style="48" customWidth="1"/>
    <col min="5384" max="5384" width="12.5" style="48" customWidth="1"/>
    <col min="5385" max="5632" width="10.625" style="48"/>
    <col min="5633" max="5633" width="14.625" style="48" customWidth="1"/>
    <col min="5634" max="5636" width="9.75" style="48" customWidth="1"/>
    <col min="5637" max="5637" width="9.875" style="48" customWidth="1"/>
    <col min="5638" max="5639" width="9.75" style="48" customWidth="1"/>
    <col min="5640" max="5640" width="12.5" style="48" customWidth="1"/>
    <col min="5641" max="5888" width="10.625" style="48"/>
    <col min="5889" max="5889" width="14.625" style="48" customWidth="1"/>
    <col min="5890" max="5892" width="9.75" style="48" customWidth="1"/>
    <col min="5893" max="5893" width="9.875" style="48" customWidth="1"/>
    <col min="5894" max="5895" width="9.75" style="48" customWidth="1"/>
    <col min="5896" max="5896" width="12.5" style="48" customWidth="1"/>
    <col min="5897" max="6144" width="10.625" style="48"/>
    <col min="6145" max="6145" width="14.625" style="48" customWidth="1"/>
    <col min="6146" max="6148" width="9.75" style="48" customWidth="1"/>
    <col min="6149" max="6149" width="9.875" style="48" customWidth="1"/>
    <col min="6150" max="6151" width="9.75" style="48" customWidth="1"/>
    <col min="6152" max="6152" width="12.5" style="48" customWidth="1"/>
    <col min="6153" max="6400" width="10.625" style="48"/>
    <col min="6401" max="6401" width="14.625" style="48" customWidth="1"/>
    <col min="6402" max="6404" width="9.75" style="48" customWidth="1"/>
    <col min="6405" max="6405" width="9.875" style="48" customWidth="1"/>
    <col min="6406" max="6407" width="9.75" style="48" customWidth="1"/>
    <col min="6408" max="6408" width="12.5" style="48" customWidth="1"/>
    <col min="6409" max="6656" width="10.625" style="48"/>
    <col min="6657" max="6657" width="14.625" style="48" customWidth="1"/>
    <col min="6658" max="6660" width="9.75" style="48" customWidth="1"/>
    <col min="6661" max="6661" width="9.875" style="48" customWidth="1"/>
    <col min="6662" max="6663" width="9.75" style="48" customWidth="1"/>
    <col min="6664" max="6664" width="12.5" style="48" customWidth="1"/>
    <col min="6665" max="6912" width="10.625" style="48"/>
    <col min="6913" max="6913" width="14.625" style="48" customWidth="1"/>
    <col min="6914" max="6916" width="9.75" style="48" customWidth="1"/>
    <col min="6917" max="6917" width="9.875" style="48" customWidth="1"/>
    <col min="6918" max="6919" width="9.75" style="48" customWidth="1"/>
    <col min="6920" max="6920" width="12.5" style="48" customWidth="1"/>
    <col min="6921" max="7168" width="10.625" style="48"/>
    <col min="7169" max="7169" width="14.625" style="48" customWidth="1"/>
    <col min="7170" max="7172" width="9.75" style="48" customWidth="1"/>
    <col min="7173" max="7173" width="9.875" style="48" customWidth="1"/>
    <col min="7174" max="7175" width="9.75" style="48" customWidth="1"/>
    <col min="7176" max="7176" width="12.5" style="48" customWidth="1"/>
    <col min="7177" max="7424" width="10.625" style="48"/>
    <col min="7425" max="7425" width="14.625" style="48" customWidth="1"/>
    <col min="7426" max="7428" width="9.75" style="48" customWidth="1"/>
    <col min="7429" max="7429" width="9.875" style="48" customWidth="1"/>
    <col min="7430" max="7431" width="9.75" style="48" customWidth="1"/>
    <col min="7432" max="7432" width="12.5" style="48" customWidth="1"/>
    <col min="7433" max="7680" width="10.625" style="48"/>
    <col min="7681" max="7681" width="14.625" style="48" customWidth="1"/>
    <col min="7682" max="7684" width="9.75" style="48" customWidth="1"/>
    <col min="7685" max="7685" width="9.875" style="48" customWidth="1"/>
    <col min="7686" max="7687" width="9.75" style="48" customWidth="1"/>
    <col min="7688" max="7688" width="12.5" style="48" customWidth="1"/>
    <col min="7689" max="7936" width="10.625" style="48"/>
    <col min="7937" max="7937" width="14.625" style="48" customWidth="1"/>
    <col min="7938" max="7940" width="9.75" style="48" customWidth="1"/>
    <col min="7941" max="7941" width="9.875" style="48" customWidth="1"/>
    <col min="7942" max="7943" width="9.75" style="48" customWidth="1"/>
    <col min="7944" max="7944" width="12.5" style="48" customWidth="1"/>
    <col min="7945" max="8192" width="10.625" style="48"/>
    <col min="8193" max="8193" width="14.625" style="48" customWidth="1"/>
    <col min="8194" max="8196" width="9.75" style="48" customWidth="1"/>
    <col min="8197" max="8197" width="9.875" style="48" customWidth="1"/>
    <col min="8198" max="8199" width="9.75" style="48" customWidth="1"/>
    <col min="8200" max="8200" width="12.5" style="48" customWidth="1"/>
    <col min="8201" max="8448" width="10.625" style="48"/>
    <col min="8449" max="8449" width="14.625" style="48" customWidth="1"/>
    <col min="8450" max="8452" width="9.75" style="48" customWidth="1"/>
    <col min="8453" max="8453" width="9.875" style="48" customWidth="1"/>
    <col min="8454" max="8455" width="9.75" style="48" customWidth="1"/>
    <col min="8456" max="8456" width="12.5" style="48" customWidth="1"/>
    <col min="8457" max="8704" width="10.625" style="48"/>
    <col min="8705" max="8705" width="14.625" style="48" customWidth="1"/>
    <col min="8706" max="8708" width="9.75" style="48" customWidth="1"/>
    <col min="8709" max="8709" width="9.875" style="48" customWidth="1"/>
    <col min="8710" max="8711" width="9.75" style="48" customWidth="1"/>
    <col min="8712" max="8712" width="12.5" style="48" customWidth="1"/>
    <col min="8713" max="8960" width="10.625" style="48"/>
    <col min="8961" max="8961" width="14.625" style="48" customWidth="1"/>
    <col min="8962" max="8964" width="9.75" style="48" customWidth="1"/>
    <col min="8965" max="8965" width="9.875" style="48" customWidth="1"/>
    <col min="8966" max="8967" width="9.75" style="48" customWidth="1"/>
    <col min="8968" max="8968" width="12.5" style="48" customWidth="1"/>
    <col min="8969" max="9216" width="10.625" style="48"/>
    <col min="9217" max="9217" width="14.625" style="48" customWidth="1"/>
    <col min="9218" max="9220" width="9.75" style="48" customWidth="1"/>
    <col min="9221" max="9221" width="9.875" style="48" customWidth="1"/>
    <col min="9222" max="9223" width="9.75" style="48" customWidth="1"/>
    <col min="9224" max="9224" width="12.5" style="48" customWidth="1"/>
    <col min="9225" max="9472" width="10.625" style="48"/>
    <col min="9473" max="9473" width="14.625" style="48" customWidth="1"/>
    <col min="9474" max="9476" width="9.75" style="48" customWidth="1"/>
    <col min="9477" max="9477" width="9.875" style="48" customWidth="1"/>
    <col min="9478" max="9479" width="9.75" style="48" customWidth="1"/>
    <col min="9480" max="9480" width="12.5" style="48" customWidth="1"/>
    <col min="9481" max="9728" width="10.625" style="48"/>
    <col min="9729" max="9729" width="14.625" style="48" customWidth="1"/>
    <col min="9730" max="9732" width="9.75" style="48" customWidth="1"/>
    <col min="9733" max="9733" width="9.875" style="48" customWidth="1"/>
    <col min="9734" max="9735" width="9.75" style="48" customWidth="1"/>
    <col min="9736" max="9736" width="12.5" style="48" customWidth="1"/>
    <col min="9737" max="9984" width="10.625" style="48"/>
    <col min="9985" max="9985" width="14.625" style="48" customWidth="1"/>
    <col min="9986" max="9988" width="9.75" style="48" customWidth="1"/>
    <col min="9989" max="9989" width="9.875" style="48" customWidth="1"/>
    <col min="9990" max="9991" width="9.75" style="48" customWidth="1"/>
    <col min="9992" max="9992" width="12.5" style="48" customWidth="1"/>
    <col min="9993" max="10240" width="10.625" style="48"/>
    <col min="10241" max="10241" width="14.625" style="48" customWidth="1"/>
    <col min="10242" max="10244" width="9.75" style="48" customWidth="1"/>
    <col min="10245" max="10245" width="9.875" style="48" customWidth="1"/>
    <col min="10246" max="10247" width="9.75" style="48" customWidth="1"/>
    <col min="10248" max="10248" width="12.5" style="48" customWidth="1"/>
    <col min="10249" max="10496" width="10.625" style="48"/>
    <col min="10497" max="10497" width="14.625" style="48" customWidth="1"/>
    <col min="10498" max="10500" width="9.75" style="48" customWidth="1"/>
    <col min="10501" max="10501" width="9.875" style="48" customWidth="1"/>
    <col min="10502" max="10503" width="9.75" style="48" customWidth="1"/>
    <col min="10504" max="10504" width="12.5" style="48" customWidth="1"/>
    <col min="10505" max="10752" width="10.625" style="48"/>
    <col min="10753" max="10753" width="14.625" style="48" customWidth="1"/>
    <col min="10754" max="10756" width="9.75" style="48" customWidth="1"/>
    <col min="10757" max="10757" width="9.875" style="48" customWidth="1"/>
    <col min="10758" max="10759" width="9.75" style="48" customWidth="1"/>
    <col min="10760" max="10760" width="12.5" style="48" customWidth="1"/>
    <col min="10761" max="11008" width="10.625" style="48"/>
    <col min="11009" max="11009" width="14.625" style="48" customWidth="1"/>
    <col min="11010" max="11012" width="9.75" style="48" customWidth="1"/>
    <col min="11013" max="11013" width="9.875" style="48" customWidth="1"/>
    <col min="11014" max="11015" width="9.75" style="48" customWidth="1"/>
    <col min="11016" max="11016" width="12.5" style="48" customWidth="1"/>
    <col min="11017" max="11264" width="10.625" style="48"/>
    <col min="11265" max="11265" width="14.625" style="48" customWidth="1"/>
    <col min="11266" max="11268" width="9.75" style="48" customWidth="1"/>
    <col min="11269" max="11269" width="9.875" style="48" customWidth="1"/>
    <col min="11270" max="11271" width="9.75" style="48" customWidth="1"/>
    <col min="11272" max="11272" width="12.5" style="48" customWidth="1"/>
    <col min="11273" max="11520" width="10.625" style="48"/>
    <col min="11521" max="11521" width="14.625" style="48" customWidth="1"/>
    <col min="11522" max="11524" width="9.75" style="48" customWidth="1"/>
    <col min="11525" max="11525" width="9.875" style="48" customWidth="1"/>
    <col min="11526" max="11527" width="9.75" style="48" customWidth="1"/>
    <col min="11528" max="11528" width="12.5" style="48" customWidth="1"/>
    <col min="11529" max="11776" width="10.625" style="48"/>
    <col min="11777" max="11777" width="14.625" style="48" customWidth="1"/>
    <col min="11778" max="11780" width="9.75" style="48" customWidth="1"/>
    <col min="11781" max="11781" width="9.875" style="48" customWidth="1"/>
    <col min="11782" max="11783" width="9.75" style="48" customWidth="1"/>
    <col min="11784" max="11784" width="12.5" style="48" customWidth="1"/>
    <col min="11785" max="12032" width="10.625" style="48"/>
    <col min="12033" max="12033" width="14.625" style="48" customWidth="1"/>
    <col min="12034" max="12036" width="9.75" style="48" customWidth="1"/>
    <col min="12037" max="12037" width="9.875" style="48" customWidth="1"/>
    <col min="12038" max="12039" width="9.75" style="48" customWidth="1"/>
    <col min="12040" max="12040" width="12.5" style="48" customWidth="1"/>
    <col min="12041" max="12288" width="10.625" style="48"/>
    <col min="12289" max="12289" width="14.625" style="48" customWidth="1"/>
    <col min="12290" max="12292" width="9.75" style="48" customWidth="1"/>
    <col min="12293" max="12293" width="9.875" style="48" customWidth="1"/>
    <col min="12294" max="12295" width="9.75" style="48" customWidth="1"/>
    <col min="12296" max="12296" width="12.5" style="48" customWidth="1"/>
    <col min="12297" max="12544" width="10.625" style="48"/>
    <col min="12545" max="12545" width="14.625" style="48" customWidth="1"/>
    <col min="12546" max="12548" width="9.75" style="48" customWidth="1"/>
    <col min="12549" max="12549" width="9.875" style="48" customWidth="1"/>
    <col min="12550" max="12551" width="9.75" style="48" customWidth="1"/>
    <col min="12552" max="12552" width="12.5" style="48" customWidth="1"/>
    <col min="12553" max="12800" width="10.625" style="48"/>
    <col min="12801" max="12801" width="14.625" style="48" customWidth="1"/>
    <col min="12802" max="12804" width="9.75" style="48" customWidth="1"/>
    <col min="12805" max="12805" width="9.875" style="48" customWidth="1"/>
    <col min="12806" max="12807" width="9.75" style="48" customWidth="1"/>
    <col min="12808" max="12808" width="12.5" style="48" customWidth="1"/>
    <col min="12809" max="13056" width="10.625" style="48"/>
    <col min="13057" max="13057" width="14.625" style="48" customWidth="1"/>
    <col min="13058" max="13060" width="9.75" style="48" customWidth="1"/>
    <col min="13061" max="13061" width="9.875" style="48" customWidth="1"/>
    <col min="13062" max="13063" width="9.75" style="48" customWidth="1"/>
    <col min="13064" max="13064" width="12.5" style="48" customWidth="1"/>
    <col min="13065" max="13312" width="10.625" style="48"/>
    <col min="13313" max="13313" width="14.625" style="48" customWidth="1"/>
    <col min="13314" max="13316" width="9.75" style="48" customWidth="1"/>
    <col min="13317" max="13317" width="9.875" style="48" customWidth="1"/>
    <col min="13318" max="13319" width="9.75" style="48" customWidth="1"/>
    <col min="13320" max="13320" width="12.5" style="48" customWidth="1"/>
    <col min="13321" max="13568" width="10.625" style="48"/>
    <col min="13569" max="13569" width="14.625" style="48" customWidth="1"/>
    <col min="13570" max="13572" width="9.75" style="48" customWidth="1"/>
    <col min="13573" max="13573" width="9.875" style="48" customWidth="1"/>
    <col min="13574" max="13575" width="9.75" style="48" customWidth="1"/>
    <col min="13576" max="13576" width="12.5" style="48" customWidth="1"/>
    <col min="13577" max="13824" width="10.625" style="48"/>
    <col min="13825" max="13825" width="14.625" style="48" customWidth="1"/>
    <col min="13826" max="13828" width="9.75" style="48" customWidth="1"/>
    <col min="13829" max="13829" width="9.875" style="48" customWidth="1"/>
    <col min="13830" max="13831" width="9.75" style="48" customWidth="1"/>
    <col min="13832" max="13832" width="12.5" style="48" customWidth="1"/>
    <col min="13833" max="14080" width="10.625" style="48"/>
    <col min="14081" max="14081" width="14.625" style="48" customWidth="1"/>
    <col min="14082" max="14084" width="9.75" style="48" customWidth="1"/>
    <col min="14085" max="14085" width="9.875" style="48" customWidth="1"/>
    <col min="14086" max="14087" width="9.75" style="48" customWidth="1"/>
    <col min="14088" max="14088" width="12.5" style="48" customWidth="1"/>
    <col min="14089" max="14336" width="10.625" style="48"/>
    <col min="14337" max="14337" width="14.625" style="48" customWidth="1"/>
    <col min="14338" max="14340" width="9.75" style="48" customWidth="1"/>
    <col min="14341" max="14341" width="9.875" style="48" customWidth="1"/>
    <col min="14342" max="14343" width="9.75" style="48" customWidth="1"/>
    <col min="14344" max="14344" width="12.5" style="48" customWidth="1"/>
    <col min="14345" max="14592" width="10.625" style="48"/>
    <col min="14593" max="14593" width="14.625" style="48" customWidth="1"/>
    <col min="14594" max="14596" width="9.75" style="48" customWidth="1"/>
    <col min="14597" max="14597" width="9.875" style="48" customWidth="1"/>
    <col min="14598" max="14599" width="9.75" style="48" customWidth="1"/>
    <col min="14600" max="14600" width="12.5" style="48" customWidth="1"/>
    <col min="14601" max="14848" width="10.625" style="48"/>
    <col min="14849" max="14849" width="14.625" style="48" customWidth="1"/>
    <col min="14850" max="14852" width="9.75" style="48" customWidth="1"/>
    <col min="14853" max="14853" width="9.875" style="48" customWidth="1"/>
    <col min="14854" max="14855" width="9.75" style="48" customWidth="1"/>
    <col min="14856" max="14856" width="12.5" style="48" customWidth="1"/>
    <col min="14857" max="15104" width="10.625" style="48"/>
    <col min="15105" max="15105" width="14.625" style="48" customWidth="1"/>
    <col min="15106" max="15108" width="9.75" style="48" customWidth="1"/>
    <col min="15109" max="15109" width="9.875" style="48" customWidth="1"/>
    <col min="15110" max="15111" width="9.75" style="48" customWidth="1"/>
    <col min="15112" max="15112" width="12.5" style="48" customWidth="1"/>
    <col min="15113" max="15360" width="10.625" style="48"/>
    <col min="15361" max="15361" width="14.625" style="48" customWidth="1"/>
    <col min="15362" max="15364" width="9.75" style="48" customWidth="1"/>
    <col min="15365" max="15365" width="9.875" style="48" customWidth="1"/>
    <col min="15366" max="15367" width="9.75" style="48" customWidth="1"/>
    <col min="15368" max="15368" width="12.5" style="48" customWidth="1"/>
    <col min="15369" max="15616" width="10.625" style="48"/>
    <col min="15617" max="15617" width="14.625" style="48" customWidth="1"/>
    <col min="15618" max="15620" width="9.75" style="48" customWidth="1"/>
    <col min="15621" max="15621" width="9.875" style="48" customWidth="1"/>
    <col min="15622" max="15623" width="9.75" style="48" customWidth="1"/>
    <col min="15624" max="15624" width="12.5" style="48" customWidth="1"/>
    <col min="15625" max="15872" width="10.625" style="48"/>
    <col min="15873" max="15873" width="14.625" style="48" customWidth="1"/>
    <col min="15874" max="15876" width="9.75" style="48" customWidth="1"/>
    <col min="15877" max="15877" width="9.875" style="48" customWidth="1"/>
    <col min="15878" max="15879" width="9.75" style="48" customWidth="1"/>
    <col min="15880" max="15880" width="12.5" style="48" customWidth="1"/>
    <col min="15881" max="16128" width="10.625" style="48"/>
    <col min="16129" max="16129" width="14.625" style="48" customWidth="1"/>
    <col min="16130" max="16132" width="9.75" style="48" customWidth="1"/>
    <col min="16133" max="16133" width="9.875" style="48" customWidth="1"/>
    <col min="16134" max="16135" width="9.75" style="48" customWidth="1"/>
    <col min="16136" max="16136" width="12.5" style="48" customWidth="1"/>
    <col min="16137" max="16384" width="10.625" style="48"/>
  </cols>
  <sheetData>
    <row r="1" spans="1:7" ht="15.6" customHeight="1">
      <c r="A1" s="46" t="s">
        <v>566</v>
      </c>
      <c r="B1" s="1237"/>
      <c r="C1" s="1237"/>
      <c r="D1" s="1237"/>
      <c r="E1" s="1237"/>
      <c r="F1" s="1237"/>
      <c r="G1" s="1237"/>
    </row>
    <row r="2" spans="1:7" ht="16.5" customHeight="1" thickBot="1">
      <c r="A2" s="1"/>
      <c r="B2" s="1"/>
      <c r="C2" s="1"/>
      <c r="D2" s="1"/>
      <c r="E2" s="1"/>
      <c r="F2" s="1"/>
      <c r="G2" s="1334" t="s">
        <v>465</v>
      </c>
    </row>
    <row r="3" spans="1:7" ht="19.899999999999999" customHeight="1" thickTop="1">
      <c r="A3" s="35" t="s">
        <v>38</v>
      </c>
      <c r="B3" s="51" t="s">
        <v>567</v>
      </c>
      <c r="C3" s="52"/>
      <c r="D3" s="52"/>
      <c r="E3" s="51" t="s">
        <v>568</v>
      </c>
      <c r="F3" s="52"/>
      <c r="G3" s="52"/>
    </row>
    <row r="4" spans="1:7" ht="22.9" customHeight="1">
      <c r="A4" s="36"/>
      <c r="B4" s="1335" t="s">
        <v>569</v>
      </c>
      <c r="C4" s="1336"/>
      <c r="D4" s="1336"/>
      <c r="E4" s="1335" t="s">
        <v>570</v>
      </c>
      <c r="F4" s="1336"/>
      <c r="G4" s="1336"/>
    </row>
    <row r="5" spans="1:7" ht="38.25" customHeight="1">
      <c r="A5" s="53"/>
      <c r="B5" s="1337"/>
      <c r="C5" s="11" t="s">
        <v>571</v>
      </c>
      <c r="D5" s="11" t="s">
        <v>572</v>
      </c>
      <c r="E5" s="1337"/>
      <c r="F5" s="11" t="s">
        <v>571</v>
      </c>
      <c r="G5" s="11" t="s">
        <v>572</v>
      </c>
    </row>
    <row r="6" spans="1:7" ht="18" customHeight="1">
      <c r="A6" s="1338"/>
      <c r="B6" s="1339"/>
      <c r="C6" s="1194"/>
      <c r="D6" s="1194"/>
      <c r="E6" s="1340"/>
      <c r="F6" s="1340"/>
      <c r="G6" s="1340"/>
    </row>
    <row r="7" spans="1:7" s="61" customFormat="1" ht="18" customHeight="1">
      <c r="A7" s="1282" t="s">
        <v>46</v>
      </c>
      <c r="B7" s="1255">
        <v>44</v>
      </c>
      <c r="C7" s="1341">
        <v>6</v>
      </c>
      <c r="D7" s="1341">
        <v>8</v>
      </c>
      <c r="E7" s="1341">
        <v>4398</v>
      </c>
      <c r="F7" s="1341">
        <v>269</v>
      </c>
      <c r="G7" s="1341">
        <v>1527</v>
      </c>
    </row>
    <row r="8" spans="1:7" s="61" customFormat="1" ht="18" customHeight="1">
      <c r="A8" s="1282">
        <v>29</v>
      </c>
      <c r="B8" s="1255">
        <v>38</v>
      </c>
      <c r="C8" s="1341">
        <v>4</v>
      </c>
      <c r="D8" s="1341">
        <v>7</v>
      </c>
      <c r="E8" s="1341">
        <v>3510</v>
      </c>
      <c r="F8" s="1341">
        <v>174</v>
      </c>
      <c r="G8" s="1341">
        <v>814</v>
      </c>
    </row>
    <row r="9" spans="1:7" s="61" customFormat="1" ht="18" customHeight="1">
      <c r="A9" s="1282">
        <v>30</v>
      </c>
      <c r="B9" s="1255">
        <v>28</v>
      </c>
      <c r="C9" s="1341">
        <v>3</v>
      </c>
      <c r="D9" s="1341">
        <v>7</v>
      </c>
      <c r="E9" s="1341">
        <v>6291</v>
      </c>
      <c r="F9" s="1341">
        <v>2357</v>
      </c>
      <c r="G9" s="1341">
        <v>2099</v>
      </c>
    </row>
    <row r="10" spans="1:7" s="61" customFormat="1" ht="18" customHeight="1">
      <c r="A10" s="1282" t="s">
        <v>417</v>
      </c>
      <c r="B10" s="1255">
        <v>42</v>
      </c>
      <c r="C10" s="1341">
        <v>5</v>
      </c>
      <c r="D10" s="1341">
        <v>7</v>
      </c>
      <c r="E10" s="1341">
        <v>3091</v>
      </c>
      <c r="F10" s="1341">
        <v>491</v>
      </c>
      <c r="G10" s="1341">
        <v>448</v>
      </c>
    </row>
    <row r="11" spans="1:7" s="61" customFormat="1" ht="18" customHeight="1">
      <c r="A11" s="1282">
        <v>2</v>
      </c>
      <c r="B11" s="1255">
        <v>32</v>
      </c>
      <c r="C11" s="1341">
        <v>2</v>
      </c>
      <c r="D11" s="1341">
        <v>4</v>
      </c>
      <c r="E11" s="1341">
        <v>12664</v>
      </c>
      <c r="F11" s="1341">
        <v>136</v>
      </c>
      <c r="G11" s="1341">
        <v>286</v>
      </c>
    </row>
    <row r="12" spans="1:7" ht="18" customHeight="1">
      <c r="A12" s="1342"/>
      <c r="B12" s="1343"/>
      <c r="C12" s="1252"/>
      <c r="D12" s="1252"/>
      <c r="E12" s="1252"/>
      <c r="F12" s="1252"/>
      <c r="G12" s="1252"/>
    </row>
    <row r="13" spans="1:7" s="61" customFormat="1" ht="18" customHeight="1">
      <c r="A13" s="1342" t="s">
        <v>564</v>
      </c>
      <c r="B13" s="1255">
        <v>3</v>
      </c>
      <c r="C13" s="1341">
        <v>1</v>
      </c>
      <c r="D13" s="1341" t="s">
        <v>47</v>
      </c>
      <c r="E13" s="1341">
        <v>833</v>
      </c>
      <c r="F13" s="1341">
        <v>10</v>
      </c>
      <c r="G13" s="1341" t="s">
        <v>47</v>
      </c>
    </row>
    <row r="14" spans="1:7" ht="18" customHeight="1">
      <c r="A14" s="1282">
        <v>7</v>
      </c>
      <c r="B14" s="1255">
        <v>4</v>
      </c>
      <c r="C14" s="60" t="s">
        <v>47</v>
      </c>
      <c r="D14" s="60">
        <v>2</v>
      </c>
      <c r="E14" s="60">
        <v>314</v>
      </c>
      <c r="F14" s="60" t="s">
        <v>47</v>
      </c>
      <c r="G14" s="60">
        <v>171</v>
      </c>
    </row>
    <row r="15" spans="1:7" ht="18" customHeight="1">
      <c r="A15" s="1278">
        <v>8</v>
      </c>
      <c r="B15" s="60">
        <v>3</v>
      </c>
      <c r="C15" s="60" t="s">
        <v>47</v>
      </c>
      <c r="D15" s="60" t="s">
        <v>47</v>
      </c>
      <c r="E15" s="60">
        <v>1098</v>
      </c>
      <c r="F15" s="60" t="s">
        <v>47</v>
      </c>
      <c r="G15" s="60" t="s">
        <v>47</v>
      </c>
    </row>
    <row r="16" spans="1:7" s="61" customFormat="1" ht="18" customHeight="1">
      <c r="A16" s="1278">
        <v>9</v>
      </c>
      <c r="B16" s="60">
        <v>1</v>
      </c>
      <c r="C16" s="60" t="s">
        <v>47</v>
      </c>
      <c r="D16" s="60" t="s">
        <v>47</v>
      </c>
      <c r="E16" s="60">
        <v>31</v>
      </c>
      <c r="F16" s="60" t="s">
        <v>47</v>
      </c>
      <c r="G16" s="60" t="s">
        <v>47</v>
      </c>
    </row>
    <row r="17" spans="1:7" s="61" customFormat="1" ht="18" customHeight="1">
      <c r="A17" s="1278">
        <v>10</v>
      </c>
      <c r="B17" s="60">
        <v>5</v>
      </c>
      <c r="C17" s="60" t="s">
        <v>47</v>
      </c>
      <c r="D17" s="60" t="s">
        <v>47</v>
      </c>
      <c r="E17" s="60">
        <v>583</v>
      </c>
      <c r="F17" s="60" t="s">
        <v>47</v>
      </c>
      <c r="G17" s="60" t="s">
        <v>47</v>
      </c>
    </row>
    <row r="18" spans="1:7" s="61" customFormat="1" ht="18" customHeight="1">
      <c r="A18" s="1282">
        <v>11</v>
      </c>
      <c r="B18" s="1255">
        <v>1</v>
      </c>
      <c r="C18" s="60" t="s">
        <v>47</v>
      </c>
      <c r="D18" s="60">
        <v>1</v>
      </c>
      <c r="E18" s="60">
        <v>50</v>
      </c>
      <c r="F18" s="60" t="s">
        <v>47</v>
      </c>
      <c r="G18" s="60">
        <v>50</v>
      </c>
    </row>
    <row r="19" spans="1:7" s="61" customFormat="1" ht="18" customHeight="1">
      <c r="A19" s="1282">
        <v>12</v>
      </c>
      <c r="B19" s="1255">
        <v>2</v>
      </c>
      <c r="C19" s="60" t="s">
        <v>47</v>
      </c>
      <c r="D19" s="60" t="s">
        <v>47</v>
      </c>
      <c r="E19" s="60">
        <v>145</v>
      </c>
      <c r="F19" s="60" t="s">
        <v>47</v>
      </c>
      <c r="G19" s="60" t="s">
        <v>47</v>
      </c>
    </row>
    <row r="20" spans="1:7" s="61" customFormat="1" ht="18" customHeight="1">
      <c r="A20" s="1282" t="s">
        <v>22</v>
      </c>
      <c r="B20" s="1255">
        <v>2</v>
      </c>
      <c r="C20" s="60" t="s">
        <v>47</v>
      </c>
      <c r="D20" s="60" t="s">
        <v>47</v>
      </c>
      <c r="E20" s="60">
        <v>238</v>
      </c>
      <c r="F20" s="60" t="s">
        <v>47</v>
      </c>
      <c r="G20" s="60" t="s">
        <v>47</v>
      </c>
    </row>
    <row r="21" spans="1:7" s="61" customFormat="1" ht="18" customHeight="1">
      <c r="A21" s="1282">
        <v>2</v>
      </c>
      <c r="B21" s="1255">
        <v>2</v>
      </c>
      <c r="C21" s="60">
        <v>1</v>
      </c>
      <c r="D21" s="60" t="s">
        <v>47</v>
      </c>
      <c r="E21" s="60">
        <v>200</v>
      </c>
      <c r="F21" s="60">
        <v>50</v>
      </c>
      <c r="G21" s="60" t="s">
        <v>47</v>
      </c>
    </row>
    <row r="22" spans="1:7" s="61" customFormat="1" ht="18" customHeight="1">
      <c r="A22" s="1282">
        <v>3</v>
      </c>
      <c r="B22" s="1255">
        <v>5</v>
      </c>
      <c r="C22" s="60" t="s">
        <v>47</v>
      </c>
      <c r="D22" s="60" t="s">
        <v>47</v>
      </c>
      <c r="E22" s="60">
        <v>420</v>
      </c>
      <c r="F22" s="60" t="s">
        <v>47</v>
      </c>
      <c r="G22" s="60" t="s">
        <v>47</v>
      </c>
    </row>
    <row r="23" spans="1:7" s="61" customFormat="1" ht="18" customHeight="1">
      <c r="A23" s="1282">
        <v>4</v>
      </c>
      <c r="B23" s="1255">
        <v>5</v>
      </c>
      <c r="C23" s="60">
        <v>1</v>
      </c>
      <c r="D23" s="60">
        <v>1</v>
      </c>
      <c r="E23" s="60">
        <v>147</v>
      </c>
      <c r="F23" s="60">
        <v>16</v>
      </c>
      <c r="G23" s="60">
        <v>29</v>
      </c>
    </row>
    <row r="24" spans="1:7" s="61" customFormat="1" ht="18" customHeight="1">
      <c r="A24" s="1282">
        <v>5</v>
      </c>
      <c r="B24" s="1255">
        <v>2</v>
      </c>
      <c r="C24" s="60">
        <v>1</v>
      </c>
      <c r="D24" s="60" t="s">
        <v>47</v>
      </c>
      <c r="E24" s="60">
        <v>534</v>
      </c>
      <c r="F24" s="60">
        <v>494</v>
      </c>
      <c r="G24" s="60" t="s">
        <v>47</v>
      </c>
    </row>
    <row r="25" spans="1:7" s="61" customFormat="1" ht="18" customHeight="1">
      <c r="A25" s="1283">
        <v>6</v>
      </c>
      <c r="B25" s="1257">
        <v>3</v>
      </c>
      <c r="C25" s="1258">
        <v>2</v>
      </c>
      <c r="D25" s="1258" t="s">
        <v>47</v>
      </c>
      <c r="E25" s="1258">
        <v>213</v>
      </c>
      <c r="F25" s="1258">
        <v>160</v>
      </c>
      <c r="G25" s="1258" t="s">
        <v>47</v>
      </c>
    </row>
    <row r="26" spans="1:7" ht="18" customHeight="1">
      <c r="A26" s="1344" t="s">
        <v>573</v>
      </c>
      <c r="B26" s="1345"/>
      <c r="C26" s="1345"/>
      <c r="D26" s="1345"/>
      <c r="E26" s="1345"/>
      <c r="F26" s="1345"/>
      <c r="G26" s="1345"/>
    </row>
    <row r="27" spans="1:7" ht="18" customHeight="1">
      <c r="A27" s="1346" t="s">
        <v>574</v>
      </c>
      <c r="B27" s="1"/>
      <c r="C27" s="1"/>
      <c r="D27" s="1"/>
      <c r="E27" s="1"/>
      <c r="F27" s="1"/>
      <c r="G27" s="1"/>
    </row>
    <row r="28" spans="1:7" ht="18" customHeight="1">
      <c r="A28" s="1346"/>
      <c r="B28" s="1"/>
      <c r="C28" s="1"/>
      <c r="D28" s="1"/>
      <c r="E28" s="1"/>
      <c r="F28" s="1"/>
      <c r="G28"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48" customWidth="1"/>
    <col min="2" max="4" width="9.625" style="48" customWidth="1"/>
    <col min="5" max="5" width="9.5" style="48" customWidth="1"/>
    <col min="6" max="7" width="10.625" style="48" customWidth="1"/>
    <col min="8" max="256" width="10.625" style="48"/>
    <col min="257" max="257" width="16.625" style="48" customWidth="1"/>
    <col min="258" max="260" width="9.625" style="48" customWidth="1"/>
    <col min="261" max="261" width="9.5" style="48" customWidth="1"/>
    <col min="262" max="263" width="10.625" style="48" customWidth="1"/>
    <col min="264" max="512" width="10.625" style="48"/>
    <col min="513" max="513" width="16.625" style="48" customWidth="1"/>
    <col min="514" max="516" width="9.625" style="48" customWidth="1"/>
    <col min="517" max="517" width="9.5" style="48" customWidth="1"/>
    <col min="518" max="519" width="10.625" style="48" customWidth="1"/>
    <col min="520" max="768" width="10.625" style="48"/>
    <col min="769" max="769" width="16.625" style="48" customWidth="1"/>
    <col min="770" max="772" width="9.625" style="48" customWidth="1"/>
    <col min="773" max="773" width="9.5" style="48" customWidth="1"/>
    <col min="774" max="775" width="10.625" style="48" customWidth="1"/>
    <col min="776" max="1024" width="10.625" style="48"/>
    <col min="1025" max="1025" width="16.625" style="48" customWidth="1"/>
    <col min="1026" max="1028" width="9.625" style="48" customWidth="1"/>
    <col min="1029" max="1029" width="9.5" style="48" customWidth="1"/>
    <col min="1030" max="1031" width="10.625" style="48" customWidth="1"/>
    <col min="1032" max="1280" width="10.625" style="48"/>
    <col min="1281" max="1281" width="16.625" style="48" customWidth="1"/>
    <col min="1282" max="1284" width="9.625" style="48" customWidth="1"/>
    <col min="1285" max="1285" width="9.5" style="48" customWidth="1"/>
    <col min="1286" max="1287" width="10.625" style="48" customWidth="1"/>
    <col min="1288" max="1536" width="10.625" style="48"/>
    <col min="1537" max="1537" width="16.625" style="48" customWidth="1"/>
    <col min="1538" max="1540" width="9.625" style="48" customWidth="1"/>
    <col min="1541" max="1541" width="9.5" style="48" customWidth="1"/>
    <col min="1542" max="1543" width="10.625" style="48" customWidth="1"/>
    <col min="1544" max="1792" width="10.625" style="48"/>
    <col min="1793" max="1793" width="16.625" style="48" customWidth="1"/>
    <col min="1794" max="1796" width="9.625" style="48" customWidth="1"/>
    <col min="1797" max="1797" width="9.5" style="48" customWidth="1"/>
    <col min="1798" max="1799" width="10.625" style="48" customWidth="1"/>
    <col min="1800" max="2048" width="10.625" style="48"/>
    <col min="2049" max="2049" width="16.625" style="48" customWidth="1"/>
    <col min="2050" max="2052" width="9.625" style="48" customWidth="1"/>
    <col min="2053" max="2053" width="9.5" style="48" customWidth="1"/>
    <col min="2054" max="2055" width="10.625" style="48" customWidth="1"/>
    <col min="2056" max="2304" width="10.625" style="48"/>
    <col min="2305" max="2305" width="16.625" style="48" customWidth="1"/>
    <col min="2306" max="2308" width="9.625" style="48" customWidth="1"/>
    <col min="2309" max="2309" width="9.5" style="48" customWidth="1"/>
    <col min="2310" max="2311" width="10.625" style="48" customWidth="1"/>
    <col min="2312" max="2560" width="10.625" style="48"/>
    <col min="2561" max="2561" width="16.625" style="48" customWidth="1"/>
    <col min="2562" max="2564" width="9.625" style="48" customWidth="1"/>
    <col min="2565" max="2565" width="9.5" style="48" customWidth="1"/>
    <col min="2566" max="2567" width="10.625" style="48" customWidth="1"/>
    <col min="2568" max="2816" width="10.625" style="48"/>
    <col min="2817" max="2817" width="16.625" style="48" customWidth="1"/>
    <col min="2818" max="2820" width="9.625" style="48" customWidth="1"/>
    <col min="2821" max="2821" width="9.5" style="48" customWidth="1"/>
    <col min="2822" max="2823" width="10.625" style="48" customWidth="1"/>
    <col min="2824" max="3072" width="10.625" style="48"/>
    <col min="3073" max="3073" width="16.625" style="48" customWidth="1"/>
    <col min="3074" max="3076" width="9.625" style="48" customWidth="1"/>
    <col min="3077" max="3077" width="9.5" style="48" customWidth="1"/>
    <col min="3078" max="3079" width="10.625" style="48" customWidth="1"/>
    <col min="3080" max="3328" width="10.625" style="48"/>
    <col min="3329" max="3329" width="16.625" style="48" customWidth="1"/>
    <col min="3330" max="3332" width="9.625" style="48" customWidth="1"/>
    <col min="3333" max="3333" width="9.5" style="48" customWidth="1"/>
    <col min="3334" max="3335" width="10.625" style="48" customWidth="1"/>
    <col min="3336" max="3584" width="10.625" style="48"/>
    <col min="3585" max="3585" width="16.625" style="48" customWidth="1"/>
    <col min="3586" max="3588" width="9.625" style="48" customWidth="1"/>
    <col min="3589" max="3589" width="9.5" style="48" customWidth="1"/>
    <col min="3590" max="3591" width="10.625" style="48" customWidth="1"/>
    <col min="3592" max="3840" width="10.625" style="48"/>
    <col min="3841" max="3841" width="16.625" style="48" customWidth="1"/>
    <col min="3842" max="3844" width="9.625" style="48" customWidth="1"/>
    <col min="3845" max="3845" width="9.5" style="48" customWidth="1"/>
    <col min="3846" max="3847" width="10.625" style="48" customWidth="1"/>
    <col min="3848" max="4096" width="10.625" style="48"/>
    <col min="4097" max="4097" width="16.625" style="48" customWidth="1"/>
    <col min="4098" max="4100" width="9.625" style="48" customWidth="1"/>
    <col min="4101" max="4101" width="9.5" style="48" customWidth="1"/>
    <col min="4102" max="4103" width="10.625" style="48" customWidth="1"/>
    <col min="4104" max="4352" width="10.625" style="48"/>
    <col min="4353" max="4353" width="16.625" style="48" customWidth="1"/>
    <col min="4354" max="4356" width="9.625" style="48" customWidth="1"/>
    <col min="4357" max="4357" width="9.5" style="48" customWidth="1"/>
    <col min="4358" max="4359" width="10.625" style="48" customWidth="1"/>
    <col min="4360" max="4608" width="10.625" style="48"/>
    <col min="4609" max="4609" width="16.625" style="48" customWidth="1"/>
    <col min="4610" max="4612" width="9.625" style="48" customWidth="1"/>
    <col min="4613" max="4613" width="9.5" style="48" customWidth="1"/>
    <col min="4614" max="4615" width="10.625" style="48" customWidth="1"/>
    <col min="4616" max="4864" width="10.625" style="48"/>
    <col min="4865" max="4865" width="16.625" style="48" customWidth="1"/>
    <col min="4866" max="4868" width="9.625" style="48" customWidth="1"/>
    <col min="4869" max="4869" width="9.5" style="48" customWidth="1"/>
    <col min="4870" max="4871" width="10.625" style="48" customWidth="1"/>
    <col min="4872" max="5120" width="10.625" style="48"/>
    <col min="5121" max="5121" width="16.625" style="48" customWidth="1"/>
    <col min="5122" max="5124" width="9.625" style="48" customWidth="1"/>
    <col min="5125" max="5125" width="9.5" style="48" customWidth="1"/>
    <col min="5126" max="5127" width="10.625" style="48" customWidth="1"/>
    <col min="5128" max="5376" width="10.625" style="48"/>
    <col min="5377" max="5377" width="16.625" style="48" customWidth="1"/>
    <col min="5378" max="5380" width="9.625" style="48" customWidth="1"/>
    <col min="5381" max="5381" width="9.5" style="48" customWidth="1"/>
    <col min="5382" max="5383" width="10.625" style="48" customWidth="1"/>
    <col min="5384" max="5632" width="10.625" style="48"/>
    <col min="5633" max="5633" width="16.625" style="48" customWidth="1"/>
    <col min="5634" max="5636" width="9.625" style="48" customWidth="1"/>
    <col min="5637" max="5637" width="9.5" style="48" customWidth="1"/>
    <col min="5638" max="5639" width="10.625" style="48" customWidth="1"/>
    <col min="5640" max="5888" width="10.625" style="48"/>
    <col min="5889" max="5889" width="16.625" style="48" customWidth="1"/>
    <col min="5890" max="5892" width="9.625" style="48" customWidth="1"/>
    <col min="5893" max="5893" width="9.5" style="48" customWidth="1"/>
    <col min="5894" max="5895" width="10.625" style="48" customWidth="1"/>
    <col min="5896" max="6144" width="10.625" style="48"/>
    <col min="6145" max="6145" width="16.625" style="48" customWidth="1"/>
    <col min="6146" max="6148" width="9.625" style="48" customWidth="1"/>
    <col min="6149" max="6149" width="9.5" style="48" customWidth="1"/>
    <col min="6150" max="6151" width="10.625" style="48" customWidth="1"/>
    <col min="6152" max="6400" width="10.625" style="48"/>
    <col min="6401" max="6401" width="16.625" style="48" customWidth="1"/>
    <col min="6402" max="6404" width="9.625" style="48" customWidth="1"/>
    <col min="6405" max="6405" width="9.5" style="48" customWidth="1"/>
    <col min="6406" max="6407" width="10.625" style="48" customWidth="1"/>
    <col min="6408" max="6656" width="10.625" style="48"/>
    <col min="6657" max="6657" width="16.625" style="48" customWidth="1"/>
    <col min="6658" max="6660" width="9.625" style="48" customWidth="1"/>
    <col min="6661" max="6661" width="9.5" style="48" customWidth="1"/>
    <col min="6662" max="6663" width="10.625" style="48" customWidth="1"/>
    <col min="6664" max="6912" width="10.625" style="48"/>
    <col min="6913" max="6913" width="16.625" style="48" customWidth="1"/>
    <col min="6914" max="6916" width="9.625" style="48" customWidth="1"/>
    <col min="6917" max="6917" width="9.5" style="48" customWidth="1"/>
    <col min="6918" max="6919" width="10.625" style="48" customWidth="1"/>
    <col min="6920" max="7168" width="10.625" style="48"/>
    <col min="7169" max="7169" width="16.625" style="48" customWidth="1"/>
    <col min="7170" max="7172" width="9.625" style="48" customWidth="1"/>
    <col min="7173" max="7173" width="9.5" style="48" customWidth="1"/>
    <col min="7174" max="7175" width="10.625" style="48" customWidth="1"/>
    <col min="7176" max="7424" width="10.625" style="48"/>
    <col min="7425" max="7425" width="16.625" style="48" customWidth="1"/>
    <col min="7426" max="7428" width="9.625" style="48" customWidth="1"/>
    <col min="7429" max="7429" width="9.5" style="48" customWidth="1"/>
    <col min="7430" max="7431" width="10.625" style="48" customWidth="1"/>
    <col min="7432" max="7680" width="10.625" style="48"/>
    <col min="7681" max="7681" width="16.625" style="48" customWidth="1"/>
    <col min="7682" max="7684" width="9.625" style="48" customWidth="1"/>
    <col min="7685" max="7685" width="9.5" style="48" customWidth="1"/>
    <col min="7686" max="7687" width="10.625" style="48" customWidth="1"/>
    <col min="7688" max="7936" width="10.625" style="48"/>
    <col min="7937" max="7937" width="16.625" style="48" customWidth="1"/>
    <col min="7938" max="7940" width="9.625" style="48" customWidth="1"/>
    <col min="7941" max="7941" width="9.5" style="48" customWidth="1"/>
    <col min="7942" max="7943" width="10.625" style="48" customWidth="1"/>
    <col min="7944" max="8192" width="10.625" style="48"/>
    <col min="8193" max="8193" width="16.625" style="48" customWidth="1"/>
    <col min="8194" max="8196" width="9.625" style="48" customWidth="1"/>
    <col min="8197" max="8197" width="9.5" style="48" customWidth="1"/>
    <col min="8198" max="8199" width="10.625" style="48" customWidth="1"/>
    <col min="8200" max="8448" width="10.625" style="48"/>
    <col min="8449" max="8449" width="16.625" style="48" customWidth="1"/>
    <col min="8450" max="8452" width="9.625" style="48" customWidth="1"/>
    <col min="8453" max="8453" width="9.5" style="48" customWidth="1"/>
    <col min="8454" max="8455" width="10.625" style="48" customWidth="1"/>
    <col min="8456" max="8704" width="10.625" style="48"/>
    <col min="8705" max="8705" width="16.625" style="48" customWidth="1"/>
    <col min="8706" max="8708" width="9.625" style="48" customWidth="1"/>
    <col min="8709" max="8709" width="9.5" style="48" customWidth="1"/>
    <col min="8710" max="8711" width="10.625" style="48" customWidth="1"/>
    <col min="8712" max="8960" width="10.625" style="48"/>
    <col min="8961" max="8961" width="16.625" style="48" customWidth="1"/>
    <col min="8962" max="8964" width="9.625" style="48" customWidth="1"/>
    <col min="8965" max="8965" width="9.5" style="48" customWidth="1"/>
    <col min="8966" max="8967" width="10.625" style="48" customWidth="1"/>
    <col min="8968" max="9216" width="10.625" style="48"/>
    <col min="9217" max="9217" width="16.625" style="48" customWidth="1"/>
    <col min="9218" max="9220" width="9.625" style="48" customWidth="1"/>
    <col min="9221" max="9221" width="9.5" style="48" customWidth="1"/>
    <col min="9222" max="9223" width="10.625" style="48" customWidth="1"/>
    <col min="9224" max="9472" width="10.625" style="48"/>
    <col min="9473" max="9473" width="16.625" style="48" customWidth="1"/>
    <col min="9474" max="9476" width="9.625" style="48" customWidth="1"/>
    <col min="9477" max="9477" width="9.5" style="48" customWidth="1"/>
    <col min="9478" max="9479" width="10.625" style="48" customWidth="1"/>
    <col min="9480" max="9728" width="10.625" style="48"/>
    <col min="9729" max="9729" width="16.625" style="48" customWidth="1"/>
    <col min="9730" max="9732" width="9.625" style="48" customWidth="1"/>
    <col min="9733" max="9733" width="9.5" style="48" customWidth="1"/>
    <col min="9734" max="9735" width="10.625" style="48" customWidth="1"/>
    <col min="9736" max="9984" width="10.625" style="48"/>
    <col min="9985" max="9985" width="16.625" style="48" customWidth="1"/>
    <col min="9986" max="9988" width="9.625" style="48" customWidth="1"/>
    <col min="9989" max="9989" width="9.5" style="48" customWidth="1"/>
    <col min="9990" max="9991" width="10.625" style="48" customWidth="1"/>
    <col min="9992" max="10240" width="10.625" style="48"/>
    <col min="10241" max="10241" width="16.625" style="48" customWidth="1"/>
    <col min="10242" max="10244" width="9.625" style="48" customWidth="1"/>
    <col min="10245" max="10245" width="9.5" style="48" customWidth="1"/>
    <col min="10246" max="10247" width="10.625" style="48" customWidth="1"/>
    <col min="10248" max="10496" width="10.625" style="48"/>
    <col min="10497" max="10497" width="16.625" style="48" customWidth="1"/>
    <col min="10498" max="10500" width="9.625" style="48" customWidth="1"/>
    <col min="10501" max="10501" width="9.5" style="48" customWidth="1"/>
    <col min="10502" max="10503" width="10.625" style="48" customWidth="1"/>
    <col min="10504" max="10752" width="10.625" style="48"/>
    <col min="10753" max="10753" width="16.625" style="48" customWidth="1"/>
    <col min="10754" max="10756" width="9.625" style="48" customWidth="1"/>
    <col min="10757" max="10757" width="9.5" style="48" customWidth="1"/>
    <col min="10758" max="10759" width="10.625" style="48" customWidth="1"/>
    <col min="10760" max="11008" width="10.625" style="48"/>
    <col min="11009" max="11009" width="16.625" style="48" customWidth="1"/>
    <col min="11010" max="11012" width="9.625" style="48" customWidth="1"/>
    <col min="11013" max="11013" width="9.5" style="48" customWidth="1"/>
    <col min="11014" max="11015" width="10.625" style="48" customWidth="1"/>
    <col min="11016" max="11264" width="10.625" style="48"/>
    <col min="11265" max="11265" width="16.625" style="48" customWidth="1"/>
    <col min="11266" max="11268" width="9.625" style="48" customWidth="1"/>
    <col min="11269" max="11269" width="9.5" style="48" customWidth="1"/>
    <col min="11270" max="11271" width="10.625" style="48" customWidth="1"/>
    <col min="11272" max="11520" width="10.625" style="48"/>
    <col min="11521" max="11521" width="16.625" style="48" customWidth="1"/>
    <col min="11522" max="11524" width="9.625" style="48" customWidth="1"/>
    <col min="11525" max="11525" width="9.5" style="48" customWidth="1"/>
    <col min="11526" max="11527" width="10.625" style="48" customWidth="1"/>
    <col min="11528" max="11776" width="10.625" style="48"/>
    <col min="11777" max="11777" width="16.625" style="48" customWidth="1"/>
    <col min="11778" max="11780" width="9.625" style="48" customWidth="1"/>
    <col min="11781" max="11781" width="9.5" style="48" customWidth="1"/>
    <col min="11782" max="11783" width="10.625" style="48" customWidth="1"/>
    <col min="11784" max="12032" width="10.625" style="48"/>
    <col min="12033" max="12033" width="16.625" style="48" customWidth="1"/>
    <col min="12034" max="12036" width="9.625" style="48" customWidth="1"/>
    <col min="12037" max="12037" width="9.5" style="48" customWidth="1"/>
    <col min="12038" max="12039" width="10.625" style="48" customWidth="1"/>
    <col min="12040" max="12288" width="10.625" style="48"/>
    <col min="12289" max="12289" width="16.625" style="48" customWidth="1"/>
    <col min="12290" max="12292" width="9.625" style="48" customWidth="1"/>
    <col min="12293" max="12293" width="9.5" style="48" customWidth="1"/>
    <col min="12294" max="12295" width="10.625" style="48" customWidth="1"/>
    <col min="12296" max="12544" width="10.625" style="48"/>
    <col min="12545" max="12545" width="16.625" style="48" customWidth="1"/>
    <col min="12546" max="12548" width="9.625" style="48" customWidth="1"/>
    <col min="12549" max="12549" width="9.5" style="48" customWidth="1"/>
    <col min="12550" max="12551" width="10.625" style="48" customWidth="1"/>
    <col min="12552" max="12800" width="10.625" style="48"/>
    <col min="12801" max="12801" width="16.625" style="48" customWidth="1"/>
    <col min="12802" max="12804" width="9.625" style="48" customWidth="1"/>
    <col min="12805" max="12805" width="9.5" style="48" customWidth="1"/>
    <col min="12806" max="12807" width="10.625" style="48" customWidth="1"/>
    <col min="12808" max="13056" width="10.625" style="48"/>
    <col min="13057" max="13057" width="16.625" style="48" customWidth="1"/>
    <col min="13058" max="13060" width="9.625" style="48" customWidth="1"/>
    <col min="13061" max="13061" width="9.5" style="48" customWidth="1"/>
    <col min="13062" max="13063" width="10.625" style="48" customWidth="1"/>
    <col min="13064" max="13312" width="10.625" style="48"/>
    <col min="13313" max="13313" width="16.625" style="48" customWidth="1"/>
    <col min="13314" max="13316" width="9.625" style="48" customWidth="1"/>
    <col min="13317" max="13317" width="9.5" style="48" customWidth="1"/>
    <col min="13318" max="13319" width="10.625" style="48" customWidth="1"/>
    <col min="13320" max="13568" width="10.625" style="48"/>
    <col min="13569" max="13569" width="16.625" style="48" customWidth="1"/>
    <col min="13570" max="13572" width="9.625" style="48" customWidth="1"/>
    <col min="13573" max="13573" width="9.5" style="48" customWidth="1"/>
    <col min="13574" max="13575" width="10.625" style="48" customWidth="1"/>
    <col min="13576" max="13824" width="10.625" style="48"/>
    <col min="13825" max="13825" width="16.625" style="48" customWidth="1"/>
    <col min="13826" max="13828" width="9.625" style="48" customWidth="1"/>
    <col min="13829" max="13829" width="9.5" style="48" customWidth="1"/>
    <col min="13830" max="13831" width="10.625" style="48" customWidth="1"/>
    <col min="13832" max="14080" width="10.625" style="48"/>
    <col min="14081" max="14081" width="16.625" style="48" customWidth="1"/>
    <col min="14082" max="14084" width="9.625" style="48" customWidth="1"/>
    <col min="14085" max="14085" width="9.5" style="48" customWidth="1"/>
    <col min="14086" max="14087" width="10.625" style="48" customWidth="1"/>
    <col min="14088" max="14336" width="10.625" style="48"/>
    <col min="14337" max="14337" width="16.625" style="48" customWidth="1"/>
    <col min="14338" max="14340" width="9.625" style="48" customWidth="1"/>
    <col min="14341" max="14341" width="9.5" style="48" customWidth="1"/>
    <col min="14342" max="14343" width="10.625" style="48" customWidth="1"/>
    <col min="14344" max="14592" width="10.625" style="48"/>
    <col min="14593" max="14593" width="16.625" style="48" customWidth="1"/>
    <col min="14594" max="14596" width="9.625" style="48" customWidth="1"/>
    <col min="14597" max="14597" width="9.5" style="48" customWidth="1"/>
    <col min="14598" max="14599" width="10.625" style="48" customWidth="1"/>
    <col min="14600" max="14848" width="10.625" style="48"/>
    <col min="14849" max="14849" width="16.625" style="48" customWidth="1"/>
    <col min="14850" max="14852" width="9.625" style="48" customWidth="1"/>
    <col min="14853" max="14853" width="9.5" style="48" customWidth="1"/>
    <col min="14854" max="14855" width="10.625" style="48" customWidth="1"/>
    <col min="14856" max="15104" width="10.625" style="48"/>
    <col min="15105" max="15105" width="16.625" style="48" customWidth="1"/>
    <col min="15106" max="15108" width="9.625" style="48" customWidth="1"/>
    <col min="15109" max="15109" width="9.5" style="48" customWidth="1"/>
    <col min="15110" max="15111" width="10.625" style="48" customWidth="1"/>
    <col min="15112" max="15360" width="10.625" style="48"/>
    <col min="15361" max="15361" width="16.625" style="48" customWidth="1"/>
    <col min="15362" max="15364" width="9.625" style="48" customWidth="1"/>
    <col min="15365" max="15365" width="9.5" style="48" customWidth="1"/>
    <col min="15366" max="15367" width="10.625" style="48" customWidth="1"/>
    <col min="15368" max="15616" width="10.625" style="48"/>
    <col min="15617" max="15617" width="16.625" style="48" customWidth="1"/>
    <col min="15618" max="15620" width="9.625" style="48" customWidth="1"/>
    <col min="15621" max="15621" width="9.5" style="48" customWidth="1"/>
    <col min="15622" max="15623" width="10.625" style="48" customWidth="1"/>
    <col min="15624" max="15872" width="10.625" style="48"/>
    <col min="15873" max="15873" width="16.625" style="48" customWidth="1"/>
    <col min="15874" max="15876" width="9.625" style="48" customWidth="1"/>
    <col min="15877" max="15877" width="9.5" style="48" customWidth="1"/>
    <col min="15878" max="15879" width="10.625" style="48" customWidth="1"/>
    <col min="15880" max="16128" width="10.625" style="48"/>
    <col min="16129" max="16129" width="16.625" style="48" customWidth="1"/>
    <col min="16130" max="16132" width="9.625" style="48" customWidth="1"/>
    <col min="16133" max="16133" width="9.5" style="48" customWidth="1"/>
    <col min="16134" max="16135" width="10.625" style="48" customWidth="1"/>
    <col min="16136" max="16384" width="10.625" style="48"/>
  </cols>
  <sheetData>
    <row r="1" spans="1:7" ht="15.6" customHeight="1">
      <c r="A1" s="33" t="s">
        <v>575</v>
      </c>
      <c r="B1" s="34"/>
      <c r="C1" s="34"/>
      <c r="D1" s="34"/>
      <c r="E1" s="34"/>
      <c r="F1" s="34"/>
      <c r="G1" s="34"/>
    </row>
    <row r="2" spans="1:7" ht="15.6" customHeight="1" thickBot="1">
      <c r="A2" s="1134"/>
      <c r="B2" s="1134"/>
      <c r="C2" s="1134"/>
      <c r="D2" s="1134"/>
      <c r="E2" s="1134"/>
      <c r="F2" s="1134"/>
      <c r="G2" s="1135" t="s">
        <v>465</v>
      </c>
    </row>
    <row r="3" spans="1:7" ht="22.15" customHeight="1" thickTop="1">
      <c r="A3" s="1347" t="s">
        <v>229</v>
      </c>
      <c r="B3" s="1348" t="s">
        <v>576</v>
      </c>
      <c r="C3" s="1349"/>
      <c r="D3" s="1348" t="s">
        <v>577</v>
      </c>
      <c r="E3" s="1349"/>
      <c r="F3" s="1348" t="s">
        <v>578</v>
      </c>
      <c r="G3" s="1349"/>
    </row>
    <row r="4" spans="1:7" ht="22.15" customHeight="1">
      <c r="A4" s="1350" t="s">
        <v>235</v>
      </c>
      <c r="B4" s="1351" t="s">
        <v>579</v>
      </c>
      <c r="C4" s="1351" t="s">
        <v>580</v>
      </c>
      <c r="D4" s="1351" t="s">
        <v>579</v>
      </c>
      <c r="E4" s="1351" t="s">
        <v>580</v>
      </c>
      <c r="F4" s="1351" t="s">
        <v>579</v>
      </c>
      <c r="G4" s="1351" t="s">
        <v>580</v>
      </c>
    </row>
    <row r="5" spans="1:7" s="61" customFormat="1" ht="18" customHeight="1">
      <c r="A5" s="1311" t="s">
        <v>24</v>
      </c>
      <c r="B5" s="1352">
        <v>2937</v>
      </c>
      <c r="C5" s="1251">
        <v>38833.771000000001</v>
      </c>
      <c r="D5" s="1251">
        <v>201</v>
      </c>
      <c r="E5" s="1251">
        <v>2202.1179999999999</v>
      </c>
      <c r="F5" s="1251" t="s">
        <v>581</v>
      </c>
      <c r="G5" s="1251" t="s">
        <v>582</v>
      </c>
    </row>
    <row r="6" spans="1:7" s="61" customFormat="1" ht="18" customHeight="1">
      <c r="A6" s="1311">
        <v>29</v>
      </c>
      <c r="B6" s="1352">
        <v>3197</v>
      </c>
      <c r="C6" s="1251">
        <v>45421.038</v>
      </c>
      <c r="D6" s="1251">
        <v>194</v>
      </c>
      <c r="E6" s="1251">
        <v>2474.6460000000002</v>
      </c>
      <c r="F6" s="1251" t="s">
        <v>583</v>
      </c>
      <c r="G6" s="1251" t="s">
        <v>584</v>
      </c>
    </row>
    <row r="7" spans="1:7" s="61" customFormat="1" ht="18" customHeight="1">
      <c r="A7" s="1311">
        <v>30</v>
      </c>
      <c r="B7" s="1352">
        <v>3226</v>
      </c>
      <c r="C7" s="1251">
        <v>47126.845527999998</v>
      </c>
      <c r="D7" s="1251">
        <v>213</v>
      </c>
      <c r="E7" s="1251">
        <v>2342.2515969999999</v>
      </c>
      <c r="F7" s="1251" t="s">
        <v>585</v>
      </c>
      <c r="G7" s="1251" t="s">
        <v>586</v>
      </c>
    </row>
    <row r="8" spans="1:7" s="61" customFormat="1" ht="18" customHeight="1">
      <c r="A8" s="1311" t="s">
        <v>19</v>
      </c>
      <c r="B8" s="1352">
        <v>3462</v>
      </c>
      <c r="C8" s="1251">
        <v>40460.835400000004</v>
      </c>
      <c r="D8" s="1251">
        <v>217</v>
      </c>
      <c r="E8" s="1251">
        <v>2525.228854</v>
      </c>
      <c r="F8" s="1251" t="s">
        <v>587</v>
      </c>
      <c r="G8" s="1251" t="s">
        <v>588</v>
      </c>
    </row>
    <row r="9" spans="1:7" s="61" customFormat="1" ht="18" customHeight="1">
      <c r="A9" s="1311">
        <v>2</v>
      </c>
      <c r="B9" s="1352">
        <v>11059</v>
      </c>
      <c r="C9" s="1251">
        <v>195613</v>
      </c>
      <c r="D9" s="1251">
        <v>116</v>
      </c>
      <c r="E9" s="1251">
        <v>1334</v>
      </c>
      <c r="F9" s="1251" t="s">
        <v>589</v>
      </c>
      <c r="G9" s="1251" t="s">
        <v>590</v>
      </c>
    </row>
    <row r="10" spans="1:7" ht="18" customHeight="1">
      <c r="A10" s="1353"/>
      <c r="B10" s="1354"/>
      <c r="C10" s="1253"/>
      <c r="D10" s="1253"/>
      <c r="E10" s="1253"/>
      <c r="F10" s="1253"/>
      <c r="G10" s="1253"/>
    </row>
    <row r="11" spans="1:7" s="61" customFormat="1" ht="18" customHeight="1">
      <c r="A11" s="1355" t="s">
        <v>564</v>
      </c>
      <c r="B11" s="60">
        <v>2279</v>
      </c>
      <c r="C11" s="1341">
        <v>46785</v>
      </c>
      <c r="D11" s="1341">
        <v>13</v>
      </c>
      <c r="E11" s="1341">
        <v>106</v>
      </c>
      <c r="F11" s="1341">
        <v>12534</v>
      </c>
      <c r="G11" s="1341">
        <v>167745</v>
      </c>
    </row>
    <row r="12" spans="1:7" s="61" customFormat="1" ht="18" customHeight="1">
      <c r="A12" s="1247">
        <v>7</v>
      </c>
      <c r="B12" s="60">
        <v>1515</v>
      </c>
      <c r="C12" s="1341">
        <v>30874</v>
      </c>
      <c r="D12" s="1341">
        <v>13</v>
      </c>
      <c r="E12" s="1341">
        <v>185</v>
      </c>
      <c r="F12" s="1341">
        <v>13323</v>
      </c>
      <c r="G12" s="1341">
        <v>191590</v>
      </c>
    </row>
    <row r="13" spans="1:7" s="61" customFormat="1" ht="18" customHeight="1">
      <c r="A13" s="1254">
        <v>8</v>
      </c>
      <c r="B13" s="1255">
        <v>1148</v>
      </c>
      <c r="C13" s="60">
        <v>21607</v>
      </c>
      <c r="D13" s="60">
        <v>7</v>
      </c>
      <c r="E13" s="60">
        <v>31</v>
      </c>
      <c r="F13" s="60">
        <v>13894</v>
      </c>
      <c r="G13" s="60">
        <v>207492</v>
      </c>
    </row>
    <row r="14" spans="1:7" s="61" customFormat="1" ht="18" customHeight="1">
      <c r="A14" s="1254">
        <v>9</v>
      </c>
      <c r="B14" s="1255">
        <v>831</v>
      </c>
      <c r="C14" s="60">
        <v>15464</v>
      </c>
      <c r="D14" s="60">
        <v>3</v>
      </c>
      <c r="E14" s="60">
        <v>15</v>
      </c>
      <c r="F14" s="60">
        <v>14322</v>
      </c>
      <c r="G14" s="60">
        <v>218903</v>
      </c>
    </row>
    <row r="15" spans="1:7" s="61" customFormat="1" ht="18" customHeight="1">
      <c r="A15" s="1254">
        <v>10</v>
      </c>
      <c r="B15" s="1255">
        <v>552</v>
      </c>
      <c r="C15" s="60">
        <v>8141</v>
      </c>
      <c r="D15" s="60">
        <v>11</v>
      </c>
      <c r="E15" s="60">
        <v>66</v>
      </c>
      <c r="F15" s="60">
        <v>14569</v>
      </c>
      <c r="G15" s="60">
        <v>224055</v>
      </c>
    </row>
    <row r="16" spans="1:7" s="61" customFormat="1" ht="18" customHeight="1">
      <c r="A16" s="1254">
        <v>11</v>
      </c>
      <c r="B16" s="1255">
        <v>494</v>
      </c>
      <c r="C16" s="60">
        <v>7613</v>
      </c>
      <c r="D16" s="60">
        <v>6</v>
      </c>
      <c r="E16" s="60">
        <v>59</v>
      </c>
      <c r="F16" s="60">
        <v>14738</v>
      </c>
      <c r="G16" s="60">
        <v>228266</v>
      </c>
    </row>
    <row r="17" spans="1:7" s="61" customFormat="1" ht="18" customHeight="1">
      <c r="A17" s="1254">
        <v>12</v>
      </c>
      <c r="B17" s="1255">
        <v>635</v>
      </c>
      <c r="C17" s="60">
        <v>8882</v>
      </c>
      <c r="D17" s="60">
        <v>13</v>
      </c>
      <c r="E17" s="60">
        <v>383</v>
      </c>
      <c r="F17" s="60">
        <v>14956</v>
      </c>
      <c r="G17" s="60">
        <v>231967</v>
      </c>
    </row>
    <row r="18" spans="1:7" s="61" customFormat="1" ht="18" customHeight="1">
      <c r="A18" s="1254" t="s">
        <v>49</v>
      </c>
      <c r="B18" s="1255">
        <v>247</v>
      </c>
      <c r="C18" s="60">
        <v>2658</v>
      </c>
      <c r="D18" s="60">
        <v>13</v>
      </c>
      <c r="E18" s="60">
        <v>161</v>
      </c>
      <c r="F18" s="60">
        <v>15089</v>
      </c>
      <c r="G18" s="60">
        <v>233441</v>
      </c>
    </row>
    <row r="19" spans="1:7" s="61" customFormat="1" ht="18" customHeight="1">
      <c r="A19" s="1254">
        <v>2</v>
      </c>
      <c r="B19" s="1255">
        <v>374</v>
      </c>
      <c r="C19" s="60">
        <v>5086</v>
      </c>
      <c r="D19" s="60">
        <v>5</v>
      </c>
      <c r="E19" s="60">
        <v>46</v>
      </c>
      <c r="F19" s="60">
        <v>15201</v>
      </c>
      <c r="G19" s="60">
        <v>234389</v>
      </c>
    </row>
    <row r="20" spans="1:7" s="61" customFormat="1" ht="18" customHeight="1">
      <c r="A20" s="1254">
        <v>3</v>
      </c>
      <c r="B20" s="1255">
        <v>1019</v>
      </c>
      <c r="C20" s="60">
        <v>15089</v>
      </c>
      <c r="D20" s="60">
        <v>9</v>
      </c>
      <c r="E20" s="60">
        <v>165</v>
      </c>
      <c r="F20" s="60">
        <v>15395</v>
      </c>
      <c r="G20" s="60">
        <v>238298</v>
      </c>
    </row>
    <row r="21" spans="1:7" s="61" customFormat="1" ht="18" customHeight="1">
      <c r="A21" s="1254">
        <v>4</v>
      </c>
      <c r="B21" s="1255">
        <v>191</v>
      </c>
      <c r="C21" s="60">
        <v>2272</v>
      </c>
      <c r="D21" s="60">
        <v>12</v>
      </c>
      <c r="E21" s="60">
        <v>56</v>
      </c>
      <c r="F21" s="60">
        <v>15530</v>
      </c>
      <c r="G21" s="60">
        <v>240464</v>
      </c>
    </row>
    <row r="22" spans="1:7" s="61" customFormat="1" ht="18" customHeight="1">
      <c r="A22" s="1254">
        <v>5</v>
      </c>
      <c r="B22" s="1255">
        <v>153</v>
      </c>
      <c r="C22" s="60">
        <v>1215</v>
      </c>
      <c r="D22" s="60">
        <v>7</v>
      </c>
      <c r="E22" s="60">
        <v>32</v>
      </c>
      <c r="F22" s="60">
        <v>15522</v>
      </c>
      <c r="G22" s="60">
        <v>239686</v>
      </c>
    </row>
    <row r="23" spans="1:7" s="61" customFormat="1" ht="18" customHeight="1">
      <c r="A23" s="1256">
        <v>6</v>
      </c>
      <c r="B23" s="1257">
        <v>224</v>
      </c>
      <c r="C23" s="1258">
        <v>2087</v>
      </c>
      <c r="D23" s="1258">
        <v>13</v>
      </c>
      <c r="E23" s="1258">
        <v>213</v>
      </c>
      <c r="F23" s="1258">
        <v>15490</v>
      </c>
      <c r="G23" s="1258">
        <v>237916</v>
      </c>
    </row>
    <row r="24" spans="1:7" ht="18" customHeight="1">
      <c r="A24" s="1168" t="s">
        <v>591</v>
      </c>
      <c r="B24" s="1169"/>
      <c r="C24" s="1169"/>
      <c r="D24" s="1169"/>
      <c r="E24" s="1169"/>
      <c r="F24" s="1169"/>
      <c r="G24" s="1169"/>
    </row>
    <row r="25" spans="1:7" ht="18" customHeight="1">
      <c r="A25" s="1142" t="s">
        <v>592</v>
      </c>
      <c r="B25" s="1134"/>
      <c r="C25" s="1134"/>
      <c r="D25" s="1134"/>
      <c r="E25" s="1134"/>
      <c r="F25" s="1134"/>
      <c r="G25" s="1134"/>
    </row>
    <row r="27" spans="1:7">
      <c r="B27" s="74"/>
      <c r="C27" s="74"/>
      <c r="D27" s="74"/>
      <c r="E27" s="74"/>
      <c r="F27" s="74"/>
      <c r="G27" s="74"/>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G1"/>
    </sheetView>
  </sheetViews>
  <sheetFormatPr defaultColWidth="10.625" defaultRowHeight="13.5"/>
  <cols>
    <col min="1" max="1" width="13.75" style="48" customWidth="1"/>
    <col min="2" max="2" width="9.875" style="48" customWidth="1"/>
    <col min="3" max="3" width="11.75" style="48" customWidth="1"/>
    <col min="4" max="4" width="14.375" style="48" customWidth="1"/>
    <col min="5" max="256" width="10.625" style="48"/>
    <col min="257" max="257" width="13.75" style="48" customWidth="1"/>
    <col min="258" max="258" width="9.875" style="48" customWidth="1"/>
    <col min="259" max="259" width="11.75" style="48" customWidth="1"/>
    <col min="260" max="260" width="14.375" style="48" customWidth="1"/>
    <col min="261" max="512" width="10.625" style="48"/>
    <col min="513" max="513" width="13.75" style="48" customWidth="1"/>
    <col min="514" max="514" width="9.875" style="48" customWidth="1"/>
    <col min="515" max="515" width="11.75" style="48" customWidth="1"/>
    <col min="516" max="516" width="14.375" style="48" customWidth="1"/>
    <col min="517" max="768" width="10.625" style="48"/>
    <col min="769" max="769" width="13.75" style="48" customWidth="1"/>
    <col min="770" max="770" width="9.875" style="48" customWidth="1"/>
    <col min="771" max="771" width="11.75" style="48" customWidth="1"/>
    <col min="772" max="772" width="14.375" style="48" customWidth="1"/>
    <col min="773" max="1024" width="10.625" style="48"/>
    <col min="1025" max="1025" width="13.75" style="48" customWidth="1"/>
    <col min="1026" max="1026" width="9.875" style="48" customWidth="1"/>
    <col min="1027" max="1027" width="11.75" style="48" customWidth="1"/>
    <col min="1028" max="1028" width="14.375" style="48" customWidth="1"/>
    <col min="1029" max="1280" width="10.625" style="48"/>
    <col min="1281" max="1281" width="13.75" style="48" customWidth="1"/>
    <col min="1282" max="1282" width="9.875" style="48" customWidth="1"/>
    <col min="1283" max="1283" width="11.75" style="48" customWidth="1"/>
    <col min="1284" max="1284" width="14.375" style="48" customWidth="1"/>
    <col min="1285" max="1536" width="10.625" style="48"/>
    <col min="1537" max="1537" width="13.75" style="48" customWidth="1"/>
    <col min="1538" max="1538" width="9.875" style="48" customWidth="1"/>
    <col min="1539" max="1539" width="11.75" style="48" customWidth="1"/>
    <col min="1540" max="1540" width="14.375" style="48" customWidth="1"/>
    <col min="1541" max="1792" width="10.625" style="48"/>
    <col min="1793" max="1793" width="13.75" style="48" customWidth="1"/>
    <col min="1794" max="1794" width="9.875" style="48" customWidth="1"/>
    <col min="1795" max="1795" width="11.75" style="48" customWidth="1"/>
    <col min="1796" max="1796" width="14.375" style="48" customWidth="1"/>
    <col min="1797" max="2048" width="10.625" style="48"/>
    <col min="2049" max="2049" width="13.75" style="48" customWidth="1"/>
    <col min="2050" max="2050" width="9.875" style="48" customWidth="1"/>
    <col min="2051" max="2051" width="11.75" style="48" customWidth="1"/>
    <col min="2052" max="2052" width="14.375" style="48" customWidth="1"/>
    <col min="2053" max="2304" width="10.625" style="48"/>
    <col min="2305" max="2305" width="13.75" style="48" customWidth="1"/>
    <col min="2306" max="2306" width="9.875" style="48" customWidth="1"/>
    <col min="2307" max="2307" width="11.75" style="48" customWidth="1"/>
    <col min="2308" max="2308" width="14.375" style="48" customWidth="1"/>
    <col min="2309" max="2560" width="10.625" style="48"/>
    <col min="2561" max="2561" width="13.75" style="48" customWidth="1"/>
    <col min="2562" max="2562" width="9.875" style="48" customWidth="1"/>
    <col min="2563" max="2563" width="11.75" style="48" customWidth="1"/>
    <col min="2564" max="2564" width="14.375" style="48" customWidth="1"/>
    <col min="2565" max="2816" width="10.625" style="48"/>
    <col min="2817" max="2817" width="13.75" style="48" customWidth="1"/>
    <col min="2818" max="2818" width="9.875" style="48" customWidth="1"/>
    <col min="2819" max="2819" width="11.75" style="48" customWidth="1"/>
    <col min="2820" max="2820" width="14.375" style="48" customWidth="1"/>
    <col min="2821" max="3072" width="10.625" style="48"/>
    <col min="3073" max="3073" width="13.75" style="48" customWidth="1"/>
    <col min="3074" max="3074" width="9.875" style="48" customWidth="1"/>
    <col min="3075" max="3075" width="11.75" style="48" customWidth="1"/>
    <col min="3076" max="3076" width="14.375" style="48" customWidth="1"/>
    <col min="3077" max="3328" width="10.625" style="48"/>
    <col min="3329" max="3329" width="13.75" style="48" customWidth="1"/>
    <col min="3330" max="3330" width="9.875" style="48" customWidth="1"/>
    <col min="3331" max="3331" width="11.75" style="48" customWidth="1"/>
    <col min="3332" max="3332" width="14.375" style="48" customWidth="1"/>
    <col min="3333" max="3584" width="10.625" style="48"/>
    <col min="3585" max="3585" width="13.75" style="48" customWidth="1"/>
    <col min="3586" max="3586" width="9.875" style="48" customWidth="1"/>
    <col min="3587" max="3587" width="11.75" style="48" customWidth="1"/>
    <col min="3588" max="3588" width="14.375" style="48" customWidth="1"/>
    <col min="3589" max="3840" width="10.625" style="48"/>
    <col min="3841" max="3841" width="13.75" style="48" customWidth="1"/>
    <col min="3842" max="3842" width="9.875" style="48" customWidth="1"/>
    <col min="3843" max="3843" width="11.75" style="48" customWidth="1"/>
    <col min="3844" max="3844" width="14.375" style="48" customWidth="1"/>
    <col min="3845" max="4096" width="10.625" style="48"/>
    <col min="4097" max="4097" width="13.75" style="48" customWidth="1"/>
    <col min="4098" max="4098" width="9.875" style="48" customWidth="1"/>
    <col min="4099" max="4099" width="11.75" style="48" customWidth="1"/>
    <col min="4100" max="4100" width="14.375" style="48" customWidth="1"/>
    <col min="4101" max="4352" width="10.625" style="48"/>
    <col min="4353" max="4353" width="13.75" style="48" customWidth="1"/>
    <col min="4354" max="4354" width="9.875" style="48" customWidth="1"/>
    <col min="4355" max="4355" width="11.75" style="48" customWidth="1"/>
    <col min="4356" max="4356" width="14.375" style="48" customWidth="1"/>
    <col min="4357" max="4608" width="10.625" style="48"/>
    <col min="4609" max="4609" width="13.75" style="48" customWidth="1"/>
    <col min="4610" max="4610" width="9.875" style="48" customWidth="1"/>
    <col min="4611" max="4611" width="11.75" style="48" customWidth="1"/>
    <col min="4612" max="4612" width="14.375" style="48" customWidth="1"/>
    <col min="4613" max="4864" width="10.625" style="48"/>
    <col min="4865" max="4865" width="13.75" style="48" customWidth="1"/>
    <col min="4866" max="4866" width="9.875" style="48" customWidth="1"/>
    <col min="4867" max="4867" width="11.75" style="48" customWidth="1"/>
    <col min="4868" max="4868" width="14.375" style="48" customWidth="1"/>
    <col min="4869" max="5120" width="10.625" style="48"/>
    <col min="5121" max="5121" width="13.75" style="48" customWidth="1"/>
    <col min="5122" max="5122" width="9.875" style="48" customWidth="1"/>
    <col min="5123" max="5123" width="11.75" style="48" customWidth="1"/>
    <col min="5124" max="5124" width="14.375" style="48" customWidth="1"/>
    <col min="5125" max="5376" width="10.625" style="48"/>
    <col min="5377" max="5377" width="13.75" style="48" customWidth="1"/>
    <col min="5378" max="5378" width="9.875" style="48" customWidth="1"/>
    <col min="5379" max="5379" width="11.75" style="48" customWidth="1"/>
    <col min="5380" max="5380" width="14.375" style="48" customWidth="1"/>
    <col min="5381" max="5632" width="10.625" style="48"/>
    <col min="5633" max="5633" width="13.75" style="48" customWidth="1"/>
    <col min="5634" max="5634" width="9.875" style="48" customWidth="1"/>
    <col min="5635" max="5635" width="11.75" style="48" customWidth="1"/>
    <col min="5636" max="5636" width="14.375" style="48" customWidth="1"/>
    <col min="5637" max="5888" width="10.625" style="48"/>
    <col min="5889" max="5889" width="13.75" style="48" customWidth="1"/>
    <col min="5890" max="5890" width="9.875" style="48" customWidth="1"/>
    <col min="5891" max="5891" width="11.75" style="48" customWidth="1"/>
    <col min="5892" max="5892" width="14.375" style="48" customWidth="1"/>
    <col min="5893" max="6144" width="10.625" style="48"/>
    <col min="6145" max="6145" width="13.75" style="48" customWidth="1"/>
    <col min="6146" max="6146" width="9.875" style="48" customWidth="1"/>
    <col min="6147" max="6147" width="11.75" style="48" customWidth="1"/>
    <col min="6148" max="6148" width="14.375" style="48" customWidth="1"/>
    <col min="6149" max="6400" width="10.625" style="48"/>
    <col min="6401" max="6401" width="13.75" style="48" customWidth="1"/>
    <col min="6402" max="6402" width="9.875" style="48" customWidth="1"/>
    <col min="6403" max="6403" width="11.75" style="48" customWidth="1"/>
    <col min="6404" max="6404" width="14.375" style="48" customWidth="1"/>
    <col min="6405" max="6656" width="10.625" style="48"/>
    <col min="6657" max="6657" width="13.75" style="48" customWidth="1"/>
    <col min="6658" max="6658" width="9.875" style="48" customWidth="1"/>
    <col min="6659" max="6659" width="11.75" style="48" customWidth="1"/>
    <col min="6660" max="6660" width="14.375" style="48" customWidth="1"/>
    <col min="6661" max="6912" width="10.625" style="48"/>
    <col min="6913" max="6913" width="13.75" style="48" customWidth="1"/>
    <col min="6914" max="6914" width="9.875" style="48" customWidth="1"/>
    <col min="6915" max="6915" width="11.75" style="48" customWidth="1"/>
    <col min="6916" max="6916" width="14.375" style="48" customWidth="1"/>
    <col min="6917" max="7168" width="10.625" style="48"/>
    <col min="7169" max="7169" width="13.75" style="48" customWidth="1"/>
    <col min="7170" max="7170" width="9.875" style="48" customWidth="1"/>
    <col min="7171" max="7171" width="11.75" style="48" customWidth="1"/>
    <col min="7172" max="7172" width="14.375" style="48" customWidth="1"/>
    <col min="7173" max="7424" width="10.625" style="48"/>
    <col min="7425" max="7425" width="13.75" style="48" customWidth="1"/>
    <col min="7426" max="7426" width="9.875" style="48" customWidth="1"/>
    <col min="7427" max="7427" width="11.75" style="48" customWidth="1"/>
    <col min="7428" max="7428" width="14.375" style="48" customWidth="1"/>
    <col min="7429" max="7680" width="10.625" style="48"/>
    <col min="7681" max="7681" width="13.75" style="48" customWidth="1"/>
    <col min="7682" max="7682" width="9.875" style="48" customWidth="1"/>
    <col min="7683" max="7683" width="11.75" style="48" customWidth="1"/>
    <col min="7684" max="7684" width="14.375" style="48" customWidth="1"/>
    <col min="7685" max="7936" width="10.625" style="48"/>
    <col min="7937" max="7937" width="13.75" style="48" customWidth="1"/>
    <col min="7938" max="7938" width="9.875" style="48" customWidth="1"/>
    <col min="7939" max="7939" width="11.75" style="48" customWidth="1"/>
    <col min="7940" max="7940" width="14.375" style="48" customWidth="1"/>
    <col min="7941" max="8192" width="10.625" style="48"/>
    <col min="8193" max="8193" width="13.75" style="48" customWidth="1"/>
    <col min="8194" max="8194" width="9.875" style="48" customWidth="1"/>
    <col min="8195" max="8195" width="11.75" style="48" customWidth="1"/>
    <col min="8196" max="8196" width="14.375" style="48" customWidth="1"/>
    <col min="8197" max="8448" width="10.625" style="48"/>
    <col min="8449" max="8449" width="13.75" style="48" customWidth="1"/>
    <col min="8450" max="8450" width="9.875" style="48" customWidth="1"/>
    <col min="8451" max="8451" width="11.75" style="48" customWidth="1"/>
    <col min="8452" max="8452" width="14.375" style="48" customWidth="1"/>
    <col min="8453" max="8704" width="10.625" style="48"/>
    <col min="8705" max="8705" width="13.75" style="48" customWidth="1"/>
    <col min="8706" max="8706" width="9.875" style="48" customWidth="1"/>
    <col min="8707" max="8707" width="11.75" style="48" customWidth="1"/>
    <col min="8708" max="8708" width="14.375" style="48" customWidth="1"/>
    <col min="8709" max="8960" width="10.625" style="48"/>
    <col min="8961" max="8961" width="13.75" style="48" customWidth="1"/>
    <col min="8962" max="8962" width="9.875" style="48" customWidth="1"/>
    <col min="8963" max="8963" width="11.75" style="48" customWidth="1"/>
    <col min="8964" max="8964" width="14.375" style="48" customWidth="1"/>
    <col min="8965" max="9216" width="10.625" style="48"/>
    <col min="9217" max="9217" width="13.75" style="48" customWidth="1"/>
    <col min="9218" max="9218" width="9.875" style="48" customWidth="1"/>
    <col min="9219" max="9219" width="11.75" style="48" customWidth="1"/>
    <col min="9220" max="9220" width="14.375" style="48" customWidth="1"/>
    <col min="9221" max="9472" width="10.625" style="48"/>
    <col min="9473" max="9473" width="13.75" style="48" customWidth="1"/>
    <col min="9474" max="9474" width="9.875" style="48" customWidth="1"/>
    <col min="9475" max="9475" width="11.75" style="48" customWidth="1"/>
    <col min="9476" max="9476" width="14.375" style="48" customWidth="1"/>
    <col min="9477" max="9728" width="10.625" style="48"/>
    <col min="9729" max="9729" width="13.75" style="48" customWidth="1"/>
    <col min="9730" max="9730" width="9.875" style="48" customWidth="1"/>
    <col min="9731" max="9731" width="11.75" style="48" customWidth="1"/>
    <col min="9732" max="9732" width="14.375" style="48" customWidth="1"/>
    <col min="9733" max="9984" width="10.625" style="48"/>
    <col min="9985" max="9985" width="13.75" style="48" customWidth="1"/>
    <col min="9986" max="9986" width="9.875" style="48" customWidth="1"/>
    <col min="9987" max="9987" width="11.75" style="48" customWidth="1"/>
    <col min="9988" max="9988" width="14.375" style="48" customWidth="1"/>
    <col min="9989" max="10240" width="10.625" style="48"/>
    <col min="10241" max="10241" width="13.75" style="48" customWidth="1"/>
    <col min="10242" max="10242" width="9.875" style="48" customWidth="1"/>
    <col min="10243" max="10243" width="11.75" style="48" customWidth="1"/>
    <col min="10244" max="10244" width="14.375" style="48" customWidth="1"/>
    <col min="10245" max="10496" width="10.625" style="48"/>
    <col min="10497" max="10497" width="13.75" style="48" customWidth="1"/>
    <col min="10498" max="10498" width="9.875" style="48" customWidth="1"/>
    <col min="10499" max="10499" width="11.75" style="48" customWidth="1"/>
    <col min="10500" max="10500" width="14.375" style="48" customWidth="1"/>
    <col min="10501" max="10752" width="10.625" style="48"/>
    <col min="10753" max="10753" width="13.75" style="48" customWidth="1"/>
    <col min="10754" max="10754" width="9.875" style="48" customWidth="1"/>
    <col min="10755" max="10755" width="11.75" style="48" customWidth="1"/>
    <col min="10756" max="10756" width="14.375" style="48" customWidth="1"/>
    <col min="10757" max="11008" width="10.625" style="48"/>
    <col min="11009" max="11009" width="13.75" style="48" customWidth="1"/>
    <col min="11010" max="11010" width="9.875" style="48" customWidth="1"/>
    <col min="11011" max="11011" width="11.75" style="48" customWidth="1"/>
    <col min="11012" max="11012" width="14.375" style="48" customWidth="1"/>
    <col min="11013" max="11264" width="10.625" style="48"/>
    <col min="11265" max="11265" width="13.75" style="48" customWidth="1"/>
    <col min="11266" max="11266" width="9.875" style="48" customWidth="1"/>
    <col min="11267" max="11267" width="11.75" style="48" customWidth="1"/>
    <col min="11268" max="11268" width="14.375" style="48" customWidth="1"/>
    <col min="11269" max="11520" width="10.625" style="48"/>
    <col min="11521" max="11521" width="13.75" style="48" customWidth="1"/>
    <col min="11522" max="11522" width="9.875" style="48" customWidth="1"/>
    <col min="11523" max="11523" width="11.75" style="48" customWidth="1"/>
    <col min="11524" max="11524" width="14.375" style="48" customWidth="1"/>
    <col min="11525" max="11776" width="10.625" style="48"/>
    <col min="11777" max="11777" width="13.75" style="48" customWidth="1"/>
    <col min="11778" max="11778" width="9.875" style="48" customWidth="1"/>
    <col min="11779" max="11779" width="11.75" style="48" customWidth="1"/>
    <col min="11780" max="11780" width="14.375" style="48" customWidth="1"/>
    <col min="11781" max="12032" width="10.625" style="48"/>
    <col min="12033" max="12033" width="13.75" style="48" customWidth="1"/>
    <col min="12034" max="12034" width="9.875" style="48" customWidth="1"/>
    <col min="12035" max="12035" width="11.75" style="48" customWidth="1"/>
    <col min="12036" max="12036" width="14.375" style="48" customWidth="1"/>
    <col min="12037" max="12288" width="10.625" style="48"/>
    <col min="12289" max="12289" width="13.75" style="48" customWidth="1"/>
    <col min="12290" max="12290" width="9.875" style="48" customWidth="1"/>
    <col min="12291" max="12291" width="11.75" style="48" customWidth="1"/>
    <col min="12292" max="12292" width="14.375" style="48" customWidth="1"/>
    <col min="12293" max="12544" width="10.625" style="48"/>
    <col min="12545" max="12545" width="13.75" style="48" customWidth="1"/>
    <col min="12546" max="12546" width="9.875" style="48" customWidth="1"/>
    <col min="12547" max="12547" width="11.75" style="48" customWidth="1"/>
    <col min="12548" max="12548" width="14.375" style="48" customWidth="1"/>
    <col min="12549" max="12800" width="10.625" style="48"/>
    <col min="12801" max="12801" width="13.75" style="48" customWidth="1"/>
    <col min="12802" max="12802" width="9.875" style="48" customWidth="1"/>
    <col min="12803" max="12803" width="11.75" style="48" customWidth="1"/>
    <col min="12804" max="12804" width="14.375" style="48" customWidth="1"/>
    <col min="12805" max="13056" width="10.625" style="48"/>
    <col min="13057" max="13057" width="13.75" style="48" customWidth="1"/>
    <col min="13058" max="13058" width="9.875" style="48" customWidth="1"/>
    <col min="13059" max="13059" width="11.75" style="48" customWidth="1"/>
    <col min="13060" max="13060" width="14.375" style="48" customWidth="1"/>
    <col min="13061" max="13312" width="10.625" style="48"/>
    <col min="13313" max="13313" width="13.75" style="48" customWidth="1"/>
    <col min="13314" max="13314" width="9.875" style="48" customWidth="1"/>
    <col min="13315" max="13315" width="11.75" style="48" customWidth="1"/>
    <col min="13316" max="13316" width="14.375" style="48" customWidth="1"/>
    <col min="13317" max="13568" width="10.625" style="48"/>
    <col min="13569" max="13569" width="13.75" style="48" customWidth="1"/>
    <col min="13570" max="13570" width="9.875" style="48" customWidth="1"/>
    <col min="13571" max="13571" width="11.75" style="48" customWidth="1"/>
    <col min="13572" max="13572" width="14.375" style="48" customWidth="1"/>
    <col min="13573" max="13824" width="10.625" style="48"/>
    <col min="13825" max="13825" width="13.75" style="48" customWidth="1"/>
    <col min="13826" max="13826" width="9.875" style="48" customWidth="1"/>
    <col min="13827" max="13827" width="11.75" style="48" customWidth="1"/>
    <col min="13828" max="13828" width="14.375" style="48" customWidth="1"/>
    <col min="13829" max="14080" width="10.625" style="48"/>
    <col min="14081" max="14081" width="13.75" style="48" customWidth="1"/>
    <col min="14082" max="14082" width="9.875" style="48" customWidth="1"/>
    <col min="14083" max="14083" width="11.75" style="48" customWidth="1"/>
    <col min="14084" max="14084" width="14.375" style="48" customWidth="1"/>
    <col min="14085" max="14336" width="10.625" style="48"/>
    <col min="14337" max="14337" width="13.75" style="48" customWidth="1"/>
    <col min="14338" max="14338" width="9.875" style="48" customWidth="1"/>
    <col min="14339" max="14339" width="11.75" style="48" customWidth="1"/>
    <col min="14340" max="14340" width="14.375" style="48" customWidth="1"/>
    <col min="14341" max="14592" width="10.625" style="48"/>
    <col min="14593" max="14593" width="13.75" style="48" customWidth="1"/>
    <col min="14594" max="14594" width="9.875" style="48" customWidth="1"/>
    <col min="14595" max="14595" width="11.75" style="48" customWidth="1"/>
    <col min="14596" max="14596" width="14.375" style="48" customWidth="1"/>
    <col min="14597" max="14848" width="10.625" style="48"/>
    <col min="14849" max="14849" width="13.75" style="48" customWidth="1"/>
    <col min="14850" max="14850" width="9.875" style="48" customWidth="1"/>
    <col min="14851" max="14851" width="11.75" style="48" customWidth="1"/>
    <col min="14852" max="14852" width="14.375" style="48" customWidth="1"/>
    <col min="14853" max="15104" width="10.625" style="48"/>
    <col min="15105" max="15105" width="13.75" style="48" customWidth="1"/>
    <col min="15106" max="15106" width="9.875" style="48" customWidth="1"/>
    <col min="15107" max="15107" width="11.75" style="48" customWidth="1"/>
    <col min="15108" max="15108" width="14.375" style="48" customWidth="1"/>
    <col min="15109" max="15360" width="10.625" style="48"/>
    <col min="15361" max="15361" width="13.75" style="48" customWidth="1"/>
    <col min="15362" max="15362" width="9.875" style="48" customWidth="1"/>
    <col min="15363" max="15363" width="11.75" style="48" customWidth="1"/>
    <col min="15364" max="15364" width="14.375" style="48" customWidth="1"/>
    <col min="15365" max="15616" width="10.625" style="48"/>
    <col min="15617" max="15617" width="13.75" style="48" customWidth="1"/>
    <col min="15618" max="15618" width="9.875" style="48" customWidth="1"/>
    <col min="15619" max="15619" width="11.75" style="48" customWidth="1"/>
    <col min="15620" max="15620" width="14.375" style="48" customWidth="1"/>
    <col min="15621" max="15872" width="10.625" style="48"/>
    <col min="15873" max="15873" width="13.75" style="48" customWidth="1"/>
    <col min="15874" max="15874" width="9.875" style="48" customWidth="1"/>
    <col min="15875" max="15875" width="11.75" style="48" customWidth="1"/>
    <col min="15876" max="15876" width="14.375" style="48" customWidth="1"/>
    <col min="15877" max="16128" width="10.625" style="48"/>
    <col min="16129" max="16129" width="13.75" style="48" customWidth="1"/>
    <col min="16130" max="16130" width="9.875" style="48" customWidth="1"/>
    <col min="16131" max="16131" width="11.75" style="48" customWidth="1"/>
    <col min="16132" max="16132" width="14.375" style="48" customWidth="1"/>
    <col min="16133" max="16384" width="10.625" style="48"/>
  </cols>
  <sheetData>
    <row r="1" spans="1:12" ht="16.149999999999999" customHeight="1">
      <c r="A1" s="33" t="s">
        <v>593</v>
      </c>
      <c r="B1" s="1356"/>
      <c r="C1" s="1356"/>
      <c r="D1" s="1356"/>
      <c r="E1" s="49"/>
    </row>
    <row r="2" spans="1:12" ht="16.149999999999999" customHeight="1" thickBot="1">
      <c r="A2" s="1"/>
      <c r="B2" s="1"/>
      <c r="C2" s="1346"/>
      <c r="D2" s="2" t="s">
        <v>594</v>
      </c>
      <c r="E2" s="49"/>
    </row>
    <row r="3" spans="1:12" ht="20.45" customHeight="1" thickTop="1">
      <c r="A3" s="1357" t="s">
        <v>229</v>
      </c>
      <c r="B3" s="50" t="s">
        <v>595</v>
      </c>
      <c r="C3" s="1358" t="s">
        <v>596</v>
      </c>
      <c r="D3" s="1359"/>
      <c r="E3" s="49"/>
    </row>
    <row r="4" spans="1:12" ht="20.45" customHeight="1">
      <c r="A4" s="1360"/>
      <c r="B4" s="1361"/>
      <c r="C4" s="1362"/>
      <c r="D4" s="1363" t="s">
        <v>597</v>
      </c>
      <c r="E4" s="49"/>
    </row>
    <row r="5" spans="1:12" ht="20.45" customHeight="1">
      <c r="A5" s="1364" t="s">
        <v>235</v>
      </c>
      <c r="B5" s="54"/>
      <c r="C5" s="1337"/>
      <c r="D5" s="1365" t="s">
        <v>598</v>
      </c>
      <c r="E5" s="49"/>
    </row>
    <row r="6" spans="1:12" ht="18" customHeight="1">
      <c r="A6" s="1338"/>
      <c r="B6" s="1339"/>
      <c r="C6" s="1339"/>
      <c r="D6" s="1338"/>
      <c r="E6" s="49"/>
    </row>
    <row r="7" spans="1:12" s="61" customFormat="1" ht="18" customHeight="1">
      <c r="A7" s="1366" t="s">
        <v>599</v>
      </c>
      <c r="B7" s="1312">
        <v>3359</v>
      </c>
      <c r="C7" s="1312">
        <v>134373</v>
      </c>
      <c r="D7" s="1367">
        <v>-10.4</v>
      </c>
      <c r="E7" s="1368"/>
      <c r="F7" s="1369"/>
      <c r="K7" s="1370"/>
      <c r="L7" s="1371"/>
    </row>
    <row r="8" spans="1:12" s="61" customFormat="1" ht="18" customHeight="1">
      <c r="A8" s="1366">
        <v>28</v>
      </c>
      <c r="B8" s="1312">
        <v>3624</v>
      </c>
      <c r="C8" s="1312">
        <v>137915</v>
      </c>
      <c r="D8" s="1367">
        <v>2.6</v>
      </c>
      <c r="E8" s="1368"/>
      <c r="F8" s="1369"/>
      <c r="K8" s="1370"/>
      <c r="L8" s="1371"/>
    </row>
    <row r="9" spans="1:12" s="61" customFormat="1" ht="18" customHeight="1">
      <c r="A9" s="1366">
        <v>29</v>
      </c>
      <c r="B9" s="1312">
        <v>3163</v>
      </c>
      <c r="C9" s="1312">
        <v>116000</v>
      </c>
      <c r="D9" s="1367">
        <v>-15.9</v>
      </c>
      <c r="E9" s="1368"/>
      <c r="F9" s="1369"/>
      <c r="K9" s="1370"/>
      <c r="L9" s="1371"/>
    </row>
    <row r="10" spans="1:12" s="61" customFormat="1" ht="18" customHeight="1">
      <c r="A10" s="1366">
        <v>30</v>
      </c>
      <c r="B10" s="1312">
        <v>3510</v>
      </c>
      <c r="C10" s="1312">
        <v>131361</v>
      </c>
      <c r="D10" s="1367">
        <v>13.2</v>
      </c>
      <c r="E10" s="1368"/>
      <c r="F10" s="1369"/>
      <c r="K10" s="1370"/>
      <c r="L10" s="1371"/>
    </row>
    <row r="11" spans="1:12" s="61" customFormat="1" ht="18" customHeight="1">
      <c r="A11" s="1366" t="s">
        <v>344</v>
      </c>
      <c r="B11" s="1312">
        <v>3513</v>
      </c>
      <c r="C11" s="1312">
        <v>168729</v>
      </c>
      <c r="D11" s="1367">
        <v>28.4</v>
      </c>
      <c r="E11" s="1368"/>
      <c r="F11" s="1369"/>
      <c r="K11" s="1370"/>
      <c r="L11" s="1371"/>
    </row>
    <row r="12" spans="1:12" s="61" customFormat="1" ht="18" customHeight="1">
      <c r="A12" s="1366">
        <v>2</v>
      </c>
      <c r="B12" s="1312">
        <v>3440</v>
      </c>
      <c r="C12" s="1312">
        <v>146190</v>
      </c>
      <c r="D12" s="1367">
        <v>-13.4</v>
      </c>
      <c r="E12" s="1368"/>
      <c r="F12" s="1369"/>
      <c r="K12" s="1370"/>
      <c r="L12" s="1371"/>
    </row>
    <row r="13" spans="1:12" ht="18" customHeight="1">
      <c r="A13" s="1372"/>
      <c r="B13" s="1373"/>
      <c r="C13" s="1373"/>
      <c r="D13" s="1367"/>
      <c r="E13" s="49"/>
      <c r="K13" s="1374"/>
      <c r="L13" s="1375"/>
    </row>
    <row r="14" spans="1:12" s="61" customFormat="1" ht="18" customHeight="1">
      <c r="A14" s="1376" t="s">
        <v>564</v>
      </c>
      <c r="B14" s="1377">
        <v>347</v>
      </c>
      <c r="C14" s="1157">
        <v>14708</v>
      </c>
      <c r="D14" s="1378">
        <v>8.4734513274336294</v>
      </c>
      <c r="E14" s="1368"/>
    </row>
    <row r="15" spans="1:12" s="61" customFormat="1" ht="18" customHeight="1">
      <c r="A15" s="1282">
        <v>7</v>
      </c>
      <c r="B15" s="1377">
        <v>334</v>
      </c>
      <c r="C15" s="1157">
        <v>13369</v>
      </c>
      <c r="D15" s="1378">
        <v>-38.5</v>
      </c>
      <c r="E15" s="1368"/>
    </row>
    <row r="16" spans="1:12" s="61" customFormat="1" ht="18" customHeight="1">
      <c r="A16" s="1282">
        <v>8</v>
      </c>
      <c r="B16" s="1377">
        <v>290</v>
      </c>
      <c r="C16" s="1157">
        <v>10444</v>
      </c>
      <c r="D16" s="1378">
        <v>-20.5</v>
      </c>
      <c r="E16" s="1368"/>
    </row>
    <row r="17" spans="1:8" s="61" customFormat="1" ht="18" customHeight="1">
      <c r="A17" s="1282">
        <v>9</v>
      </c>
      <c r="B17" s="1377">
        <v>354</v>
      </c>
      <c r="C17" s="1157">
        <v>14786</v>
      </c>
      <c r="D17" s="1378">
        <v>25.2</v>
      </c>
      <c r="E17" s="1368"/>
    </row>
    <row r="18" spans="1:8" s="61" customFormat="1" ht="18" customHeight="1">
      <c r="A18" s="1282">
        <v>10</v>
      </c>
      <c r="B18" s="1377">
        <v>371</v>
      </c>
      <c r="C18" s="1157">
        <v>11196</v>
      </c>
      <c r="D18" s="1378">
        <v>-29.9</v>
      </c>
      <c r="E18" s="1368"/>
    </row>
    <row r="19" spans="1:8" s="61" customFormat="1" ht="18" customHeight="1">
      <c r="A19" s="1282">
        <v>11</v>
      </c>
      <c r="B19" s="1377">
        <v>291</v>
      </c>
      <c r="C19" s="1157">
        <v>11296</v>
      </c>
      <c r="D19" s="1378">
        <v>20.399999999999999</v>
      </c>
      <c r="E19" s="1368"/>
    </row>
    <row r="20" spans="1:8" s="61" customFormat="1" ht="18" customHeight="1">
      <c r="A20" s="1282">
        <v>12</v>
      </c>
      <c r="B20" s="1377">
        <v>239</v>
      </c>
      <c r="C20" s="1157">
        <v>5558</v>
      </c>
      <c r="D20" s="1378">
        <v>-30.2</v>
      </c>
      <c r="E20" s="1368"/>
    </row>
    <row r="21" spans="1:8" s="61" customFormat="1" ht="18" customHeight="1">
      <c r="A21" s="1282" t="s">
        <v>49</v>
      </c>
      <c r="B21" s="1377">
        <v>162</v>
      </c>
      <c r="C21" s="1157">
        <v>4944</v>
      </c>
      <c r="D21" s="1378">
        <v>-37.200000000000003</v>
      </c>
      <c r="E21" s="1368"/>
      <c r="G21" s="1370"/>
      <c r="H21" s="1371"/>
    </row>
    <row r="22" spans="1:8" s="61" customFormat="1" ht="18" customHeight="1">
      <c r="A22" s="1282">
        <v>2</v>
      </c>
      <c r="B22" s="1377">
        <v>209</v>
      </c>
      <c r="C22" s="1157">
        <v>5822</v>
      </c>
      <c r="D22" s="1378">
        <v>-27.2</v>
      </c>
      <c r="E22" s="1368"/>
    </row>
    <row r="23" spans="1:8" s="61" customFormat="1" ht="18" customHeight="1">
      <c r="A23" s="1282">
        <v>3</v>
      </c>
      <c r="B23" s="1377">
        <v>336</v>
      </c>
      <c r="C23" s="1157">
        <v>21060</v>
      </c>
      <c r="D23" s="1378">
        <v>25.9</v>
      </c>
      <c r="E23" s="1368"/>
    </row>
    <row r="24" spans="1:8" s="61" customFormat="1" ht="18" customHeight="1">
      <c r="A24" s="1282">
        <v>4</v>
      </c>
      <c r="B24" s="1377">
        <v>302</v>
      </c>
      <c r="C24" s="1157">
        <v>27946</v>
      </c>
      <c r="D24" s="1378">
        <v>11.9</v>
      </c>
      <c r="E24" s="1368"/>
    </row>
    <row r="25" spans="1:8" s="61" customFormat="1" ht="18" customHeight="1">
      <c r="A25" s="1282">
        <v>5</v>
      </c>
      <c r="B25" s="1377">
        <v>181</v>
      </c>
      <c r="C25" s="1157">
        <v>12105</v>
      </c>
      <c r="D25" s="1378">
        <v>50.8</v>
      </c>
      <c r="E25" s="1368"/>
    </row>
    <row r="26" spans="1:8" s="61" customFormat="1" ht="18" customHeight="1">
      <c r="A26" s="1283">
        <v>6</v>
      </c>
      <c r="B26" s="1379">
        <v>406</v>
      </c>
      <c r="C26" s="16">
        <v>17157</v>
      </c>
      <c r="D26" s="1380">
        <v>16.7</v>
      </c>
      <c r="E26" s="1368"/>
    </row>
    <row r="27" spans="1:8" ht="18" customHeight="1">
      <c r="A27" s="1344" t="s">
        <v>600</v>
      </c>
      <c r="B27" s="1345"/>
      <c r="C27" s="1345"/>
      <c r="D27" s="1345"/>
      <c r="E27" s="49"/>
    </row>
    <row r="28" spans="1:8" ht="18" customHeight="1">
      <c r="A28" s="1346"/>
      <c r="B28" s="1"/>
      <c r="C28" s="1"/>
      <c r="D28" s="1"/>
      <c r="E28" s="49"/>
    </row>
    <row r="32" spans="1:8">
      <c r="B32" s="1375"/>
      <c r="C32" s="1375"/>
      <c r="D32" s="1375"/>
    </row>
    <row r="34" spans="2:3">
      <c r="B34" s="1375"/>
      <c r="C34" s="1375"/>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7"/>
  <sheetViews>
    <sheetView zoomScaleNormal="100" workbookViewId="0">
      <selection sqref="A1:L1"/>
    </sheetView>
  </sheetViews>
  <sheetFormatPr defaultColWidth="10.625" defaultRowHeight="13.5"/>
  <cols>
    <col min="1" max="1" width="14.75" style="1027" customWidth="1"/>
    <col min="2" max="2" width="11" style="1027" customWidth="1"/>
    <col min="3" max="3" width="9.75" style="1027" customWidth="1"/>
    <col min="4" max="4" width="10.625" style="1027" customWidth="1"/>
    <col min="5" max="5" width="8.375" style="1027" customWidth="1"/>
    <col min="6" max="6" width="10.625" style="1027" customWidth="1"/>
    <col min="7" max="8" width="10.875" style="1027" customWidth="1"/>
    <col min="9" max="9" width="11.5" style="1027" customWidth="1"/>
    <col min="10" max="10" width="9.875" style="1027" customWidth="1"/>
    <col min="11" max="11" width="8.625" style="1027" customWidth="1"/>
    <col min="12" max="12" width="11.375" style="1027" customWidth="1"/>
    <col min="13" max="13" width="6.625" style="1027" customWidth="1"/>
    <col min="14" max="14" width="9.5" style="1027" customWidth="1"/>
    <col min="15" max="15" width="9.625" style="1027" customWidth="1"/>
    <col min="16" max="16" width="10.875" style="1027" customWidth="1"/>
    <col min="17" max="17" width="10.75" style="1027" customWidth="1"/>
    <col min="18" max="18" width="11.125" style="1027" customWidth="1"/>
    <col min="19" max="19" width="12.625" style="1027" customWidth="1"/>
    <col min="20" max="22" width="11.875" style="1027" customWidth="1"/>
    <col min="23" max="23" width="9.125" style="1027" customWidth="1"/>
    <col min="24" max="24" width="10" style="1027" customWidth="1"/>
    <col min="25" max="256" width="10.625" style="1027"/>
    <col min="257" max="257" width="14.75" style="1027" customWidth="1"/>
    <col min="258" max="258" width="11" style="1027" customWidth="1"/>
    <col min="259" max="259" width="9.75" style="1027" customWidth="1"/>
    <col min="260" max="260" width="10.625" style="1027" customWidth="1"/>
    <col min="261" max="261" width="8.375" style="1027" customWidth="1"/>
    <col min="262" max="262" width="10.625" style="1027" customWidth="1"/>
    <col min="263" max="264" width="10.875" style="1027" customWidth="1"/>
    <col min="265" max="265" width="11.5" style="1027" customWidth="1"/>
    <col min="266" max="266" width="9.875" style="1027" customWidth="1"/>
    <col min="267" max="267" width="8.625" style="1027" customWidth="1"/>
    <col min="268" max="268" width="11.375" style="1027" customWidth="1"/>
    <col min="269" max="269" width="6.625" style="1027" customWidth="1"/>
    <col min="270" max="270" width="9.5" style="1027" customWidth="1"/>
    <col min="271" max="271" width="9.625" style="1027" customWidth="1"/>
    <col min="272" max="272" width="10.875" style="1027" customWidth="1"/>
    <col min="273" max="273" width="10.75" style="1027" customWidth="1"/>
    <col min="274" max="274" width="11.125" style="1027" customWidth="1"/>
    <col min="275" max="275" width="12.625" style="1027" customWidth="1"/>
    <col min="276" max="278" width="11.875" style="1027" customWidth="1"/>
    <col min="279" max="279" width="9.125" style="1027" customWidth="1"/>
    <col min="280" max="280" width="10" style="1027" customWidth="1"/>
    <col min="281" max="512" width="10.625" style="1027"/>
    <col min="513" max="513" width="14.75" style="1027" customWidth="1"/>
    <col min="514" max="514" width="11" style="1027" customWidth="1"/>
    <col min="515" max="515" width="9.75" style="1027" customWidth="1"/>
    <col min="516" max="516" width="10.625" style="1027" customWidth="1"/>
    <col min="517" max="517" width="8.375" style="1027" customWidth="1"/>
    <col min="518" max="518" width="10.625" style="1027" customWidth="1"/>
    <col min="519" max="520" width="10.875" style="1027" customWidth="1"/>
    <col min="521" max="521" width="11.5" style="1027" customWidth="1"/>
    <col min="522" max="522" width="9.875" style="1027" customWidth="1"/>
    <col min="523" max="523" width="8.625" style="1027" customWidth="1"/>
    <col min="524" max="524" width="11.375" style="1027" customWidth="1"/>
    <col min="525" max="525" width="6.625" style="1027" customWidth="1"/>
    <col min="526" max="526" width="9.5" style="1027" customWidth="1"/>
    <col min="527" max="527" width="9.625" style="1027" customWidth="1"/>
    <col min="528" max="528" width="10.875" style="1027" customWidth="1"/>
    <col min="529" max="529" width="10.75" style="1027" customWidth="1"/>
    <col min="530" max="530" width="11.125" style="1027" customWidth="1"/>
    <col min="531" max="531" width="12.625" style="1027" customWidth="1"/>
    <col min="532" max="534" width="11.875" style="1027" customWidth="1"/>
    <col min="535" max="535" width="9.125" style="1027" customWidth="1"/>
    <col min="536" max="536" width="10" style="1027" customWidth="1"/>
    <col min="537" max="768" width="10.625" style="1027"/>
    <col min="769" max="769" width="14.75" style="1027" customWidth="1"/>
    <col min="770" max="770" width="11" style="1027" customWidth="1"/>
    <col min="771" max="771" width="9.75" style="1027" customWidth="1"/>
    <col min="772" max="772" width="10.625" style="1027" customWidth="1"/>
    <col min="773" max="773" width="8.375" style="1027" customWidth="1"/>
    <col min="774" max="774" width="10.625" style="1027" customWidth="1"/>
    <col min="775" max="776" width="10.875" style="1027" customWidth="1"/>
    <col min="777" max="777" width="11.5" style="1027" customWidth="1"/>
    <col min="778" max="778" width="9.875" style="1027" customWidth="1"/>
    <col min="779" max="779" width="8.625" style="1027" customWidth="1"/>
    <col min="780" max="780" width="11.375" style="1027" customWidth="1"/>
    <col min="781" max="781" width="6.625" style="1027" customWidth="1"/>
    <col min="782" max="782" width="9.5" style="1027" customWidth="1"/>
    <col min="783" max="783" width="9.625" style="1027" customWidth="1"/>
    <col min="784" max="784" width="10.875" style="1027" customWidth="1"/>
    <col min="785" max="785" width="10.75" style="1027" customWidth="1"/>
    <col min="786" max="786" width="11.125" style="1027" customWidth="1"/>
    <col min="787" max="787" width="12.625" style="1027" customWidth="1"/>
    <col min="788" max="790" width="11.875" style="1027" customWidth="1"/>
    <col min="791" max="791" width="9.125" style="1027" customWidth="1"/>
    <col min="792" max="792" width="10" style="1027" customWidth="1"/>
    <col min="793" max="1024" width="10.625" style="1027"/>
    <col min="1025" max="1025" width="14.75" style="1027" customWidth="1"/>
    <col min="1026" max="1026" width="11" style="1027" customWidth="1"/>
    <col min="1027" max="1027" width="9.75" style="1027" customWidth="1"/>
    <col min="1028" max="1028" width="10.625" style="1027" customWidth="1"/>
    <col min="1029" max="1029" width="8.375" style="1027" customWidth="1"/>
    <col min="1030" max="1030" width="10.625" style="1027" customWidth="1"/>
    <col min="1031" max="1032" width="10.875" style="1027" customWidth="1"/>
    <col min="1033" max="1033" width="11.5" style="1027" customWidth="1"/>
    <col min="1034" max="1034" width="9.875" style="1027" customWidth="1"/>
    <col min="1035" max="1035" width="8.625" style="1027" customWidth="1"/>
    <col min="1036" max="1036" width="11.375" style="1027" customWidth="1"/>
    <col min="1037" max="1037" width="6.625" style="1027" customWidth="1"/>
    <col min="1038" max="1038" width="9.5" style="1027" customWidth="1"/>
    <col min="1039" max="1039" width="9.625" style="1027" customWidth="1"/>
    <col min="1040" max="1040" width="10.875" style="1027" customWidth="1"/>
    <col min="1041" max="1041" width="10.75" style="1027" customWidth="1"/>
    <col min="1042" max="1042" width="11.125" style="1027" customWidth="1"/>
    <col min="1043" max="1043" width="12.625" style="1027" customWidth="1"/>
    <col min="1044" max="1046" width="11.875" style="1027" customWidth="1"/>
    <col min="1047" max="1047" width="9.125" style="1027" customWidth="1"/>
    <col min="1048" max="1048" width="10" style="1027" customWidth="1"/>
    <col min="1049" max="1280" width="10.625" style="1027"/>
    <col min="1281" max="1281" width="14.75" style="1027" customWidth="1"/>
    <col min="1282" max="1282" width="11" style="1027" customWidth="1"/>
    <col min="1283" max="1283" width="9.75" style="1027" customWidth="1"/>
    <col min="1284" max="1284" width="10.625" style="1027" customWidth="1"/>
    <col min="1285" max="1285" width="8.375" style="1027" customWidth="1"/>
    <col min="1286" max="1286" width="10.625" style="1027" customWidth="1"/>
    <col min="1287" max="1288" width="10.875" style="1027" customWidth="1"/>
    <col min="1289" max="1289" width="11.5" style="1027" customWidth="1"/>
    <col min="1290" max="1290" width="9.875" style="1027" customWidth="1"/>
    <col min="1291" max="1291" width="8.625" style="1027" customWidth="1"/>
    <col min="1292" max="1292" width="11.375" style="1027" customWidth="1"/>
    <col min="1293" max="1293" width="6.625" style="1027" customWidth="1"/>
    <col min="1294" max="1294" width="9.5" style="1027" customWidth="1"/>
    <col min="1295" max="1295" width="9.625" style="1027" customWidth="1"/>
    <col min="1296" max="1296" width="10.875" style="1027" customWidth="1"/>
    <col min="1297" max="1297" width="10.75" style="1027" customWidth="1"/>
    <col min="1298" max="1298" width="11.125" style="1027" customWidth="1"/>
    <col min="1299" max="1299" width="12.625" style="1027" customWidth="1"/>
    <col min="1300" max="1302" width="11.875" style="1027" customWidth="1"/>
    <col min="1303" max="1303" width="9.125" style="1027" customWidth="1"/>
    <col min="1304" max="1304" width="10" style="1027" customWidth="1"/>
    <col min="1305" max="1536" width="10.625" style="1027"/>
    <col min="1537" max="1537" width="14.75" style="1027" customWidth="1"/>
    <col min="1538" max="1538" width="11" style="1027" customWidth="1"/>
    <col min="1539" max="1539" width="9.75" style="1027" customWidth="1"/>
    <col min="1540" max="1540" width="10.625" style="1027" customWidth="1"/>
    <col min="1541" max="1541" width="8.375" style="1027" customWidth="1"/>
    <col min="1542" max="1542" width="10.625" style="1027" customWidth="1"/>
    <col min="1543" max="1544" width="10.875" style="1027" customWidth="1"/>
    <col min="1545" max="1545" width="11.5" style="1027" customWidth="1"/>
    <col min="1546" max="1546" width="9.875" style="1027" customWidth="1"/>
    <col min="1547" max="1547" width="8.625" style="1027" customWidth="1"/>
    <col min="1548" max="1548" width="11.375" style="1027" customWidth="1"/>
    <col min="1549" max="1549" width="6.625" style="1027" customWidth="1"/>
    <col min="1550" max="1550" width="9.5" style="1027" customWidth="1"/>
    <col min="1551" max="1551" width="9.625" style="1027" customWidth="1"/>
    <col min="1552" max="1552" width="10.875" style="1027" customWidth="1"/>
    <col min="1553" max="1553" width="10.75" style="1027" customWidth="1"/>
    <col min="1554" max="1554" width="11.125" style="1027" customWidth="1"/>
    <col min="1555" max="1555" width="12.625" style="1027" customWidth="1"/>
    <col min="1556" max="1558" width="11.875" style="1027" customWidth="1"/>
    <col min="1559" max="1559" width="9.125" style="1027" customWidth="1"/>
    <col min="1560" max="1560" width="10" style="1027" customWidth="1"/>
    <col min="1561" max="1792" width="10.625" style="1027"/>
    <col min="1793" max="1793" width="14.75" style="1027" customWidth="1"/>
    <col min="1794" max="1794" width="11" style="1027" customWidth="1"/>
    <col min="1795" max="1795" width="9.75" style="1027" customWidth="1"/>
    <col min="1796" max="1796" width="10.625" style="1027" customWidth="1"/>
    <col min="1797" max="1797" width="8.375" style="1027" customWidth="1"/>
    <col min="1798" max="1798" width="10.625" style="1027" customWidth="1"/>
    <col min="1799" max="1800" width="10.875" style="1027" customWidth="1"/>
    <col min="1801" max="1801" width="11.5" style="1027" customWidth="1"/>
    <col min="1802" max="1802" width="9.875" style="1027" customWidth="1"/>
    <col min="1803" max="1803" width="8.625" style="1027" customWidth="1"/>
    <col min="1804" max="1804" width="11.375" style="1027" customWidth="1"/>
    <col min="1805" max="1805" width="6.625" style="1027" customWidth="1"/>
    <col min="1806" max="1806" width="9.5" style="1027" customWidth="1"/>
    <col min="1807" max="1807" width="9.625" style="1027" customWidth="1"/>
    <col min="1808" max="1808" width="10.875" style="1027" customWidth="1"/>
    <col min="1809" max="1809" width="10.75" style="1027" customWidth="1"/>
    <col min="1810" max="1810" width="11.125" style="1027" customWidth="1"/>
    <col min="1811" max="1811" width="12.625" style="1027" customWidth="1"/>
    <col min="1812" max="1814" width="11.875" style="1027" customWidth="1"/>
    <col min="1815" max="1815" width="9.125" style="1027" customWidth="1"/>
    <col min="1816" max="1816" width="10" style="1027" customWidth="1"/>
    <col min="1817" max="2048" width="10.625" style="1027"/>
    <col min="2049" max="2049" width="14.75" style="1027" customWidth="1"/>
    <col min="2050" max="2050" width="11" style="1027" customWidth="1"/>
    <col min="2051" max="2051" width="9.75" style="1027" customWidth="1"/>
    <col min="2052" max="2052" width="10.625" style="1027" customWidth="1"/>
    <col min="2053" max="2053" width="8.375" style="1027" customWidth="1"/>
    <col min="2054" max="2054" width="10.625" style="1027" customWidth="1"/>
    <col min="2055" max="2056" width="10.875" style="1027" customWidth="1"/>
    <col min="2057" max="2057" width="11.5" style="1027" customWidth="1"/>
    <col min="2058" max="2058" width="9.875" style="1027" customWidth="1"/>
    <col min="2059" max="2059" width="8.625" style="1027" customWidth="1"/>
    <col min="2060" max="2060" width="11.375" style="1027" customWidth="1"/>
    <col min="2061" max="2061" width="6.625" style="1027" customWidth="1"/>
    <col min="2062" max="2062" width="9.5" style="1027" customWidth="1"/>
    <col min="2063" max="2063" width="9.625" style="1027" customWidth="1"/>
    <col min="2064" max="2064" width="10.875" style="1027" customWidth="1"/>
    <col min="2065" max="2065" width="10.75" style="1027" customWidth="1"/>
    <col min="2066" max="2066" width="11.125" style="1027" customWidth="1"/>
    <col min="2067" max="2067" width="12.625" style="1027" customWidth="1"/>
    <col min="2068" max="2070" width="11.875" style="1027" customWidth="1"/>
    <col min="2071" max="2071" width="9.125" style="1027" customWidth="1"/>
    <col min="2072" max="2072" width="10" style="1027" customWidth="1"/>
    <col min="2073" max="2304" width="10.625" style="1027"/>
    <col min="2305" max="2305" width="14.75" style="1027" customWidth="1"/>
    <col min="2306" max="2306" width="11" style="1027" customWidth="1"/>
    <col min="2307" max="2307" width="9.75" style="1027" customWidth="1"/>
    <col min="2308" max="2308" width="10.625" style="1027" customWidth="1"/>
    <col min="2309" max="2309" width="8.375" style="1027" customWidth="1"/>
    <col min="2310" max="2310" width="10.625" style="1027" customWidth="1"/>
    <col min="2311" max="2312" width="10.875" style="1027" customWidth="1"/>
    <col min="2313" max="2313" width="11.5" style="1027" customWidth="1"/>
    <col min="2314" max="2314" width="9.875" style="1027" customWidth="1"/>
    <col min="2315" max="2315" width="8.625" style="1027" customWidth="1"/>
    <col min="2316" max="2316" width="11.375" style="1027" customWidth="1"/>
    <col min="2317" max="2317" width="6.625" style="1027" customWidth="1"/>
    <col min="2318" max="2318" width="9.5" style="1027" customWidth="1"/>
    <col min="2319" max="2319" width="9.625" style="1027" customWidth="1"/>
    <col min="2320" max="2320" width="10.875" style="1027" customWidth="1"/>
    <col min="2321" max="2321" width="10.75" style="1027" customWidth="1"/>
    <col min="2322" max="2322" width="11.125" style="1027" customWidth="1"/>
    <col min="2323" max="2323" width="12.625" style="1027" customWidth="1"/>
    <col min="2324" max="2326" width="11.875" style="1027" customWidth="1"/>
    <col min="2327" max="2327" width="9.125" style="1027" customWidth="1"/>
    <col min="2328" max="2328" width="10" style="1027" customWidth="1"/>
    <col min="2329" max="2560" width="10.625" style="1027"/>
    <col min="2561" max="2561" width="14.75" style="1027" customWidth="1"/>
    <col min="2562" max="2562" width="11" style="1027" customWidth="1"/>
    <col min="2563" max="2563" width="9.75" style="1027" customWidth="1"/>
    <col min="2564" max="2564" width="10.625" style="1027" customWidth="1"/>
    <col min="2565" max="2565" width="8.375" style="1027" customWidth="1"/>
    <col min="2566" max="2566" width="10.625" style="1027" customWidth="1"/>
    <col min="2567" max="2568" width="10.875" style="1027" customWidth="1"/>
    <col min="2569" max="2569" width="11.5" style="1027" customWidth="1"/>
    <col min="2570" max="2570" width="9.875" style="1027" customWidth="1"/>
    <col min="2571" max="2571" width="8.625" style="1027" customWidth="1"/>
    <col min="2572" max="2572" width="11.375" style="1027" customWidth="1"/>
    <col min="2573" max="2573" width="6.625" style="1027" customWidth="1"/>
    <col min="2574" max="2574" width="9.5" style="1027" customWidth="1"/>
    <col min="2575" max="2575" width="9.625" style="1027" customWidth="1"/>
    <col min="2576" max="2576" width="10.875" style="1027" customWidth="1"/>
    <col min="2577" max="2577" width="10.75" style="1027" customWidth="1"/>
    <col min="2578" max="2578" width="11.125" style="1027" customWidth="1"/>
    <col min="2579" max="2579" width="12.625" style="1027" customWidth="1"/>
    <col min="2580" max="2582" width="11.875" style="1027" customWidth="1"/>
    <col min="2583" max="2583" width="9.125" style="1027" customWidth="1"/>
    <col min="2584" max="2584" width="10" style="1027" customWidth="1"/>
    <col min="2585" max="2816" width="10.625" style="1027"/>
    <col min="2817" max="2817" width="14.75" style="1027" customWidth="1"/>
    <col min="2818" max="2818" width="11" style="1027" customWidth="1"/>
    <col min="2819" max="2819" width="9.75" style="1027" customWidth="1"/>
    <col min="2820" max="2820" width="10.625" style="1027" customWidth="1"/>
    <col min="2821" max="2821" width="8.375" style="1027" customWidth="1"/>
    <col min="2822" max="2822" width="10.625" style="1027" customWidth="1"/>
    <col min="2823" max="2824" width="10.875" style="1027" customWidth="1"/>
    <col min="2825" max="2825" width="11.5" style="1027" customWidth="1"/>
    <col min="2826" max="2826" width="9.875" style="1027" customWidth="1"/>
    <col min="2827" max="2827" width="8.625" style="1027" customWidth="1"/>
    <col min="2828" max="2828" width="11.375" style="1027" customWidth="1"/>
    <col min="2829" max="2829" width="6.625" style="1027" customWidth="1"/>
    <col min="2830" max="2830" width="9.5" style="1027" customWidth="1"/>
    <col min="2831" max="2831" width="9.625" style="1027" customWidth="1"/>
    <col min="2832" max="2832" width="10.875" style="1027" customWidth="1"/>
    <col min="2833" max="2833" width="10.75" style="1027" customWidth="1"/>
    <col min="2834" max="2834" width="11.125" style="1027" customWidth="1"/>
    <col min="2835" max="2835" width="12.625" style="1027" customWidth="1"/>
    <col min="2836" max="2838" width="11.875" style="1027" customWidth="1"/>
    <col min="2839" max="2839" width="9.125" style="1027" customWidth="1"/>
    <col min="2840" max="2840" width="10" style="1027" customWidth="1"/>
    <col min="2841" max="3072" width="10.625" style="1027"/>
    <col min="3073" max="3073" width="14.75" style="1027" customWidth="1"/>
    <col min="3074" max="3074" width="11" style="1027" customWidth="1"/>
    <col min="3075" max="3075" width="9.75" style="1027" customWidth="1"/>
    <col min="3076" max="3076" width="10.625" style="1027" customWidth="1"/>
    <col min="3077" max="3077" width="8.375" style="1027" customWidth="1"/>
    <col min="3078" max="3078" width="10.625" style="1027" customWidth="1"/>
    <col min="3079" max="3080" width="10.875" style="1027" customWidth="1"/>
    <col min="3081" max="3081" width="11.5" style="1027" customWidth="1"/>
    <col min="3082" max="3082" width="9.875" style="1027" customWidth="1"/>
    <col min="3083" max="3083" width="8.625" style="1027" customWidth="1"/>
    <col min="3084" max="3084" width="11.375" style="1027" customWidth="1"/>
    <col min="3085" max="3085" width="6.625" style="1027" customWidth="1"/>
    <col min="3086" max="3086" width="9.5" style="1027" customWidth="1"/>
    <col min="3087" max="3087" width="9.625" style="1027" customWidth="1"/>
    <col min="3088" max="3088" width="10.875" style="1027" customWidth="1"/>
    <col min="3089" max="3089" width="10.75" style="1027" customWidth="1"/>
    <col min="3090" max="3090" width="11.125" style="1027" customWidth="1"/>
    <col min="3091" max="3091" width="12.625" style="1027" customWidth="1"/>
    <col min="3092" max="3094" width="11.875" style="1027" customWidth="1"/>
    <col min="3095" max="3095" width="9.125" style="1027" customWidth="1"/>
    <col min="3096" max="3096" width="10" style="1027" customWidth="1"/>
    <col min="3097" max="3328" width="10.625" style="1027"/>
    <col min="3329" max="3329" width="14.75" style="1027" customWidth="1"/>
    <col min="3330" max="3330" width="11" style="1027" customWidth="1"/>
    <col min="3331" max="3331" width="9.75" style="1027" customWidth="1"/>
    <col min="3332" max="3332" width="10.625" style="1027" customWidth="1"/>
    <col min="3333" max="3333" width="8.375" style="1027" customWidth="1"/>
    <col min="3334" max="3334" width="10.625" style="1027" customWidth="1"/>
    <col min="3335" max="3336" width="10.875" style="1027" customWidth="1"/>
    <col min="3337" max="3337" width="11.5" style="1027" customWidth="1"/>
    <col min="3338" max="3338" width="9.875" style="1027" customWidth="1"/>
    <col min="3339" max="3339" width="8.625" style="1027" customWidth="1"/>
    <col min="3340" max="3340" width="11.375" style="1027" customWidth="1"/>
    <col min="3341" max="3341" width="6.625" style="1027" customWidth="1"/>
    <col min="3342" max="3342" width="9.5" style="1027" customWidth="1"/>
    <col min="3343" max="3343" width="9.625" style="1027" customWidth="1"/>
    <col min="3344" max="3344" width="10.875" style="1027" customWidth="1"/>
    <col min="3345" max="3345" width="10.75" style="1027" customWidth="1"/>
    <col min="3346" max="3346" width="11.125" style="1027" customWidth="1"/>
    <col min="3347" max="3347" width="12.625" style="1027" customWidth="1"/>
    <col min="3348" max="3350" width="11.875" style="1027" customWidth="1"/>
    <col min="3351" max="3351" width="9.125" style="1027" customWidth="1"/>
    <col min="3352" max="3352" width="10" style="1027" customWidth="1"/>
    <col min="3353" max="3584" width="10.625" style="1027"/>
    <col min="3585" max="3585" width="14.75" style="1027" customWidth="1"/>
    <col min="3586" max="3586" width="11" style="1027" customWidth="1"/>
    <col min="3587" max="3587" width="9.75" style="1027" customWidth="1"/>
    <col min="3588" max="3588" width="10.625" style="1027" customWidth="1"/>
    <col min="3589" max="3589" width="8.375" style="1027" customWidth="1"/>
    <col min="3590" max="3590" width="10.625" style="1027" customWidth="1"/>
    <col min="3591" max="3592" width="10.875" style="1027" customWidth="1"/>
    <col min="3593" max="3593" width="11.5" style="1027" customWidth="1"/>
    <col min="3594" max="3594" width="9.875" style="1027" customWidth="1"/>
    <col min="3595" max="3595" width="8.625" style="1027" customWidth="1"/>
    <col min="3596" max="3596" width="11.375" style="1027" customWidth="1"/>
    <col min="3597" max="3597" width="6.625" style="1027" customWidth="1"/>
    <col min="3598" max="3598" width="9.5" style="1027" customWidth="1"/>
    <col min="3599" max="3599" width="9.625" style="1027" customWidth="1"/>
    <col min="3600" max="3600" width="10.875" style="1027" customWidth="1"/>
    <col min="3601" max="3601" width="10.75" style="1027" customWidth="1"/>
    <col min="3602" max="3602" width="11.125" style="1027" customWidth="1"/>
    <col min="3603" max="3603" width="12.625" style="1027" customWidth="1"/>
    <col min="3604" max="3606" width="11.875" style="1027" customWidth="1"/>
    <col min="3607" max="3607" width="9.125" style="1027" customWidth="1"/>
    <col min="3608" max="3608" width="10" style="1027" customWidth="1"/>
    <col min="3609" max="3840" width="10.625" style="1027"/>
    <col min="3841" max="3841" width="14.75" style="1027" customWidth="1"/>
    <col min="3842" max="3842" width="11" style="1027" customWidth="1"/>
    <col min="3843" max="3843" width="9.75" style="1027" customWidth="1"/>
    <col min="3844" max="3844" width="10.625" style="1027" customWidth="1"/>
    <col min="3845" max="3845" width="8.375" style="1027" customWidth="1"/>
    <col min="3846" max="3846" width="10.625" style="1027" customWidth="1"/>
    <col min="3847" max="3848" width="10.875" style="1027" customWidth="1"/>
    <col min="3849" max="3849" width="11.5" style="1027" customWidth="1"/>
    <col min="3850" max="3850" width="9.875" style="1027" customWidth="1"/>
    <col min="3851" max="3851" width="8.625" style="1027" customWidth="1"/>
    <col min="3852" max="3852" width="11.375" style="1027" customWidth="1"/>
    <col min="3853" max="3853" width="6.625" style="1027" customWidth="1"/>
    <col min="3854" max="3854" width="9.5" style="1027" customWidth="1"/>
    <col min="3855" max="3855" width="9.625" style="1027" customWidth="1"/>
    <col min="3856" max="3856" width="10.875" style="1027" customWidth="1"/>
    <col min="3857" max="3857" width="10.75" style="1027" customWidth="1"/>
    <col min="3858" max="3858" width="11.125" style="1027" customWidth="1"/>
    <col min="3859" max="3859" width="12.625" style="1027" customWidth="1"/>
    <col min="3860" max="3862" width="11.875" style="1027" customWidth="1"/>
    <col min="3863" max="3863" width="9.125" style="1027" customWidth="1"/>
    <col min="3864" max="3864" width="10" style="1027" customWidth="1"/>
    <col min="3865" max="4096" width="10.625" style="1027"/>
    <col min="4097" max="4097" width="14.75" style="1027" customWidth="1"/>
    <col min="4098" max="4098" width="11" style="1027" customWidth="1"/>
    <col min="4099" max="4099" width="9.75" style="1027" customWidth="1"/>
    <col min="4100" max="4100" width="10.625" style="1027" customWidth="1"/>
    <col min="4101" max="4101" width="8.375" style="1027" customWidth="1"/>
    <col min="4102" max="4102" width="10.625" style="1027" customWidth="1"/>
    <col min="4103" max="4104" width="10.875" style="1027" customWidth="1"/>
    <col min="4105" max="4105" width="11.5" style="1027" customWidth="1"/>
    <col min="4106" max="4106" width="9.875" style="1027" customWidth="1"/>
    <col min="4107" max="4107" width="8.625" style="1027" customWidth="1"/>
    <col min="4108" max="4108" width="11.375" style="1027" customWidth="1"/>
    <col min="4109" max="4109" width="6.625" style="1027" customWidth="1"/>
    <col min="4110" max="4110" width="9.5" style="1027" customWidth="1"/>
    <col min="4111" max="4111" width="9.625" style="1027" customWidth="1"/>
    <col min="4112" max="4112" width="10.875" style="1027" customWidth="1"/>
    <col min="4113" max="4113" width="10.75" style="1027" customWidth="1"/>
    <col min="4114" max="4114" width="11.125" style="1027" customWidth="1"/>
    <col min="4115" max="4115" width="12.625" style="1027" customWidth="1"/>
    <col min="4116" max="4118" width="11.875" style="1027" customWidth="1"/>
    <col min="4119" max="4119" width="9.125" style="1027" customWidth="1"/>
    <col min="4120" max="4120" width="10" style="1027" customWidth="1"/>
    <col min="4121" max="4352" width="10.625" style="1027"/>
    <col min="4353" max="4353" width="14.75" style="1027" customWidth="1"/>
    <col min="4354" max="4354" width="11" style="1027" customWidth="1"/>
    <col min="4355" max="4355" width="9.75" style="1027" customWidth="1"/>
    <col min="4356" max="4356" width="10.625" style="1027" customWidth="1"/>
    <col min="4357" max="4357" width="8.375" style="1027" customWidth="1"/>
    <col min="4358" max="4358" width="10.625" style="1027" customWidth="1"/>
    <col min="4359" max="4360" width="10.875" style="1027" customWidth="1"/>
    <col min="4361" max="4361" width="11.5" style="1027" customWidth="1"/>
    <col min="4362" max="4362" width="9.875" style="1027" customWidth="1"/>
    <col min="4363" max="4363" width="8.625" style="1027" customWidth="1"/>
    <col min="4364" max="4364" width="11.375" style="1027" customWidth="1"/>
    <col min="4365" max="4365" width="6.625" style="1027" customWidth="1"/>
    <col min="4366" max="4366" width="9.5" style="1027" customWidth="1"/>
    <col min="4367" max="4367" width="9.625" style="1027" customWidth="1"/>
    <col min="4368" max="4368" width="10.875" style="1027" customWidth="1"/>
    <col min="4369" max="4369" width="10.75" style="1027" customWidth="1"/>
    <col min="4370" max="4370" width="11.125" style="1027" customWidth="1"/>
    <col min="4371" max="4371" width="12.625" style="1027" customWidth="1"/>
    <col min="4372" max="4374" width="11.875" style="1027" customWidth="1"/>
    <col min="4375" max="4375" width="9.125" style="1027" customWidth="1"/>
    <col min="4376" max="4376" width="10" style="1027" customWidth="1"/>
    <col min="4377" max="4608" width="10.625" style="1027"/>
    <col min="4609" max="4609" width="14.75" style="1027" customWidth="1"/>
    <col min="4610" max="4610" width="11" style="1027" customWidth="1"/>
    <col min="4611" max="4611" width="9.75" style="1027" customWidth="1"/>
    <col min="4612" max="4612" width="10.625" style="1027" customWidth="1"/>
    <col min="4613" max="4613" width="8.375" style="1027" customWidth="1"/>
    <col min="4614" max="4614" width="10.625" style="1027" customWidth="1"/>
    <col min="4615" max="4616" width="10.875" style="1027" customWidth="1"/>
    <col min="4617" max="4617" width="11.5" style="1027" customWidth="1"/>
    <col min="4618" max="4618" width="9.875" style="1027" customWidth="1"/>
    <col min="4619" max="4619" width="8.625" style="1027" customWidth="1"/>
    <col min="4620" max="4620" width="11.375" style="1027" customWidth="1"/>
    <col min="4621" max="4621" width="6.625" style="1027" customWidth="1"/>
    <col min="4622" max="4622" width="9.5" style="1027" customWidth="1"/>
    <col min="4623" max="4623" width="9.625" style="1027" customWidth="1"/>
    <col min="4624" max="4624" width="10.875" style="1027" customWidth="1"/>
    <col min="4625" max="4625" width="10.75" style="1027" customWidth="1"/>
    <col min="4626" max="4626" width="11.125" style="1027" customWidth="1"/>
    <col min="4627" max="4627" width="12.625" style="1027" customWidth="1"/>
    <col min="4628" max="4630" width="11.875" style="1027" customWidth="1"/>
    <col min="4631" max="4631" width="9.125" style="1027" customWidth="1"/>
    <col min="4632" max="4632" width="10" style="1027" customWidth="1"/>
    <col min="4633" max="4864" width="10.625" style="1027"/>
    <col min="4865" max="4865" width="14.75" style="1027" customWidth="1"/>
    <col min="4866" max="4866" width="11" style="1027" customWidth="1"/>
    <col min="4867" max="4867" width="9.75" style="1027" customWidth="1"/>
    <col min="4868" max="4868" width="10.625" style="1027" customWidth="1"/>
    <col min="4869" max="4869" width="8.375" style="1027" customWidth="1"/>
    <col min="4870" max="4870" width="10.625" style="1027" customWidth="1"/>
    <col min="4871" max="4872" width="10.875" style="1027" customWidth="1"/>
    <col min="4873" max="4873" width="11.5" style="1027" customWidth="1"/>
    <col min="4874" max="4874" width="9.875" style="1027" customWidth="1"/>
    <col min="4875" max="4875" width="8.625" style="1027" customWidth="1"/>
    <col min="4876" max="4876" width="11.375" style="1027" customWidth="1"/>
    <col min="4877" max="4877" width="6.625" style="1027" customWidth="1"/>
    <col min="4878" max="4878" width="9.5" style="1027" customWidth="1"/>
    <col min="4879" max="4879" width="9.625" style="1027" customWidth="1"/>
    <col min="4880" max="4880" width="10.875" style="1027" customWidth="1"/>
    <col min="4881" max="4881" width="10.75" style="1027" customWidth="1"/>
    <col min="4882" max="4882" width="11.125" style="1027" customWidth="1"/>
    <col min="4883" max="4883" width="12.625" style="1027" customWidth="1"/>
    <col min="4884" max="4886" width="11.875" style="1027" customWidth="1"/>
    <col min="4887" max="4887" width="9.125" style="1027" customWidth="1"/>
    <col min="4888" max="4888" width="10" style="1027" customWidth="1"/>
    <col min="4889" max="5120" width="10.625" style="1027"/>
    <col min="5121" max="5121" width="14.75" style="1027" customWidth="1"/>
    <col min="5122" max="5122" width="11" style="1027" customWidth="1"/>
    <col min="5123" max="5123" width="9.75" style="1027" customWidth="1"/>
    <col min="5124" max="5124" width="10.625" style="1027" customWidth="1"/>
    <col min="5125" max="5125" width="8.375" style="1027" customWidth="1"/>
    <col min="5126" max="5126" width="10.625" style="1027" customWidth="1"/>
    <col min="5127" max="5128" width="10.875" style="1027" customWidth="1"/>
    <col min="5129" max="5129" width="11.5" style="1027" customWidth="1"/>
    <col min="5130" max="5130" width="9.875" style="1027" customWidth="1"/>
    <col min="5131" max="5131" width="8.625" style="1027" customWidth="1"/>
    <col min="5132" max="5132" width="11.375" style="1027" customWidth="1"/>
    <col min="5133" max="5133" width="6.625" style="1027" customWidth="1"/>
    <col min="5134" max="5134" width="9.5" style="1027" customWidth="1"/>
    <col min="5135" max="5135" width="9.625" style="1027" customWidth="1"/>
    <col min="5136" max="5136" width="10.875" style="1027" customWidth="1"/>
    <col min="5137" max="5137" width="10.75" style="1027" customWidth="1"/>
    <col min="5138" max="5138" width="11.125" style="1027" customWidth="1"/>
    <col min="5139" max="5139" width="12.625" style="1027" customWidth="1"/>
    <col min="5140" max="5142" width="11.875" style="1027" customWidth="1"/>
    <col min="5143" max="5143" width="9.125" style="1027" customWidth="1"/>
    <col min="5144" max="5144" width="10" style="1027" customWidth="1"/>
    <col min="5145" max="5376" width="10.625" style="1027"/>
    <col min="5377" max="5377" width="14.75" style="1027" customWidth="1"/>
    <col min="5378" max="5378" width="11" style="1027" customWidth="1"/>
    <col min="5379" max="5379" width="9.75" style="1027" customWidth="1"/>
    <col min="5380" max="5380" width="10.625" style="1027" customWidth="1"/>
    <col min="5381" max="5381" width="8.375" style="1027" customWidth="1"/>
    <col min="5382" max="5382" width="10.625" style="1027" customWidth="1"/>
    <col min="5383" max="5384" width="10.875" style="1027" customWidth="1"/>
    <col min="5385" max="5385" width="11.5" style="1027" customWidth="1"/>
    <col min="5386" max="5386" width="9.875" style="1027" customWidth="1"/>
    <col min="5387" max="5387" width="8.625" style="1027" customWidth="1"/>
    <col min="5388" max="5388" width="11.375" style="1027" customWidth="1"/>
    <col min="5389" max="5389" width="6.625" style="1027" customWidth="1"/>
    <col min="5390" max="5390" width="9.5" style="1027" customWidth="1"/>
    <col min="5391" max="5391" width="9.625" style="1027" customWidth="1"/>
    <col min="5392" max="5392" width="10.875" style="1027" customWidth="1"/>
    <col min="5393" max="5393" width="10.75" style="1027" customWidth="1"/>
    <col min="5394" max="5394" width="11.125" style="1027" customWidth="1"/>
    <col min="5395" max="5395" width="12.625" style="1027" customWidth="1"/>
    <col min="5396" max="5398" width="11.875" style="1027" customWidth="1"/>
    <col min="5399" max="5399" width="9.125" style="1027" customWidth="1"/>
    <col min="5400" max="5400" width="10" style="1027" customWidth="1"/>
    <col min="5401" max="5632" width="10.625" style="1027"/>
    <col min="5633" max="5633" width="14.75" style="1027" customWidth="1"/>
    <col min="5634" max="5634" width="11" style="1027" customWidth="1"/>
    <col min="5635" max="5635" width="9.75" style="1027" customWidth="1"/>
    <col min="5636" max="5636" width="10.625" style="1027" customWidth="1"/>
    <col min="5637" max="5637" width="8.375" style="1027" customWidth="1"/>
    <col min="5638" max="5638" width="10.625" style="1027" customWidth="1"/>
    <col min="5639" max="5640" width="10.875" style="1027" customWidth="1"/>
    <col min="5641" max="5641" width="11.5" style="1027" customWidth="1"/>
    <col min="5642" max="5642" width="9.875" style="1027" customWidth="1"/>
    <col min="5643" max="5643" width="8.625" style="1027" customWidth="1"/>
    <col min="5644" max="5644" width="11.375" style="1027" customWidth="1"/>
    <col min="5645" max="5645" width="6.625" style="1027" customWidth="1"/>
    <col min="5646" max="5646" width="9.5" style="1027" customWidth="1"/>
    <col min="5647" max="5647" width="9.625" style="1027" customWidth="1"/>
    <col min="5648" max="5648" width="10.875" style="1027" customWidth="1"/>
    <col min="5649" max="5649" width="10.75" style="1027" customWidth="1"/>
    <col min="5650" max="5650" width="11.125" style="1027" customWidth="1"/>
    <col min="5651" max="5651" width="12.625" style="1027" customWidth="1"/>
    <col min="5652" max="5654" width="11.875" style="1027" customWidth="1"/>
    <col min="5655" max="5655" width="9.125" style="1027" customWidth="1"/>
    <col min="5656" max="5656" width="10" style="1027" customWidth="1"/>
    <col min="5657" max="5888" width="10.625" style="1027"/>
    <col min="5889" max="5889" width="14.75" style="1027" customWidth="1"/>
    <col min="5890" max="5890" width="11" style="1027" customWidth="1"/>
    <col min="5891" max="5891" width="9.75" style="1027" customWidth="1"/>
    <col min="5892" max="5892" width="10.625" style="1027" customWidth="1"/>
    <col min="5893" max="5893" width="8.375" style="1027" customWidth="1"/>
    <col min="5894" max="5894" width="10.625" style="1027" customWidth="1"/>
    <col min="5895" max="5896" width="10.875" style="1027" customWidth="1"/>
    <col min="5897" max="5897" width="11.5" style="1027" customWidth="1"/>
    <col min="5898" max="5898" width="9.875" style="1027" customWidth="1"/>
    <col min="5899" max="5899" width="8.625" style="1027" customWidth="1"/>
    <col min="5900" max="5900" width="11.375" style="1027" customWidth="1"/>
    <col min="5901" max="5901" width="6.625" style="1027" customWidth="1"/>
    <col min="5902" max="5902" width="9.5" style="1027" customWidth="1"/>
    <col min="5903" max="5903" width="9.625" style="1027" customWidth="1"/>
    <col min="5904" max="5904" width="10.875" style="1027" customWidth="1"/>
    <col min="5905" max="5905" width="10.75" style="1027" customWidth="1"/>
    <col min="5906" max="5906" width="11.125" style="1027" customWidth="1"/>
    <col min="5907" max="5907" width="12.625" style="1027" customWidth="1"/>
    <col min="5908" max="5910" width="11.875" style="1027" customWidth="1"/>
    <col min="5911" max="5911" width="9.125" style="1027" customWidth="1"/>
    <col min="5912" max="5912" width="10" style="1027" customWidth="1"/>
    <col min="5913" max="6144" width="10.625" style="1027"/>
    <col min="6145" max="6145" width="14.75" style="1027" customWidth="1"/>
    <col min="6146" max="6146" width="11" style="1027" customWidth="1"/>
    <col min="6147" max="6147" width="9.75" style="1027" customWidth="1"/>
    <col min="6148" max="6148" width="10.625" style="1027" customWidth="1"/>
    <col min="6149" max="6149" width="8.375" style="1027" customWidth="1"/>
    <col min="6150" max="6150" width="10.625" style="1027" customWidth="1"/>
    <col min="6151" max="6152" width="10.875" style="1027" customWidth="1"/>
    <col min="6153" max="6153" width="11.5" style="1027" customWidth="1"/>
    <col min="6154" max="6154" width="9.875" style="1027" customWidth="1"/>
    <col min="6155" max="6155" width="8.625" style="1027" customWidth="1"/>
    <col min="6156" max="6156" width="11.375" style="1027" customWidth="1"/>
    <col min="6157" max="6157" width="6.625" style="1027" customWidth="1"/>
    <col min="6158" max="6158" width="9.5" style="1027" customWidth="1"/>
    <col min="6159" max="6159" width="9.625" style="1027" customWidth="1"/>
    <col min="6160" max="6160" width="10.875" style="1027" customWidth="1"/>
    <col min="6161" max="6161" width="10.75" style="1027" customWidth="1"/>
    <col min="6162" max="6162" width="11.125" style="1027" customWidth="1"/>
    <col min="6163" max="6163" width="12.625" style="1027" customWidth="1"/>
    <col min="6164" max="6166" width="11.875" style="1027" customWidth="1"/>
    <col min="6167" max="6167" width="9.125" style="1027" customWidth="1"/>
    <col min="6168" max="6168" width="10" style="1027" customWidth="1"/>
    <col min="6169" max="6400" width="10.625" style="1027"/>
    <col min="6401" max="6401" width="14.75" style="1027" customWidth="1"/>
    <col min="6402" max="6402" width="11" style="1027" customWidth="1"/>
    <col min="6403" max="6403" width="9.75" style="1027" customWidth="1"/>
    <col min="6404" max="6404" width="10.625" style="1027" customWidth="1"/>
    <col min="6405" max="6405" width="8.375" style="1027" customWidth="1"/>
    <col min="6406" max="6406" width="10.625" style="1027" customWidth="1"/>
    <col min="6407" max="6408" width="10.875" style="1027" customWidth="1"/>
    <col min="6409" max="6409" width="11.5" style="1027" customWidth="1"/>
    <col min="6410" max="6410" width="9.875" style="1027" customWidth="1"/>
    <col min="6411" max="6411" width="8.625" style="1027" customWidth="1"/>
    <col min="6412" max="6412" width="11.375" style="1027" customWidth="1"/>
    <col min="6413" max="6413" width="6.625" style="1027" customWidth="1"/>
    <col min="6414" max="6414" width="9.5" style="1027" customWidth="1"/>
    <col min="6415" max="6415" width="9.625" style="1027" customWidth="1"/>
    <col min="6416" max="6416" width="10.875" style="1027" customWidth="1"/>
    <col min="6417" max="6417" width="10.75" style="1027" customWidth="1"/>
    <col min="6418" max="6418" width="11.125" style="1027" customWidth="1"/>
    <col min="6419" max="6419" width="12.625" style="1027" customWidth="1"/>
    <col min="6420" max="6422" width="11.875" style="1027" customWidth="1"/>
    <col min="6423" max="6423" width="9.125" style="1027" customWidth="1"/>
    <col min="6424" max="6424" width="10" style="1027" customWidth="1"/>
    <col min="6425" max="6656" width="10.625" style="1027"/>
    <col min="6657" max="6657" width="14.75" style="1027" customWidth="1"/>
    <col min="6658" max="6658" width="11" style="1027" customWidth="1"/>
    <col min="6659" max="6659" width="9.75" style="1027" customWidth="1"/>
    <col min="6660" max="6660" width="10.625" style="1027" customWidth="1"/>
    <col min="6661" max="6661" width="8.375" style="1027" customWidth="1"/>
    <col min="6662" max="6662" width="10.625" style="1027" customWidth="1"/>
    <col min="6663" max="6664" width="10.875" style="1027" customWidth="1"/>
    <col min="6665" max="6665" width="11.5" style="1027" customWidth="1"/>
    <col min="6666" max="6666" width="9.875" style="1027" customWidth="1"/>
    <col min="6667" max="6667" width="8.625" style="1027" customWidth="1"/>
    <col min="6668" max="6668" width="11.375" style="1027" customWidth="1"/>
    <col min="6669" max="6669" width="6.625" style="1027" customWidth="1"/>
    <col min="6670" max="6670" width="9.5" style="1027" customWidth="1"/>
    <col min="6671" max="6671" width="9.625" style="1027" customWidth="1"/>
    <col min="6672" max="6672" width="10.875" style="1027" customWidth="1"/>
    <col min="6673" max="6673" width="10.75" style="1027" customWidth="1"/>
    <col min="6674" max="6674" width="11.125" style="1027" customWidth="1"/>
    <col min="6675" max="6675" width="12.625" style="1027" customWidth="1"/>
    <col min="6676" max="6678" width="11.875" style="1027" customWidth="1"/>
    <col min="6679" max="6679" width="9.125" style="1027" customWidth="1"/>
    <col min="6680" max="6680" width="10" style="1027" customWidth="1"/>
    <col min="6681" max="6912" width="10.625" style="1027"/>
    <col min="6913" max="6913" width="14.75" style="1027" customWidth="1"/>
    <col min="6914" max="6914" width="11" style="1027" customWidth="1"/>
    <col min="6915" max="6915" width="9.75" style="1027" customWidth="1"/>
    <col min="6916" max="6916" width="10.625" style="1027" customWidth="1"/>
    <col min="6917" max="6917" width="8.375" style="1027" customWidth="1"/>
    <col min="6918" max="6918" width="10.625" style="1027" customWidth="1"/>
    <col min="6919" max="6920" width="10.875" style="1027" customWidth="1"/>
    <col min="6921" max="6921" width="11.5" style="1027" customWidth="1"/>
    <col min="6922" max="6922" width="9.875" style="1027" customWidth="1"/>
    <col min="6923" max="6923" width="8.625" style="1027" customWidth="1"/>
    <col min="6924" max="6924" width="11.375" style="1027" customWidth="1"/>
    <col min="6925" max="6925" width="6.625" style="1027" customWidth="1"/>
    <col min="6926" max="6926" width="9.5" style="1027" customWidth="1"/>
    <col min="6927" max="6927" width="9.625" style="1027" customWidth="1"/>
    <col min="6928" max="6928" width="10.875" style="1027" customWidth="1"/>
    <col min="6929" max="6929" width="10.75" style="1027" customWidth="1"/>
    <col min="6930" max="6930" width="11.125" style="1027" customWidth="1"/>
    <col min="6931" max="6931" width="12.625" style="1027" customWidth="1"/>
    <col min="6932" max="6934" width="11.875" style="1027" customWidth="1"/>
    <col min="6935" max="6935" width="9.125" style="1027" customWidth="1"/>
    <col min="6936" max="6936" width="10" style="1027" customWidth="1"/>
    <col min="6937" max="7168" width="10.625" style="1027"/>
    <col min="7169" max="7169" width="14.75" style="1027" customWidth="1"/>
    <col min="7170" max="7170" width="11" style="1027" customWidth="1"/>
    <col min="7171" max="7171" width="9.75" style="1027" customWidth="1"/>
    <col min="7172" max="7172" width="10.625" style="1027" customWidth="1"/>
    <col min="7173" max="7173" width="8.375" style="1027" customWidth="1"/>
    <col min="7174" max="7174" width="10.625" style="1027" customWidth="1"/>
    <col min="7175" max="7176" width="10.875" style="1027" customWidth="1"/>
    <col min="7177" max="7177" width="11.5" style="1027" customWidth="1"/>
    <col min="7178" max="7178" width="9.875" style="1027" customWidth="1"/>
    <col min="7179" max="7179" width="8.625" style="1027" customWidth="1"/>
    <col min="7180" max="7180" width="11.375" style="1027" customWidth="1"/>
    <col min="7181" max="7181" width="6.625" style="1027" customWidth="1"/>
    <col min="7182" max="7182" width="9.5" style="1027" customWidth="1"/>
    <col min="7183" max="7183" width="9.625" style="1027" customWidth="1"/>
    <col min="7184" max="7184" width="10.875" style="1027" customWidth="1"/>
    <col min="7185" max="7185" width="10.75" style="1027" customWidth="1"/>
    <col min="7186" max="7186" width="11.125" style="1027" customWidth="1"/>
    <col min="7187" max="7187" width="12.625" style="1027" customWidth="1"/>
    <col min="7188" max="7190" width="11.875" style="1027" customWidth="1"/>
    <col min="7191" max="7191" width="9.125" style="1027" customWidth="1"/>
    <col min="7192" max="7192" width="10" style="1027" customWidth="1"/>
    <col min="7193" max="7424" width="10.625" style="1027"/>
    <col min="7425" max="7425" width="14.75" style="1027" customWidth="1"/>
    <col min="7426" max="7426" width="11" style="1027" customWidth="1"/>
    <col min="7427" max="7427" width="9.75" style="1027" customWidth="1"/>
    <col min="7428" max="7428" width="10.625" style="1027" customWidth="1"/>
    <col min="7429" max="7429" width="8.375" style="1027" customWidth="1"/>
    <col min="7430" max="7430" width="10.625" style="1027" customWidth="1"/>
    <col min="7431" max="7432" width="10.875" style="1027" customWidth="1"/>
    <col min="7433" max="7433" width="11.5" style="1027" customWidth="1"/>
    <col min="7434" max="7434" width="9.875" style="1027" customWidth="1"/>
    <col min="7435" max="7435" width="8.625" style="1027" customWidth="1"/>
    <col min="7436" max="7436" width="11.375" style="1027" customWidth="1"/>
    <col min="7437" max="7437" width="6.625" style="1027" customWidth="1"/>
    <col min="7438" max="7438" width="9.5" style="1027" customWidth="1"/>
    <col min="7439" max="7439" width="9.625" style="1027" customWidth="1"/>
    <col min="7440" max="7440" width="10.875" style="1027" customWidth="1"/>
    <col min="7441" max="7441" width="10.75" style="1027" customWidth="1"/>
    <col min="7442" max="7442" width="11.125" style="1027" customWidth="1"/>
    <col min="7443" max="7443" width="12.625" style="1027" customWidth="1"/>
    <col min="7444" max="7446" width="11.875" style="1027" customWidth="1"/>
    <col min="7447" max="7447" width="9.125" style="1027" customWidth="1"/>
    <col min="7448" max="7448" width="10" style="1027" customWidth="1"/>
    <col min="7449" max="7680" width="10.625" style="1027"/>
    <col min="7681" max="7681" width="14.75" style="1027" customWidth="1"/>
    <col min="7682" max="7682" width="11" style="1027" customWidth="1"/>
    <col min="7683" max="7683" width="9.75" style="1027" customWidth="1"/>
    <col min="7684" max="7684" width="10.625" style="1027" customWidth="1"/>
    <col min="7685" max="7685" width="8.375" style="1027" customWidth="1"/>
    <col min="7686" max="7686" width="10.625" style="1027" customWidth="1"/>
    <col min="7687" max="7688" width="10.875" style="1027" customWidth="1"/>
    <col min="7689" max="7689" width="11.5" style="1027" customWidth="1"/>
    <col min="7690" max="7690" width="9.875" style="1027" customWidth="1"/>
    <col min="7691" max="7691" width="8.625" style="1027" customWidth="1"/>
    <col min="7692" max="7692" width="11.375" style="1027" customWidth="1"/>
    <col min="7693" max="7693" width="6.625" style="1027" customWidth="1"/>
    <col min="7694" max="7694" width="9.5" style="1027" customWidth="1"/>
    <col min="7695" max="7695" width="9.625" style="1027" customWidth="1"/>
    <col min="7696" max="7696" width="10.875" style="1027" customWidth="1"/>
    <col min="7697" max="7697" width="10.75" style="1027" customWidth="1"/>
    <col min="7698" max="7698" width="11.125" style="1027" customWidth="1"/>
    <col min="7699" max="7699" width="12.625" style="1027" customWidth="1"/>
    <col min="7700" max="7702" width="11.875" style="1027" customWidth="1"/>
    <col min="7703" max="7703" width="9.125" style="1027" customWidth="1"/>
    <col min="7704" max="7704" width="10" style="1027" customWidth="1"/>
    <col min="7705" max="7936" width="10.625" style="1027"/>
    <col min="7937" max="7937" width="14.75" style="1027" customWidth="1"/>
    <col min="7938" max="7938" width="11" style="1027" customWidth="1"/>
    <col min="7939" max="7939" width="9.75" style="1027" customWidth="1"/>
    <col min="7940" max="7940" width="10.625" style="1027" customWidth="1"/>
    <col min="7941" max="7941" width="8.375" style="1027" customWidth="1"/>
    <col min="7942" max="7942" width="10.625" style="1027" customWidth="1"/>
    <col min="7943" max="7944" width="10.875" style="1027" customWidth="1"/>
    <col min="7945" max="7945" width="11.5" style="1027" customWidth="1"/>
    <col min="7946" max="7946" width="9.875" style="1027" customWidth="1"/>
    <col min="7947" max="7947" width="8.625" style="1027" customWidth="1"/>
    <col min="7948" max="7948" width="11.375" style="1027" customWidth="1"/>
    <col min="7949" max="7949" width="6.625" style="1027" customWidth="1"/>
    <col min="7950" max="7950" width="9.5" style="1027" customWidth="1"/>
    <col min="7951" max="7951" width="9.625" style="1027" customWidth="1"/>
    <col min="7952" max="7952" width="10.875" style="1027" customWidth="1"/>
    <col min="7953" max="7953" width="10.75" style="1027" customWidth="1"/>
    <col min="7954" max="7954" width="11.125" style="1027" customWidth="1"/>
    <col min="7955" max="7955" width="12.625" style="1027" customWidth="1"/>
    <col min="7956" max="7958" width="11.875" style="1027" customWidth="1"/>
    <col min="7959" max="7959" width="9.125" style="1027" customWidth="1"/>
    <col min="7960" max="7960" width="10" style="1027" customWidth="1"/>
    <col min="7961" max="8192" width="10.625" style="1027"/>
    <col min="8193" max="8193" width="14.75" style="1027" customWidth="1"/>
    <col min="8194" max="8194" width="11" style="1027" customWidth="1"/>
    <col min="8195" max="8195" width="9.75" style="1027" customWidth="1"/>
    <col min="8196" max="8196" width="10.625" style="1027" customWidth="1"/>
    <col min="8197" max="8197" width="8.375" style="1027" customWidth="1"/>
    <col min="8198" max="8198" width="10.625" style="1027" customWidth="1"/>
    <col min="8199" max="8200" width="10.875" style="1027" customWidth="1"/>
    <col min="8201" max="8201" width="11.5" style="1027" customWidth="1"/>
    <col min="8202" max="8202" width="9.875" style="1027" customWidth="1"/>
    <col min="8203" max="8203" width="8.625" style="1027" customWidth="1"/>
    <col min="8204" max="8204" width="11.375" style="1027" customWidth="1"/>
    <col min="8205" max="8205" width="6.625" style="1027" customWidth="1"/>
    <col min="8206" max="8206" width="9.5" style="1027" customWidth="1"/>
    <col min="8207" max="8207" width="9.625" style="1027" customWidth="1"/>
    <col min="8208" max="8208" width="10.875" style="1027" customWidth="1"/>
    <col min="8209" max="8209" width="10.75" style="1027" customWidth="1"/>
    <col min="8210" max="8210" width="11.125" style="1027" customWidth="1"/>
    <col min="8211" max="8211" width="12.625" style="1027" customWidth="1"/>
    <col min="8212" max="8214" width="11.875" style="1027" customWidth="1"/>
    <col min="8215" max="8215" width="9.125" style="1027" customWidth="1"/>
    <col min="8216" max="8216" width="10" style="1027" customWidth="1"/>
    <col min="8217" max="8448" width="10.625" style="1027"/>
    <col min="8449" max="8449" width="14.75" style="1027" customWidth="1"/>
    <col min="8450" max="8450" width="11" style="1027" customWidth="1"/>
    <col min="8451" max="8451" width="9.75" style="1027" customWidth="1"/>
    <col min="8452" max="8452" width="10.625" style="1027" customWidth="1"/>
    <col min="8453" max="8453" width="8.375" style="1027" customWidth="1"/>
    <col min="8454" max="8454" width="10.625" style="1027" customWidth="1"/>
    <col min="8455" max="8456" width="10.875" style="1027" customWidth="1"/>
    <col min="8457" max="8457" width="11.5" style="1027" customWidth="1"/>
    <col min="8458" max="8458" width="9.875" style="1027" customWidth="1"/>
    <col min="8459" max="8459" width="8.625" style="1027" customWidth="1"/>
    <col min="8460" max="8460" width="11.375" style="1027" customWidth="1"/>
    <col min="8461" max="8461" width="6.625" style="1027" customWidth="1"/>
    <col min="8462" max="8462" width="9.5" style="1027" customWidth="1"/>
    <col min="8463" max="8463" width="9.625" style="1027" customWidth="1"/>
    <col min="8464" max="8464" width="10.875" style="1027" customWidth="1"/>
    <col min="8465" max="8465" width="10.75" style="1027" customWidth="1"/>
    <col min="8466" max="8466" width="11.125" style="1027" customWidth="1"/>
    <col min="8467" max="8467" width="12.625" style="1027" customWidth="1"/>
    <col min="8468" max="8470" width="11.875" style="1027" customWidth="1"/>
    <col min="8471" max="8471" width="9.125" style="1027" customWidth="1"/>
    <col min="8472" max="8472" width="10" style="1027" customWidth="1"/>
    <col min="8473" max="8704" width="10.625" style="1027"/>
    <col min="8705" max="8705" width="14.75" style="1027" customWidth="1"/>
    <col min="8706" max="8706" width="11" style="1027" customWidth="1"/>
    <col min="8707" max="8707" width="9.75" style="1027" customWidth="1"/>
    <col min="8708" max="8708" width="10.625" style="1027" customWidth="1"/>
    <col min="8709" max="8709" width="8.375" style="1027" customWidth="1"/>
    <col min="8710" max="8710" width="10.625" style="1027" customWidth="1"/>
    <col min="8711" max="8712" width="10.875" style="1027" customWidth="1"/>
    <col min="8713" max="8713" width="11.5" style="1027" customWidth="1"/>
    <col min="8714" max="8714" width="9.875" style="1027" customWidth="1"/>
    <col min="8715" max="8715" width="8.625" style="1027" customWidth="1"/>
    <col min="8716" max="8716" width="11.375" style="1027" customWidth="1"/>
    <col min="8717" max="8717" width="6.625" style="1027" customWidth="1"/>
    <col min="8718" max="8718" width="9.5" style="1027" customWidth="1"/>
    <col min="8719" max="8719" width="9.625" style="1027" customWidth="1"/>
    <col min="8720" max="8720" width="10.875" style="1027" customWidth="1"/>
    <col min="8721" max="8721" width="10.75" style="1027" customWidth="1"/>
    <col min="8722" max="8722" width="11.125" style="1027" customWidth="1"/>
    <col min="8723" max="8723" width="12.625" style="1027" customWidth="1"/>
    <col min="8724" max="8726" width="11.875" style="1027" customWidth="1"/>
    <col min="8727" max="8727" width="9.125" style="1027" customWidth="1"/>
    <col min="8728" max="8728" width="10" style="1027" customWidth="1"/>
    <col min="8729" max="8960" width="10.625" style="1027"/>
    <col min="8961" max="8961" width="14.75" style="1027" customWidth="1"/>
    <col min="8962" max="8962" width="11" style="1027" customWidth="1"/>
    <col min="8963" max="8963" width="9.75" style="1027" customWidth="1"/>
    <col min="8964" max="8964" width="10.625" style="1027" customWidth="1"/>
    <col min="8965" max="8965" width="8.375" style="1027" customWidth="1"/>
    <col min="8966" max="8966" width="10.625" style="1027" customWidth="1"/>
    <col min="8967" max="8968" width="10.875" style="1027" customWidth="1"/>
    <col min="8969" max="8969" width="11.5" style="1027" customWidth="1"/>
    <col min="8970" max="8970" width="9.875" style="1027" customWidth="1"/>
    <col min="8971" max="8971" width="8.625" style="1027" customWidth="1"/>
    <col min="8972" max="8972" width="11.375" style="1027" customWidth="1"/>
    <col min="8973" max="8973" width="6.625" style="1027" customWidth="1"/>
    <col min="8974" max="8974" width="9.5" style="1027" customWidth="1"/>
    <col min="8975" max="8975" width="9.625" style="1027" customWidth="1"/>
    <col min="8976" max="8976" width="10.875" style="1027" customWidth="1"/>
    <col min="8977" max="8977" width="10.75" style="1027" customWidth="1"/>
    <col min="8978" max="8978" width="11.125" style="1027" customWidth="1"/>
    <col min="8979" max="8979" width="12.625" style="1027" customWidth="1"/>
    <col min="8980" max="8982" width="11.875" style="1027" customWidth="1"/>
    <col min="8983" max="8983" width="9.125" style="1027" customWidth="1"/>
    <col min="8984" max="8984" width="10" style="1027" customWidth="1"/>
    <col min="8985" max="9216" width="10.625" style="1027"/>
    <col min="9217" max="9217" width="14.75" style="1027" customWidth="1"/>
    <col min="9218" max="9218" width="11" style="1027" customWidth="1"/>
    <col min="9219" max="9219" width="9.75" style="1027" customWidth="1"/>
    <col min="9220" max="9220" width="10.625" style="1027" customWidth="1"/>
    <col min="9221" max="9221" width="8.375" style="1027" customWidth="1"/>
    <col min="9222" max="9222" width="10.625" style="1027" customWidth="1"/>
    <col min="9223" max="9224" width="10.875" style="1027" customWidth="1"/>
    <col min="9225" max="9225" width="11.5" style="1027" customWidth="1"/>
    <col min="9226" max="9226" width="9.875" style="1027" customWidth="1"/>
    <col min="9227" max="9227" width="8.625" style="1027" customWidth="1"/>
    <col min="9228" max="9228" width="11.375" style="1027" customWidth="1"/>
    <col min="9229" max="9229" width="6.625" style="1027" customWidth="1"/>
    <col min="9230" max="9230" width="9.5" style="1027" customWidth="1"/>
    <col min="9231" max="9231" width="9.625" style="1027" customWidth="1"/>
    <col min="9232" max="9232" width="10.875" style="1027" customWidth="1"/>
    <col min="9233" max="9233" width="10.75" style="1027" customWidth="1"/>
    <col min="9234" max="9234" width="11.125" style="1027" customWidth="1"/>
    <col min="9235" max="9235" width="12.625" style="1027" customWidth="1"/>
    <col min="9236" max="9238" width="11.875" style="1027" customWidth="1"/>
    <col min="9239" max="9239" width="9.125" style="1027" customWidth="1"/>
    <col min="9240" max="9240" width="10" style="1027" customWidth="1"/>
    <col min="9241" max="9472" width="10.625" style="1027"/>
    <col min="9473" max="9473" width="14.75" style="1027" customWidth="1"/>
    <col min="9474" max="9474" width="11" style="1027" customWidth="1"/>
    <col min="9475" max="9475" width="9.75" style="1027" customWidth="1"/>
    <col min="9476" max="9476" width="10.625" style="1027" customWidth="1"/>
    <col min="9477" max="9477" width="8.375" style="1027" customWidth="1"/>
    <col min="9478" max="9478" width="10.625" style="1027" customWidth="1"/>
    <col min="9479" max="9480" width="10.875" style="1027" customWidth="1"/>
    <col min="9481" max="9481" width="11.5" style="1027" customWidth="1"/>
    <col min="9482" max="9482" width="9.875" style="1027" customWidth="1"/>
    <col min="9483" max="9483" width="8.625" style="1027" customWidth="1"/>
    <col min="9484" max="9484" width="11.375" style="1027" customWidth="1"/>
    <col min="9485" max="9485" width="6.625" style="1027" customWidth="1"/>
    <col min="9486" max="9486" width="9.5" style="1027" customWidth="1"/>
    <col min="9487" max="9487" width="9.625" style="1027" customWidth="1"/>
    <col min="9488" max="9488" width="10.875" style="1027" customWidth="1"/>
    <col min="9489" max="9489" width="10.75" style="1027" customWidth="1"/>
    <col min="9490" max="9490" width="11.125" style="1027" customWidth="1"/>
    <col min="9491" max="9491" width="12.625" style="1027" customWidth="1"/>
    <col min="9492" max="9494" width="11.875" style="1027" customWidth="1"/>
    <col min="9495" max="9495" width="9.125" style="1027" customWidth="1"/>
    <col min="9496" max="9496" width="10" style="1027" customWidth="1"/>
    <col min="9497" max="9728" width="10.625" style="1027"/>
    <col min="9729" max="9729" width="14.75" style="1027" customWidth="1"/>
    <col min="9730" max="9730" width="11" style="1027" customWidth="1"/>
    <col min="9731" max="9731" width="9.75" style="1027" customWidth="1"/>
    <col min="9732" max="9732" width="10.625" style="1027" customWidth="1"/>
    <col min="9733" max="9733" width="8.375" style="1027" customWidth="1"/>
    <col min="9734" max="9734" width="10.625" style="1027" customWidth="1"/>
    <col min="9735" max="9736" width="10.875" style="1027" customWidth="1"/>
    <col min="9737" max="9737" width="11.5" style="1027" customWidth="1"/>
    <col min="9738" max="9738" width="9.875" style="1027" customWidth="1"/>
    <col min="9739" max="9739" width="8.625" style="1027" customWidth="1"/>
    <col min="9740" max="9740" width="11.375" style="1027" customWidth="1"/>
    <col min="9741" max="9741" width="6.625" style="1027" customWidth="1"/>
    <col min="9742" max="9742" width="9.5" style="1027" customWidth="1"/>
    <col min="9743" max="9743" width="9.625" style="1027" customWidth="1"/>
    <col min="9744" max="9744" width="10.875" style="1027" customWidth="1"/>
    <col min="9745" max="9745" width="10.75" style="1027" customWidth="1"/>
    <col min="9746" max="9746" width="11.125" style="1027" customWidth="1"/>
    <col min="9747" max="9747" width="12.625" style="1027" customWidth="1"/>
    <col min="9748" max="9750" width="11.875" style="1027" customWidth="1"/>
    <col min="9751" max="9751" width="9.125" style="1027" customWidth="1"/>
    <col min="9752" max="9752" width="10" style="1027" customWidth="1"/>
    <col min="9753" max="9984" width="10.625" style="1027"/>
    <col min="9985" max="9985" width="14.75" style="1027" customWidth="1"/>
    <col min="9986" max="9986" width="11" style="1027" customWidth="1"/>
    <col min="9987" max="9987" width="9.75" style="1027" customWidth="1"/>
    <col min="9988" max="9988" width="10.625" style="1027" customWidth="1"/>
    <col min="9989" max="9989" width="8.375" style="1027" customWidth="1"/>
    <col min="9990" max="9990" width="10.625" style="1027" customWidth="1"/>
    <col min="9991" max="9992" width="10.875" style="1027" customWidth="1"/>
    <col min="9993" max="9993" width="11.5" style="1027" customWidth="1"/>
    <col min="9994" max="9994" width="9.875" style="1027" customWidth="1"/>
    <col min="9995" max="9995" width="8.625" style="1027" customWidth="1"/>
    <col min="9996" max="9996" width="11.375" style="1027" customWidth="1"/>
    <col min="9997" max="9997" width="6.625" style="1027" customWidth="1"/>
    <col min="9998" max="9998" width="9.5" style="1027" customWidth="1"/>
    <col min="9999" max="9999" width="9.625" style="1027" customWidth="1"/>
    <col min="10000" max="10000" width="10.875" style="1027" customWidth="1"/>
    <col min="10001" max="10001" width="10.75" style="1027" customWidth="1"/>
    <col min="10002" max="10002" width="11.125" style="1027" customWidth="1"/>
    <col min="10003" max="10003" width="12.625" style="1027" customWidth="1"/>
    <col min="10004" max="10006" width="11.875" style="1027" customWidth="1"/>
    <col min="10007" max="10007" width="9.125" style="1027" customWidth="1"/>
    <col min="10008" max="10008" width="10" style="1027" customWidth="1"/>
    <col min="10009" max="10240" width="10.625" style="1027"/>
    <col min="10241" max="10241" width="14.75" style="1027" customWidth="1"/>
    <col min="10242" max="10242" width="11" style="1027" customWidth="1"/>
    <col min="10243" max="10243" width="9.75" style="1027" customWidth="1"/>
    <col min="10244" max="10244" width="10.625" style="1027" customWidth="1"/>
    <col min="10245" max="10245" width="8.375" style="1027" customWidth="1"/>
    <col min="10246" max="10246" width="10.625" style="1027" customWidth="1"/>
    <col min="10247" max="10248" width="10.875" style="1027" customWidth="1"/>
    <col min="10249" max="10249" width="11.5" style="1027" customWidth="1"/>
    <col min="10250" max="10250" width="9.875" style="1027" customWidth="1"/>
    <col min="10251" max="10251" width="8.625" style="1027" customWidth="1"/>
    <col min="10252" max="10252" width="11.375" style="1027" customWidth="1"/>
    <col min="10253" max="10253" width="6.625" style="1027" customWidth="1"/>
    <col min="10254" max="10254" width="9.5" style="1027" customWidth="1"/>
    <col min="10255" max="10255" width="9.625" style="1027" customWidth="1"/>
    <col min="10256" max="10256" width="10.875" style="1027" customWidth="1"/>
    <col min="10257" max="10257" width="10.75" style="1027" customWidth="1"/>
    <col min="10258" max="10258" width="11.125" style="1027" customWidth="1"/>
    <col min="10259" max="10259" width="12.625" style="1027" customWidth="1"/>
    <col min="10260" max="10262" width="11.875" style="1027" customWidth="1"/>
    <col min="10263" max="10263" width="9.125" style="1027" customWidth="1"/>
    <col min="10264" max="10264" width="10" style="1027" customWidth="1"/>
    <col min="10265" max="10496" width="10.625" style="1027"/>
    <col min="10497" max="10497" width="14.75" style="1027" customWidth="1"/>
    <col min="10498" max="10498" width="11" style="1027" customWidth="1"/>
    <col min="10499" max="10499" width="9.75" style="1027" customWidth="1"/>
    <col min="10500" max="10500" width="10.625" style="1027" customWidth="1"/>
    <col min="10501" max="10501" width="8.375" style="1027" customWidth="1"/>
    <col min="10502" max="10502" width="10.625" style="1027" customWidth="1"/>
    <col min="10503" max="10504" width="10.875" style="1027" customWidth="1"/>
    <col min="10505" max="10505" width="11.5" style="1027" customWidth="1"/>
    <col min="10506" max="10506" width="9.875" style="1027" customWidth="1"/>
    <col min="10507" max="10507" width="8.625" style="1027" customWidth="1"/>
    <col min="10508" max="10508" width="11.375" style="1027" customWidth="1"/>
    <col min="10509" max="10509" width="6.625" style="1027" customWidth="1"/>
    <col min="10510" max="10510" width="9.5" style="1027" customWidth="1"/>
    <col min="10511" max="10511" width="9.625" style="1027" customWidth="1"/>
    <col min="10512" max="10512" width="10.875" style="1027" customWidth="1"/>
    <col min="10513" max="10513" width="10.75" style="1027" customWidth="1"/>
    <col min="10514" max="10514" width="11.125" style="1027" customWidth="1"/>
    <col min="10515" max="10515" width="12.625" style="1027" customWidth="1"/>
    <col min="10516" max="10518" width="11.875" style="1027" customWidth="1"/>
    <col min="10519" max="10519" width="9.125" style="1027" customWidth="1"/>
    <col min="10520" max="10520" width="10" style="1027" customWidth="1"/>
    <col min="10521" max="10752" width="10.625" style="1027"/>
    <col min="10753" max="10753" width="14.75" style="1027" customWidth="1"/>
    <col min="10754" max="10754" width="11" style="1027" customWidth="1"/>
    <col min="10755" max="10755" width="9.75" style="1027" customWidth="1"/>
    <col min="10756" max="10756" width="10.625" style="1027" customWidth="1"/>
    <col min="10757" max="10757" width="8.375" style="1027" customWidth="1"/>
    <col min="10758" max="10758" width="10.625" style="1027" customWidth="1"/>
    <col min="10759" max="10760" width="10.875" style="1027" customWidth="1"/>
    <col min="10761" max="10761" width="11.5" style="1027" customWidth="1"/>
    <col min="10762" max="10762" width="9.875" style="1027" customWidth="1"/>
    <col min="10763" max="10763" width="8.625" style="1027" customWidth="1"/>
    <col min="10764" max="10764" width="11.375" style="1027" customWidth="1"/>
    <col min="10765" max="10765" width="6.625" style="1027" customWidth="1"/>
    <col min="10766" max="10766" width="9.5" style="1027" customWidth="1"/>
    <col min="10767" max="10767" width="9.625" style="1027" customWidth="1"/>
    <col min="10768" max="10768" width="10.875" style="1027" customWidth="1"/>
    <col min="10769" max="10769" width="10.75" style="1027" customWidth="1"/>
    <col min="10770" max="10770" width="11.125" style="1027" customWidth="1"/>
    <col min="10771" max="10771" width="12.625" style="1027" customWidth="1"/>
    <col min="10772" max="10774" width="11.875" style="1027" customWidth="1"/>
    <col min="10775" max="10775" width="9.125" style="1027" customWidth="1"/>
    <col min="10776" max="10776" width="10" style="1027" customWidth="1"/>
    <col min="10777" max="11008" width="10.625" style="1027"/>
    <col min="11009" max="11009" width="14.75" style="1027" customWidth="1"/>
    <col min="11010" max="11010" width="11" style="1027" customWidth="1"/>
    <col min="11011" max="11011" width="9.75" style="1027" customWidth="1"/>
    <col min="11012" max="11012" width="10.625" style="1027" customWidth="1"/>
    <col min="11013" max="11013" width="8.375" style="1027" customWidth="1"/>
    <col min="11014" max="11014" width="10.625" style="1027" customWidth="1"/>
    <col min="11015" max="11016" width="10.875" style="1027" customWidth="1"/>
    <col min="11017" max="11017" width="11.5" style="1027" customWidth="1"/>
    <col min="11018" max="11018" width="9.875" style="1027" customWidth="1"/>
    <col min="11019" max="11019" width="8.625" style="1027" customWidth="1"/>
    <col min="11020" max="11020" width="11.375" style="1027" customWidth="1"/>
    <col min="11021" max="11021" width="6.625" style="1027" customWidth="1"/>
    <col min="11022" max="11022" width="9.5" style="1027" customWidth="1"/>
    <col min="11023" max="11023" width="9.625" style="1027" customWidth="1"/>
    <col min="11024" max="11024" width="10.875" style="1027" customWidth="1"/>
    <col min="11025" max="11025" width="10.75" style="1027" customWidth="1"/>
    <col min="11026" max="11026" width="11.125" style="1027" customWidth="1"/>
    <col min="11027" max="11027" width="12.625" style="1027" customWidth="1"/>
    <col min="11028" max="11030" width="11.875" style="1027" customWidth="1"/>
    <col min="11031" max="11031" width="9.125" style="1027" customWidth="1"/>
    <col min="11032" max="11032" width="10" style="1027" customWidth="1"/>
    <col min="11033" max="11264" width="10.625" style="1027"/>
    <col min="11265" max="11265" width="14.75" style="1027" customWidth="1"/>
    <col min="11266" max="11266" width="11" style="1027" customWidth="1"/>
    <col min="11267" max="11267" width="9.75" style="1027" customWidth="1"/>
    <col min="11268" max="11268" width="10.625" style="1027" customWidth="1"/>
    <col min="11269" max="11269" width="8.375" style="1027" customWidth="1"/>
    <col min="11270" max="11270" width="10.625" style="1027" customWidth="1"/>
    <col min="11271" max="11272" width="10.875" style="1027" customWidth="1"/>
    <col min="11273" max="11273" width="11.5" style="1027" customWidth="1"/>
    <col min="11274" max="11274" width="9.875" style="1027" customWidth="1"/>
    <col min="11275" max="11275" width="8.625" style="1027" customWidth="1"/>
    <col min="11276" max="11276" width="11.375" style="1027" customWidth="1"/>
    <col min="11277" max="11277" width="6.625" style="1027" customWidth="1"/>
    <col min="11278" max="11278" width="9.5" style="1027" customWidth="1"/>
    <col min="11279" max="11279" width="9.625" style="1027" customWidth="1"/>
    <col min="11280" max="11280" width="10.875" style="1027" customWidth="1"/>
    <col min="11281" max="11281" width="10.75" style="1027" customWidth="1"/>
    <col min="11282" max="11282" width="11.125" style="1027" customWidth="1"/>
    <col min="11283" max="11283" width="12.625" style="1027" customWidth="1"/>
    <col min="11284" max="11286" width="11.875" style="1027" customWidth="1"/>
    <col min="11287" max="11287" width="9.125" style="1027" customWidth="1"/>
    <col min="11288" max="11288" width="10" style="1027" customWidth="1"/>
    <col min="11289" max="11520" width="10.625" style="1027"/>
    <col min="11521" max="11521" width="14.75" style="1027" customWidth="1"/>
    <col min="11522" max="11522" width="11" style="1027" customWidth="1"/>
    <col min="11523" max="11523" width="9.75" style="1027" customWidth="1"/>
    <col min="11524" max="11524" width="10.625" style="1027" customWidth="1"/>
    <col min="11525" max="11525" width="8.375" style="1027" customWidth="1"/>
    <col min="11526" max="11526" width="10.625" style="1027" customWidth="1"/>
    <col min="11527" max="11528" width="10.875" style="1027" customWidth="1"/>
    <col min="11529" max="11529" width="11.5" style="1027" customWidth="1"/>
    <col min="11530" max="11530" width="9.875" style="1027" customWidth="1"/>
    <col min="11531" max="11531" width="8.625" style="1027" customWidth="1"/>
    <col min="11532" max="11532" width="11.375" style="1027" customWidth="1"/>
    <col min="11533" max="11533" width="6.625" style="1027" customWidth="1"/>
    <col min="11534" max="11534" width="9.5" style="1027" customWidth="1"/>
    <col min="11535" max="11535" width="9.625" style="1027" customWidth="1"/>
    <col min="11536" max="11536" width="10.875" style="1027" customWidth="1"/>
    <col min="11537" max="11537" width="10.75" style="1027" customWidth="1"/>
    <col min="11538" max="11538" width="11.125" style="1027" customWidth="1"/>
    <col min="11539" max="11539" width="12.625" style="1027" customWidth="1"/>
    <col min="11540" max="11542" width="11.875" style="1027" customWidth="1"/>
    <col min="11543" max="11543" width="9.125" style="1027" customWidth="1"/>
    <col min="11544" max="11544" width="10" style="1027" customWidth="1"/>
    <col min="11545" max="11776" width="10.625" style="1027"/>
    <col min="11777" max="11777" width="14.75" style="1027" customWidth="1"/>
    <col min="11778" max="11778" width="11" style="1027" customWidth="1"/>
    <col min="11779" max="11779" width="9.75" style="1027" customWidth="1"/>
    <col min="11780" max="11780" width="10.625" style="1027" customWidth="1"/>
    <col min="11781" max="11781" width="8.375" style="1027" customWidth="1"/>
    <col min="11782" max="11782" width="10.625" style="1027" customWidth="1"/>
    <col min="11783" max="11784" width="10.875" style="1027" customWidth="1"/>
    <col min="11785" max="11785" width="11.5" style="1027" customWidth="1"/>
    <col min="11786" max="11786" width="9.875" style="1027" customWidth="1"/>
    <col min="11787" max="11787" width="8.625" style="1027" customWidth="1"/>
    <col min="11788" max="11788" width="11.375" style="1027" customWidth="1"/>
    <col min="11789" max="11789" width="6.625" style="1027" customWidth="1"/>
    <col min="11790" max="11790" width="9.5" style="1027" customWidth="1"/>
    <col min="11791" max="11791" width="9.625" style="1027" customWidth="1"/>
    <col min="11792" max="11792" width="10.875" style="1027" customWidth="1"/>
    <col min="11793" max="11793" width="10.75" style="1027" customWidth="1"/>
    <col min="11794" max="11794" width="11.125" style="1027" customWidth="1"/>
    <col min="11795" max="11795" width="12.625" style="1027" customWidth="1"/>
    <col min="11796" max="11798" width="11.875" style="1027" customWidth="1"/>
    <col min="11799" max="11799" width="9.125" style="1027" customWidth="1"/>
    <col min="11800" max="11800" width="10" style="1027" customWidth="1"/>
    <col min="11801" max="12032" width="10.625" style="1027"/>
    <col min="12033" max="12033" width="14.75" style="1027" customWidth="1"/>
    <col min="12034" max="12034" width="11" style="1027" customWidth="1"/>
    <col min="12035" max="12035" width="9.75" style="1027" customWidth="1"/>
    <col min="12036" max="12036" width="10.625" style="1027" customWidth="1"/>
    <col min="12037" max="12037" width="8.375" style="1027" customWidth="1"/>
    <col min="12038" max="12038" width="10.625" style="1027" customWidth="1"/>
    <col min="12039" max="12040" width="10.875" style="1027" customWidth="1"/>
    <col min="12041" max="12041" width="11.5" style="1027" customWidth="1"/>
    <col min="12042" max="12042" width="9.875" style="1027" customWidth="1"/>
    <col min="12043" max="12043" width="8.625" style="1027" customWidth="1"/>
    <col min="12044" max="12044" width="11.375" style="1027" customWidth="1"/>
    <col min="12045" max="12045" width="6.625" style="1027" customWidth="1"/>
    <col min="12046" max="12046" width="9.5" style="1027" customWidth="1"/>
    <col min="12047" max="12047" width="9.625" style="1027" customWidth="1"/>
    <col min="12048" max="12048" width="10.875" style="1027" customWidth="1"/>
    <col min="12049" max="12049" width="10.75" style="1027" customWidth="1"/>
    <col min="12050" max="12050" width="11.125" style="1027" customWidth="1"/>
    <col min="12051" max="12051" width="12.625" style="1027" customWidth="1"/>
    <col min="12052" max="12054" width="11.875" style="1027" customWidth="1"/>
    <col min="12055" max="12055" width="9.125" style="1027" customWidth="1"/>
    <col min="12056" max="12056" width="10" style="1027" customWidth="1"/>
    <col min="12057" max="12288" width="10.625" style="1027"/>
    <col min="12289" max="12289" width="14.75" style="1027" customWidth="1"/>
    <col min="12290" max="12290" width="11" style="1027" customWidth="1"/>
    <col min="12291" max="12291" width="9.75" style="1027" customWidth="1"/>
    <col min="12292" max="12292" width="10.625" style="1027" customWidth="1"/>
    <col min="12293" max="12293" width="8.375" style="1027" customWidth="1"/>
    <col min="12294" max="12294" width="10.625" style="1027" customWidth="1"/>
    <col min="12295" max="12296" width="10.875" style="1027" customWidth="1"/>
    <col min="12297" max="12297" width="11.5" style="1027" customWidth="1"/>
    <col min="12298" max="12298" width="9.875" style="1027" customWidth="1"/>
    <col min="12299" max="12299" width="8.625" style="1027" customWidth="1"/>
    <col min="12300" max="12300" width="11.375" style="1027" customWidth="1"/>
    <col min="12301" max="12301" width="6.625" style="1027" customWidth="1"/>
    <col min="12302" max="12302" width="9.5" style="1027" customWidth="1"/>
    <col min="12303" max="12303" width="9.625" style="1027" customWidth="1"/>
    <col min="12304" max="12304" width="10.875" style="1027" customWidth="1"/>
    <col min="12305" max="12305" width="10.75" style="1027" customWidth="1"/>
    <col min="12306" max="12306" width="11.125" style="1027" customWidth="1"/>
    <col min="12307" max="12307" width="12.625" style="1027" customWidth="1"/>
    <col min="12308" max="12310" width="11.875" style="1027" customWidth="1"/>
    <col min="12311" max="12311" width="9.125" style="1027" customWidth="1"/>
    <col min="12312" max="12312" width="10" style="1027" customWidth="1"/>
    <col min="12313" max="12544" width="10.625" style="1027"/>
    <col min="12545" max="12545" width="14.75" style="1027" customWidth="1"/>
    <col min="12546" max="12546" width="11" style="1027" customWidth="1"/>
    <col min="12547" max="12547" width="9.75" style="1027" customWidth="1"/>
    <col min="12548" max="12548" width="10.625" style="1027" customWidth="1"/>
    <col min="12549" max="12549" width="8.375" style="1027" customWidth="1"/>
    <col min="12550" max="12550" width="10.625" style="1027" customWidth="1"/>
    <col min="12551" max="12552" width="10.875" style="1027" customWidth="1"/>
    <col min="12553" max="12553" width="11.5" style="1027" customWidth="1"/>
    <col min="12554" max="12554" width="9.875" style="1027" customWidth="1"/>
    <col min="12555" max="12555" width="8.625" style="1027" customWidth="1"/>
    <col min="12556" max="12556" width="11.375" style="1027" customWidth="1"/>
    <col min="12557" max="12557" width="6.625" style="1027" customWidth="1"/>
    <col min="12558" max="12558" width="9.5" style="1027" customWidth="1"/>
    <col min="12559" max="12559" width="9.625" style="1027" customWidth="1"/>
    <col min="12560" max="12560" width="10.875" style="1027" customWidth="1"/>
    <col min="12561" max="12561" width="10.75" style="1027" customWidth="1"/>
    <col min="12562" max="12562" width="11.125" style="1027" customWidth="1"/>
    <col min="12563" max="12563" width="12.625" style="1027" customWidth="1"/>
    <col min="12564" max="12566" width="11.875" style="1027" customWidth="1"/>
    <col min="12567" max="12567" width="9.125" style="1027" customWidth="1"/>
    <col min="12568" max="12568" width="10" style="1027" customWidth="1"/>
    <col min="12569" max="12800" width="10.625" style="1027"/>
    <col min="12801" max="12801" width="14.75" style="1027" customWidth="1"/>
    <col min="12802" max="12802" width="11" style="1027" customWidth="1"/>
    <col min="12803" max="12803" width="9.75" style="1027" customWidth="1"/>
    <col min="12804" max="12804" width="10.625" style="1027" customWidth="1"/>
    <col min="12805" max="12805" width="8.375" style="1027" customWidth="1"/>
    <col min="12806" max="12806" width="10.625" style="1027" customWidth="1"/>
    <col min="12807" max="12808" width="10.875" style="1027" customWidth="1"/>
    <col min="12809" max="12809" width="11.5" style="1027" customWidth="1"/>
    <col min="12810" max="12810" width="9.875" style="1027" customWidth="1"/>
    <col min="12811" max="12811" width="8.625" style="1027" customWidth="1"/>
    <col min="12812" max="12812" width="11.375" style="1027" customWidth="1"/>
    <col min="12813" max="12813" width="6.625" style="1027" customWidth="1"/>
    <col min="12814" max="12814" width="9.5" style="1027" customWidth="1"/>
    <col min="12815" max="12815" width="9.625" style="1027" customWidth="1"/>
    <col min="12816" max="12816" width="10.875" style="1027" customWidth="1"/>
    <col min="12817" max="12817" width="10.75" style="1027" customWidth="1"/>
    <col min="12818" max="12818" width="11.125" style="1027" customWidth="1"/>
    <col min="12819" max="12819" width="12.625" style="1027" customWidth="1"/>
    <col min="12820" max="12822" width="11.875" style="1027" customWidth="1"/>
    <col min="12823" max="12823" width="9.125" style="1027" customWidth="1"/>
    <col min="12824" max="12824" width="10" style="1027" customWidth="1"/>
    <col min="12825" max="13056" width="10.625" style="1027"/>
    <col min="13057" max="13057" width="14.75" style="1027" customWidth="1"/>
    <col min="13058" max="13058" width="11" style="1027" customWidth="1"/>
    <col min="13059" max="13059" width="9.75" style="1027" customWidth="1"/>
    <col min="13060" max="13060" width="10.625" style="1027" customWidth="1"/>
    <col min="13061" max="13061" width="8.375" style="1027" customWidth="1"/>
    <col min="13062" max="13062" width="10.625" style="1027" customWidth="1"/>
    <col min="13063" max="13064" width="10.875" style="1027" customWidth="1"/>
    <col min="13065" max="13065" width="11.5" style="1027" customWidth="1"/>
    <col min="13066" max="13066" width="9.875" style="1027" customWidth="1"/>
    <col min="13067" max="13067" width="8.625" style="1027" customWidth="1"/>
    <col min="13068" max="13068" width="11.375" style="1027" customWidth="1"/>
    <col min="13069" max="13069" width="6.625" style="1027" customWidth="1"/>
    <col min="13070" max="13070" width="9.5" style="1027" customWidth="1"/>
    <col min="13071" max="13071" width="9.625" style="1027" customWidth="1"/>
    <col min="13072" max="13072" width="10.875" style="1027" customWidth="1"/>
    <col min="13073" max="13073" width="10.75" style="1027" customWidth="1"/>
    <col min="13074" max="13074" width="11.125" style="1027" customWidth="1"/>
    <col min="13075" max="13075" width="12.625" style="1027" customWidth="1"/>
    <col min="13076" max="13078" width="11.875" style="1027" customWidth="1"/>
    <col min="13079" max="13079" width="9.125" style="1027" customWidth="1"/>
    <col min="13080" max="13080" width="10" style="1027" customWidth="1"/>
    <col min="13081" max="13312" width="10.625" style="1027"/>
    <col min="13313" max="13313" width="14.75" style="1027" customWidth="1"/>
    <col min="13314" max="13314" width="11" style="1027" customWidth="1"/>
    <col min="13315" max="13315" width="9.75" style="1027" customWidth="1"/>
    <col min="13316" max="13316" width="10.625" style="1027" customWidth="1"/>
    <col min="13317" max="13317" width="8.375" style="1027" customWidth="1"/>
    <col min="13318" max="13318" width="10.625" style="1027" customWidth="1"/>
    <col min="13319" max="13320" width="10.875" style="1027" customWidth="1"/>
    <col min="13321" max="13321" width="11.5" style="1027" customWidth="1"/>
    <col min="13322" max="13322" width="9.875" style="1027" customWidth="1"/>
    <col min="13323" max="13323" width="8.625" style="1027" customWidth="1"/>
    <col min="13324" max="13324" width="11.375" style="1027" customWidth="1"/>
    <col min="13325" max="13325" width="6.625" style="1027" customWidth="1"/>
    <col min="13326" max="13326" width="9.5" style="1027" customWidth="1"/>
    <col min="13327" max="13327" width="9.625" style="1027" customWidth="1"/>
    <col min="13328" max="13328" width="10.875" style="1027" customWidth="1"/>
    <col min="13329" max="13329" width="10.75" style="1027" customWidth="1"/>
    <col min="13330" max="13330" width="11.125" style="1027" customWidth="1"/>
    <col min="13331" max="13331" width="12.625" style="1027" customWidth="1"/>
    <col min="13332" max="13334" width="11.875" style="1027" customWidth="1"/>
    <col min="13335" max="13335" width="9.125" style="1027" customWidth="1"/>
    <col min="13336" max="13336" width="10" style="1027" customWidth="1"/>
    <col min="13337" max="13568" width="10.625" style="1027"/>
    <col min="13569" max="13569" width="14.75" style="1027" customWidth="1"/>
    <col min="13570" max="13570" width="11" style="1027" customWidth="1"/>
    <col min="13571" max="13571" width="9.75" style="1027" customWidth="1"/>
    <col min="13572" max="13572" width="10.625" style="1027" customWidth="1"/>
    <col min="13573" max="13573" width="8.375" style="1027" customWidth="1"/>
    <col min="13574" max="13574" width="10.625" style="1027" customWidth="1"/>
    <col min="13575" max="13576" width="10.875" style="1027" customWidth="1"/>
    <col min="13577" max="13577" width="11.5" style="1027" customWidth="1"/>
    <col min="13578" max="13578" width="9.875" style="1027" customWidth="1"/>
    <col min="13579" max="13579" width="8.625" style="1027" customWidth="1"/>
    <col min="13580" max="13580" width="11.375" style="1027" customWidth="1"/>
    <col min="13581" max="13581" width="6.625" style="1027" customWidth="1"/>
    <col min="13582" max="13582" width="9.5" style="1027" customWidth="1"/>
    <col min="13583" max="13583" width="9.625" style="1027" customWidth="1"/>
    <col min="13584" max="13584" width="10.875" style="1027" customWidth="1"/>
    <col min="13585" max="13585" width="10.75" style="1027" customWidth="1"/>
    <col min="13586" max="13586" width="11.125" style="1027" customWidth="1"/>
    <col min="13587" max="13587" width="12.625" style="1027" customWidth="1"/>
    <col min="13588" max="13590" width="11.875" style="1027" customWidth="1"/>
    <col min="13591" max="13591" width="9.125" style="1027" customWidth="1"/>
    <col min="13592" max="13592" width="10" style="1027" customWidth="1"/>
    <col min="13593" max="13824" width="10.625" style="1027"/>
    <col min="13825" max="13825" width="14.75" style="1027" customWidth="1"/>
    <col min="13826" max="13826" width="11" style="1027" customWidth="1"/>
    <col min="13827" max="13827" width="9.75" style="1027" customWidth="1"/>
    <col min="13828" max="13828" width="10.625" style="1027" customWidth="1"/>
    <col min="13829" max="13829" width="8.375" style="1027" customWidth="1"/>
    <col min="13830" max="13830" width="10.625" style="1027" customWidth="1"/>
    <col min="13831" max="13832" width="10.875" style="1027" customWidth="1"/>
    <col min="13833" max="13833" width="11.5" style="1027" customWidth="1"/>
    <col min="13834" max="13834" width="9.875" style="1027" customWidth="1"/>
    <col min="13835" max="13835" width="8.625" style="1027" customWidth="1"/>
    <col min="13836" max="13836" width="11.375" style="1027" customWidth="1"/>
    <col min="13837" max="13837" width="6.625" style="1027" customWidth="1"/>
    <col min="13838" max="13838" width="9.5" style="1027" customWidth="1"/>
    <col min="13839" max="13839" width="9.625" style="1027" customWidth="1"/>
    <col min="13840" max="13840" width="10.875" style="1027" customWidth="1"/>
    <col min="13841" max="13841" width="10.75" style="1027" customWidth="1"/>
    <col min="13842" max="13842" width="11.125" style="1027" customWidth="1"/>
    <col min="13843" max="13843" width="12.625" style="1027" customWidth="1"/>
    <col min="13844" max="13846" width="11.875" style="1027" customWidth="1"/>
    <col min="13847" max="13847" width="9.125" style="1027" customWidth="1"/>
    <col min="13848" max="13848" width="10" style="1027" customWidth="1"/>
    <col min="13849" max="14080" width="10.625" style="1027"/>
    <col min="14081" max="14081" width="14.75" style="1027" customWidth="1"/>
    <col min="14082" max="14082" width="11" style="1027" customWidth="1"/>
    <col min="14083" max="14083" width="9.75" style="1027" customWidth="1"/>
    <col min="14084" max="14084" width="10.625" style="1027" customWidth="1"/>
    <col min="14085" max="14085" width="8.375" style="1027" customWidth="1"/>
    <col min="14086" max="14086" width="10.625" style="1027" customWidth="1"/>
    <col min="14087" max="14088" width="10.875" style="1027" customWidth="1"/>
    <col min="14089" max="14089" width="11.5" style="1027" customWidth="1"/>
    <col min="14090" max="14090" width="9.875" style="1027" customWidth="1"/>
    <col min="14091" max="14091" width="8.625" style="1027" customWidth="1"/>
    <col min="14092" max="14092" width="11.375" style="1027" customWidth="1"/>
    <col min="14093" max="14093" width="6.625" style="1027" customWidth="1"/>
    <col min="14094" max="14094" width="9.5" style="1027" customWidth="1"/>
    <col min="14095" max="14095" width="9.625" style="1027" customWidth="1"/>
    <col min="14096" max="14096" width="10.875" style="1027" customWidth="1"/>
    <col min="14097" max="14097" width="10.75" style="1027" customWidth="1"/>
    <col min="14098" max="14098" width="11.125" style="1027" customWidth="1"/>
    <col min="14099" max="14099" width="12.625" style="1027" customWidth="1"/>
    <col min="14100" max="14102" width="11.875" style="1027" customWidth="1"/>
    <col min="14103" max="14103" width="9.125" style="1027" customWidth="1"/>
    <col min="14104" max="14104" width="10" style="1027" customWidth="1"/>
    <col min="14105" max="14336" width="10.625" style="1027"/>
    <col min="14337" max="14337" width="14.75" style="1027" customWidth="1"/>
    <col min="14338" max="14338" width="11" style="1027" customWidth="1"/>
    <col min="14339" max="14339" width="9.75" style="1027" customWidth="1"/>
    <col min="14340" max="14340" width="10.625" style="1027" customWidth="1"/>
    <col min="14341" max="14341" width="8.375" style="1027" customWidth="1"/>
    <col min="14342" max="14342" width="10.625" style="1027" customWidth="1"/>
    <col min="14343" max="14344" width="10.875" style="1027" customWidth="1"/>
    <col min="14345" max="14345" width="11.5" style="1027" customWidth="1"/>
    <col min="14346" max="14346" width="9.875" style="1027" customWidth="1"/>
    <col min="14347" max="14347" width="8.625" style="1027" customWidth="1"/>
    <col min="14348" max="14348" width="11.375" style="1027" customWidth="1"/>
    <col min="14349" max="14349" width="6.625" style="1027" customWidth="1"/>
    <col min="14350" max="14350" width="9.5" style="1027" customWidth="1"/>
    <col min="14351" max="14351" width="9.625" style="1027" customWidth="1"/>
    <col min="14352" max="14352" width="10.875" style="1027" customWidth="1"/>
    <col min="14353" max="14353" width="10.75" style="1027" customWidth="1"/>
    <col min="14354" max="14354" width="11.125" style="1027" customWidth="1"/>
    <col min="14355" max="14355" width="12.625" style="1027" customWidth="1"/>
    <col min="14356" max="14358" width="11.875" style="1027" customWidth="1"/>
    <col min="14359" max="14359" width="9.125" style="1027" customWidth="1"/>
    <col min="14360" max="14360" width="10" style="1027" customWidth="1"/>
    <col min="14361" max="14592" width="10.625" style="1027"/>
    <col min="14593" max="14593" width="14.75" style="1027" customWidth="1"/>
    <col min="14594" max="14594" width="11" style="1027" customWidth="1"/>
    <col min="14595" max="14595" width="9.75" style="1027" customWidth="1"/>
    <col min="14596" max="14596" width="10.625" style="1027" customWidth="1"/>
    <col min="14597" max="14597" width="8.375" style="1027" customWidth="1"/>
    <col min="14598" max="14598" width="10.625" style="1027" customWidth="1"/>
    <col min="14599" max="14600" width="10.875" style="1027" customWidth="1"/>
    <col min="14601" max="14601" width="11.5" style="1027" customWidth="1"/>
    <col min="14602" max="14602" width="9.875" style="1027" customWidth="1"/>
    <col min="14603" max="14603" width="8.625" style="1027" customWidth="1"/>
    <col min="14604" max="14604" width="11.375" style="1027" customWidth="1"/>
    <col min="14605" max="14605" width="6.625" style="1027" customWidth="1"/>
    <col min="14606" max="14606" width="9.5" style="1027" customWidth="1"/>
    <col min="14607" max="14607" width="9.625" style="1027" customWidth="1"/>
    <col min="14608" max="14608" width="10.875" style="1027" customWidth="1"/>
    <col min="14609" max="14609" width="10.75" style="1027" customWidth="1"/>
    <col min="14610" max="14610" width="11.125" style="1027" customWidth="1"/>
    <col min="14611" max="14611" width="12.625" style="1027" customWidth="1"/>
    <col min="14612" max="14614" width="11.875" style="1027" customWidth="1"/>
    <col min="14615" max="14615" width="9.125" style="1027" customWidth="1"/>
    <col min="14616" max="14616" width="10" style="1027" customWidth="1"/>
    <col min="14617" max="14848" width="10.625" style="1027"/>
    <col min="14849" max="14849" width="14.75" style="1027" customWidth="1"/>
    <col min="14850" max="14850" width="11" style="1027" customWidth="1"/>
    <col min="14851" max="14851" width="9.75" style="1027" customWidth="1"/>
    <col min="14852" max="14852" width="10.625" style="1027" customWidth="1"/>
    <col min="14853" max="14853" width="8.375" style="1027" customWidth="1"/>
    <col min="14854" max="14854" width="10.625" style="1027" customWidth="1"/>
    <col min="14855" max="14856" width="10.875" style="1027" customWidth="1"/>
    <col min="14857" max="14857" width="11.5" style="1027" customWidth="1"/>
    <col min="14858" max="14858" width="9.875" style="1027" customWidth="1"/>
    <col min="14859" max="14859" width="8.625" style="1027" customWidth="1"/>
    <col min="14860" max="14860" width="11.375" style="1027" customWidth="1"/>
    <col min="14861" max="14861" width="6.625" style="1027" customWidth="1"/>
    <col min="14862" max="14862" width="9.5" style="1027" customWidth="1"/>
    <col min="14863" max="14863" width="9.625" style="1027" customWidth="1"/>
    <col min="14864" max="14864" width="10.875" style="1027" customWidth="1"/>
    <col min="14865" max="14865" width="10.75" style="1027" customWidth="1"/>
    <col min="14866" max="14866" width="11.125" style="1027" customWidth="1"/>
    <col min="14867" max="14867" width="12.625" style="1027" customWidth="1"/>
    <col min="14868" max="14870" width="11.875" style="1027" customWidth="1"/>
    <col min="14871" max="14871" width="9.125" style="1027" customWidth="1"/>
    <col min="14872" max="14872" width="10" style="1027" customWidth="1"/>
    <col min="14873" max="15104" width="10.625" style="1027"/>
    <col min="15105" max="15105" width="14.75" style="1027" customWidth="1"/>
    <col min="15106" max="15106" width="11" style="1027" customWidth="1"/>
    <col min="15107" max="15107" width="9.75" style="1027" customWidth="1"/>
    <col min="15108" max="15108" width="10.625" style="1027" customWidth="1"/>
    <col min="15109" max="15109" width="8.375" style="1027" customWidth="1"/>
    <col min="15110" max="15110" width="10.625" style="1027" customWidth="1"/>
    <col min="15111" max="15112" width="10.875" style="1027" customWidth="1"/>
    <col min="15113" max="15113" width="11.5" style="1027" customWidth="1"/>
    <col min="15114" max="15114" width="9.875" style="1027" customWidth="1"/>
    <col min="15115" max="15115" width="8.625" style="1027" customWidth="1"/>
    <col min="15116" max="15116" width="11.375" style="1027" customWidth="1"/>
    <col min="15117" max="15117" width="6.625" style="1027" customWidth="1"/>
    <col min="15118" max="15118" width="9.5" style="1027" customWidth="1"/>
    <col min="15119" max="15119" width="9.625" style="1027" customWidth="1"/>
    <col min="15120" max="15120" width="10.875" style="1027" customWidth="1"/>
    <col min="15121" max="15121" width="10.75" style="1027" customWidth="1"/>
    <col min="15122" max="15122" width="11.125" style="1027" customWidth="1"/>
    <col min="15123" max="15123" width="12.625" style="1027" customWidth="1"/>
    <col min="15124" max="15126" width="11.875" style="1027" customWidth="1"/>
    <col min="15127" max="15127" width="9.125" style="1027" customWidth="1"/>
    <col min="15128" max="15128" width="10" style="1027" customWidth="1"/>
    <col min="15129" max="15360" width="10.625" style="1027"/>
    <col min="15361" max="15361" width="14.75" style="1027" customWidth="1"/>
    <col min="15362" max="15362" width="11" style="1027" customWidth="1"/>
    <col min="15363" max="15363" width="9.75" style="1027" customWidth="1"/>
    <col min="15364" max="15364" width="10.625" style="1027" customWidth="1"/>
    <col min="15365" max="15365" width="8.375" style="1027" customWidth="1"/>
    <col min="15366" max="15366" width="10.625" style="1027" customWidth="1"/>
    <col min="15367" max="15368" width="10.875" style="1027" customWidth="1"/>
    <col min="15369" max="15369" width="11.5" style="1027" customWidth="1"/>
    <col min="15370" max="15370" width="9.875" style="1027" customWidth="1"/>
    <col min="15371" max="15371" width="8.625" style="1027" customWidth="1"/>
    <col min="15372" max="15372" width="11.375" style="1027" customWidth="1"/>
    <col min="15373" max="15373" width="6.625" style="1027" customWidth="1"/>
    <col min="15374" max="15374" width="9.5" style="1027" customWidth="1"/>
    <col min="15375" max="15375" width="9.625" style="1027" customWidth="1"/>
    <col min="15376" max="15376" width="10.875" style="1027" customWidth="1"/>
    <col min="15377" max="15377" width="10.75" style="1027" customWidth="1"/>
    <col min="15378" max="15378" width="11.125" style="1027" customWidth="1"/>
    <col min="15379" max="15379" width="12.625" style="1027" customWidth="1"/>
    <col min="15380" max="15382" width="11.875" style="1027" customWidth="1"/>
    <col min="15383" max="15383" width="9.125" style="1027" customWidth="1"/>
    <col min="15384" max="15384" width="10" style="1027" customWidth="1"/>
    <col min="15385" max="15616" width="10.625" style="1027"/>
    <col min="15617" max="15617" width="14.75" style="1027" customWidth="1"/>
    <col min="15618" max="15618" width="11" style="1027" customWidth="1"/>
    <col min="15619" max="15619" width="9.75" style="1027" customWidth="1"/>
    <col min="15620" max="15620" width="10.625" style="1027" customWidth="1"/>
    <col min="15621" max="15621" width="8.375" style="1027" customWidth="1"/>
    <col min="15622" max="15622" width="10.625" style="1027" customWidth="1"/>
    <col min="15623" max="15624" width="10.875" style="1027" customWidth="1"/>
    <col min="15625" max="15625" width="11.5" style="1027" customWidth="1"/>
    <col min="15626" max="15626" width="9.875" style="1027" customWidth="1"/>
    <col min="15627" max="15627" width="8.625" style="1027" customWidth="1"/>
    <col min="15628" max="15628" width="11.375" style="1027" customWidth="1"/>
    <col min="15629" max="15629" width="6.625" style="1027" customWidth="1"/>
    <col min="15630" max="15630" width="9.5" style="1027" customWidth="1"/>
    <col min="15631" max="15631" width="9.625" style="1027" customWidth="1"/>
    <col min="15632" max="15632" width="10.875" style="1027" customWidth="1"/>
    <col min="15633" max="15633" width="10.75" style="1027" customWidth="1"/>
    <col min="15634" max="15634" width="11.125" style="1027" customWidth="1"/>
    <col min="15635" max="15635" width="12.625" style="1027" customWidth="1"/>
    <col min="15636" max="15638" width="11.875" style="1027" customWidth="1"/>
    <col min="15639" max="15639" width="9.125" style="1027" customWidth="1"/>
    <col min="15640" max="15640" width="10" style="1027" customWidth="1"/>
    <col min="15641" max="15872" width="10.625" style="1027"/>
    <col min="15873" max="15873" width="14.75" style="1027" customWidth="1"/>
    <col min="15874" max="15874" width="11" style="1027" customWidth="1"/>
    <col min="15875" max="15875" width="9.75" style="1027" customWidth="1"/>
    <col min="15876" max="15876" width="10.625" style="1027" customWidth="1"/>
    <col min="15877" max="15877" width="8.375" style="1027" customWidth="1"/>
    <col min="15878" max="15878" width="10.625" style="1027" customWidth="1"/>
    <col min="15879" max="15880" width="10.875" style="1027" customWidth="1"/>
    <col min="15881" max="15881" width="11.5" style="1027" customWidth="1"/>
    <col min="15882" max="15882" width="9.875" style="1027" customWidth="1"/>
    <col min="15883" max="15883" width="8.625" style="1027" customWidth="1"/>
    <col min="15884" max="15884" width="11.375" style="1027" customWidth="1"/>
    <col min="15885" max="15885" width="6.625" style="1027" customWidth="1"/>
    <col min="15886" max="15886" width="9.5" style="1027" customWidth="1"/>
    <col min="15887" max="15887" width="9.625" style="1027" customWidth="1"/>
    <col min="15888" max="15888" width="10.875" style="1027" customWidth="1"/>
    <col min="15889" max="15889" width="10.75" style="1027" customWidth="1"/>
    <col min="15890" max="15890" width="11.125" style="1027" customWidth="1"/>
    <col min="15891" max="15891" width="12.625" style="1027" customWidth="1"/>
    <col min="15892" max="15894" width="11.875" style="1027" customWidth="1"/>
    <col min="15895" max="15895" width="9.125" style="1027" customWidth="1"/>
    <col min="15896" max="15896" width="10" style="1027" customWidth="1"/>
    <col min="15897" max="16128" width="10.625" style="1027"/>
    <col min="16129" max="16129" width="14.75" style="1027" customWidth="1"/>
    <col min="16130" max="16130" width="11" style="1027" customWidth="1"/>
    <col min="16131" max="16131" width="9.75" style="1027" customWidth="1"/>
    <col min="16132" max="16132" width="10.625" style="1027" customWidth="1"/>
    <col min="16133" max="16133" width="8.375" style="1027" customWidth="1"/>
    <col min="16134" max="16134" width="10.625" style="1027" customWidth="1"/>
    <col min="16135" max="16136" width="10.875" style="1027" customWidth="1"/>
    <col min="16137" max="16137" width="11.5" style="1027" customWidth="1"/>
    <col min="16138" max="16138" width="9.875" style="1027" customWidth="1"/>
    <col min="16139" max="16139" width="8.625" style="1027" customWidth="1"/>
    <col min="16140" max="16140" width="11.375" style="1027" customWidth="1"/>
    <col min="16141" max="16141" width="6.625" style="1027" customWidth="1"/>
    <col min="16142" max="16142" width="9.5" style="1027" customWidth="1"/>
    <col min="16143" max="16143" width="9.625" style="1027" customWidth="1"/>
    <col min="16144" max="16144" width="10.875" style="1027" customWidth="1"/>
    <col min="16145" max="16145" width="10.75" style="1027" customWidth="1"/>
    <col min="16146" max="16146" width="11.125" style="1027" customWidth="1"/>
    <col min="16147" max="16147" width="12.625" style="1027" customWidth="1"/>
    <col min="16148" max="16150" width="11.875" style="1027" customWidth="1"/>
    <col min="16151" max="16151" width="9.125" style="1027" customWidth="1"/>
    <col min="16152" max="16152" width="10" style="1027" customWidth="1"/>
    <col min="16153" max="16384" width="10.625" style="1027"/>
  </cols>
  <sheetData>
    <row r="1" spans="1:213" ht="16.149999999999999" customHeight="1">
      <c r="A1" s="1023" t="s">
        <v>384</v>
      </c>
      <c r="B1" s="1024"/>
      <c r="C1" s="1024"/>
      <c r="D1" s="1024"/>
      <c r="E1" s="1024"/>
      <c r="F1" s="1024"/>
      <c r="G1" s="1024"/>
      <c r="H1" s="1024"/>
      <c r="I1" s="1024"/>
      <c r="J1" s="1024"/>
      <c r="K1" s="1024"/>
      <c r="L1" s="1025"/>
      <c r="M1" s="1025"/>
      <c r="N1" s="1025"/>
      <c r="O1" s="1026"/>
      <c r="P1" s="1026"/>
      <c r="Q1" s="1026"/>
      <c r="R1" s="1026"/>
      <c r="S1" s="1026"/>
      <c r="T1" s="1026"/>
      <c r="U1" s="1026"/>
      <c r="V1" s="1026"/>
      <c r="W1" s="1026"/>
      <c r="X1" s="1026"/>
      <c r="Y1" s="1026"/>
      <c r="Z1" s="1026"/>
      <c r="AA1" s="1026"/>
      <c r="AB1" s="1026"/>
      <c r="AC1" s="1026"/>
      <c r="AD1" s="1026"/>
      <c r="AE1" s="1026"/>
      <c r="AF1" s="1026"/>
      <c r="AG1" s="1026"/>
      <c r="AH1" s="1026"/>
      <c r="AI1" s="1026"/>
      <c r="AJ1" s="1026"/>
      <c r="AK1" s="1026"/>
      <c r="AL1" s="1026"/>
      <c r="AM1" s="1026"/>
      <c r="AN1" s="1026"/>
      <c r="AO1" s="1026"/>
      <c r="AP1" s="1026"/>
      <c r="AQ1" s="1026"/>
      <c r="AR1" s="1026"/>
      <c r="AS1" s="1026"/>
      <c r="AT1" s="1026"/>
      <c r="AU1" s="1026"/>
      <c r="AV1" s="1026"/>
      <c r="AW1" s="1026"/>
      <c r="AX1" s="1026"/>
      <c r="AY1" s="1026"/>
      <c r="AZ1" s="1026"/>
      <c r="BA1" s="1026"/>
      <c r="BB1" s="1026"/>
      <c r="BC1" s="1026"/>
      <c r="BD1" s="1026"/>
      <c r="BE1" s="1026"/>
      <c r="BF1" s="1026"/>
      <c r="BG1" s="1026"/>
      <c r="BH1" s="1026"/>
      <c r="BI1" s="1026"/>
      <c r="BJ1" s="1026"/>
      <c r="BK1" s="1026"/>
      <c r="BL1" s="1026"/>
      <c r="BM1" s="1026"/>
      <c r="BN1" s="1026"/>
      <c r="BO1" s="1026"/>
      <c r="BP1" s="1026"/>
      <c r="BQ1" s="1026"/>
      <c r="BR1" s="1026"/>
      <c r="BS1" s="1026"/>
      <c r="BT1" s="1026"/>
      <c r="BU1" s="1026"/>
      <c r="BV1" s="1026"/>
      <c r="BW1" s="1026"/>
      <c r="BX1" s="1026"/>
      <c r="BY1" s="1026"/>
      <c r="BZ1" s="1026"/>
      <c r="CA1" s="1026"/>
      <c r="CB1" s="1026"/>
      <c r="CC1" s="1026"/>
      <c r="CD1" s="1026"/>
      <c r="CE1" s="1026"/>
      <c r="CF1" s="1026"/>
      <c r="CG1" s="1026"/>
      <c r="CH1" s="1026"/>
      <c r="CI1" s="1026"/>
      <c r="CJ1" s="1026"/>
      <c r="CK1" s="1026"/>
      <c r="CL1" s="1026"/>
      <c r="CM1" s="1026"/>
      <c r="CN1" s="1026"/>
      <c r="CO1" s="1026"/>
      <c r="CP1" s="1026"/>
      <c r="CQ1" s="1026"/>
      <c r="CR1" s="1026"/>
      <c r="CS1" s="1026"/>
      <c r="CT1" s="1026"/>
      <c r="CU1" s="1026"/>
      <c r="CV1" s="1026"/>
      <c r="CW1" s="1026"/>
      <c r="CX1" s="1026"/>
      <c r="CY1" s="1026"/>
      <c r="CZ1" s="1026"/>
      <c r="DA1" s="1026"/>
      <c r="DB1" s="1026"/>
      <c r="DC1" s="1026"/>
      <c r="DD1" s="1026"/>
      <c r="DE1" s="1026"/>
      <c r="DF1" s="1026"/>
      <c r="DG1" s="1026"/>
      <c r="DH1" s="1026"/>
      <c r="DI1" s="1026"/>
      <c r="DJ1" s="1026"/>
      <c r="DK1" s="1026"/>
      <c r="DL1" s="1026"/>
      <c r="DM1" s="1026"/>
      <c r="DN1" s="1026"/>
      <c r="DO1" s="1026"/>
      <c r="DP1" s="1026"/>
      <c r="DQ1" s="1026"/>
      <c r="DR1" s="1026"/>
      <c r="DS1" s="1026"/>
      <c r="DT1" s="1026"/>
      <c r="DU1" s="1026"/>
      <c r="DV1" s="1026"/>
      <c r="DW1" s="1026"/>
      <c r="DX1" s="1026"/>
      <c r="DY1" s="1026"/>
      <c r="DZ1" s="1026"/>
      <c r="EA1" s="1026"/>
      <c r="EB1" s="1026"/>
      <c r="EC1" s="1026"/>
      <c r="ED1" s="1026"/>
      <c r="EE1" s="1026"/>
      <c r="EF1" s="1026"/>
      <c r="EG1" s="1026"/>
      <c r="EH1" s="1026"/>
      <c r="EI1" s="1026"/>
      <c r="EJ1" s="1026"/>
      <c r="EK1" s="1026"/>
      <c r="EL1" s="1026"/>
      <c r="EM1" s="1026"/>
      <c r="EN1" s="1026"/>
      <c r="EO1" s="1026"/>
      <c r="EP1" s="1026"/>
      <c r="EQ1" s="1026"/>
      <c r="ER1" s="1026"/>
      <c r="ES1" s="1026"/>
      <c r="ET1" s="1026"/>
      <c r="EU1" s="1026"/>
      <c r="EV1" s="1026"/>
      <c r="EW1" s="1026"/>
      <c r="EX1" s="1026"/>
      <c r="EY1" s="1026"/>
      <c r="EZ1" s="1026"/>
      <c r="FA1" s="1026"/>
      <c r="FB1" s="1026"/>
      <c r="FC1" s="1026"/>
      <c r="FD1" s="1026"/>
      <c r="FE1" s="1026"/>
      <c r="FF1" s="1026"/>
      <c r="FG1" s="1026"/>
      <c r="FH1" s="1026"/>
      <c r="FI1" s="1026"/>
      <c r="FJ1" s="1026"/>
      <c r="FK1" s="1026"/>
      <c r="FL1" s="1026"/>
      <c r="FM1" s="1026"/>
      <c r="FN1" s="1026"/>
      <c r="FO1" s="1026"/>
      <c r="FP1" s="1026"/>
      <c r="FQ1" s="1026"/>
      <c r="FR1" s="1026"/>
      <c r="FS1" s="1026"/>
      <c r="FT1" s="1026"/>
      <c r="FU1" s="1026"/>
      <c r="FV1" s="1026"/>
      <c r="FW1" s="1026"/>
      <c r="FX1" s="1026"/>
      <c r="FY1" s="1026"/>
      <c r="FZ1" s="1026"/>
      <c r="GA1" s="1026"/>
      <c r="GB1" s="1026"/>
      <c r="GC1" s="1026"/>
      <c r="GD1" s="1026"/>
      <c r="GE1" s="1026"/>
      <c r="GF1" s="1026"/>
      <c r="GG1" s="1026"/>
      <c r="GH1" s="1026"/>
      <c r="GI1" s="1026"/>
      <c r="GJ1" s="1026"/>
      <c r="GK1" s="1026"/>
      <c r="GL1" s="1026"/>
      <c r="GM1" s="1026"/>
      <c r="GN1" s="1026"/>
      <c r="GO1" s="1026"/>
      <c r="GP1" s="1026"/>
      <c r="GQ1" s="1026"/>
      <c r="GR1" s="1026"/>
      <c r="GS1" s="1026"/>
      <c r="GT1" s="1026"/>
      <c r="GU1" s="1026"/>
      <c r="GV1" s="1026"/>
      <c r="GW1" s="1026"/>
      <c r="GX1" s="1026"/>
      <c r="GY1" s="1026"/>
      <c r="GZ1" s="1026"/>
      <c r="HA1" s="1026"/>
      <c r="HB1" s="1026"/>
      <c r="HC1" s="1026"/>
      <c r="HD1" s="1026"/>
      <c r="HE1" s="1026"/>
    </row>
    <row r="2" spans="1:213" ht="16.149999999999999" customHeight="1" thickBot="1">
      <c r="A2" s="1028"/>
      <c r="C2" s="1026"/>
      <c r="D2" s="1026"/>
      <c r="E2" s="1026"/>
      <c r="F2" s="1026"/>
      <c r="G2" s="1026"/>
      <c r="H2" s="1026"/>
      <c r="I2" s="1026"/>
      <c r="J2" s="1026"/>
      <c r="L2" s="1026"/>
      <c r="M2" s="1026"/>
      <c r="N2" s="1029" t="s">
        <v>385</v>
      </c>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026"/>
      <c r="BZ2" s="1026"/>
      <c r="CA2" s="1026"/>
      <c r="CB2" s="1026"/>
      <c r="CC2" s="1026"/>
      <c r="CD2" s="1026"/>
      <c r="CE2" s="1026"/>
      <c r="CF2" s="1026"/>
      <c r="CG2" s="1026"/>
      <c r="CH2" s="1026"/>
      <c r="CI2" s="1026"/>
      <c r="CJ2" s="1026"/>
      <c r="CK2" s="1026"/>
      <c r="CL2" s="1026"/>
      <c r="CM2" s="1026"/>
      <c r="CN2" s="1026"/>
      <c r="CO2" s="1026"/>
      <c r="CP2" s="1026"/>
      <c r="CQ2" s="1026"/>
      <c r="CR2" s="1026"/>
      <c r="CS2" s="1026"/>
      <c r="CT2" s="1026"/>
      <c r="CU2" s="1026"/>
      <c r="CV2" s="1026"/>
      <c r="CW2" s="1026"/>
      <c r="CX2" s="1026"/>
      <c r="CY2" s="1026"/>
      <c r="CZ2" s="1026"/>
      <c r="DA2" s="1026"/>
      <c r="DB2" s="1026"/>
      <c r="DC2" s="1026"/>
      <c r="DD2" s="1026"/>
      <c r="DE2" s="1026"/>
      <c r="DF2" s="1026"/>
      <c r="DG2" s="1026"/>
      <c r="DH2" s="1026"/>
      <c r="DI2" s="1026"/>
      <c r="DJ2" s="1026"/>
      <c r="DK2" s="1026"/>
      <c r="DL2" s="1026"/>
      <c r="DM2" s="1026"/>
      <c r="DN2" s="1026"/>
      <c r="DO2" s="1026"/>
      <c r="DP2" s="1026"/>
      <c r="DQ2" s="1026"/>
      <c r="DR2" s="1026"/>
      <c r="DS2" s="1026"/>
      <c r="DT2" s="1026"/>
      <c r="DU2" s="1026"/>
      <c r="DV2" s="1026"/>
      <c r="DW2" s="1026"/>
      <c r="DX2" s="1026"/>
      <c r="DY2" s="1026"/>
      <c r="DZ2" s="1026"/>
      <c r="EA2" s="1026"/>
      <c r="EB2" s="1026"/>
      <c r="EC2" s="1026"/>
      <c r="ED2" s="1026"/>
      <c r="EE2" s="1026"/>
      <c r="EF2" s="1026"/>
      <c r="EG2" s="1026"/>
      <c r="EH2" s="1026"/>
      <c r="EI2" s="1026"/>
      <c r="EJ2" s="1026"/>
      <c r="EK2" s="1026"/>
      <c r="EL2" s="1026"/>
      <c r="EM2" s="1026"/>
      <c r="EN2" s="1026"/>
      <c r="EO2" s="1026"/>
      <c r="EP2" s="1026"/>
      <c r="EQ2" s="1026"/>
      <c r="ER2" s="1026"/>
      <c r="ES2" s="1026"/>
      <c r="ET2" s="1026"/>
      <c r="EU2" s="1026"/>
      <c r="EV2" s="1026"/>
      <c r="EW2" s="1026"/>
      <c r="EX2" s="1026"/>
      <c r="EY2" s="1026"/>
      <c r="EZ2" s="1026"/>
      <c r="FA2" s="1026"/>
      <c r="FB2" s="1026"/>
      <c r="FC2" s="1026"/>
      <c r="FD2" s="1026"/>
      <c r="FE2" s="1026"/>
      <c r="FF2" s="1026"/>
      <c r="FG2" s="1026"/>
      <c r="FH2" s="1026"/>
      <c r="FI2" s="1026"/>
      <c r="FJ2" s="1026"/>
      <c r="FK2" s="1026"/>
      <c r="FL2" s="1026"/>
      <c r="FM2" s="1026"/>
      <c r="FN2" s="1026"/>
      <c r="FO2" s="1026"/>
      <c r="FP2" s="1026"/>
      <c r="FQ2" s="1026"/>
      <c r="FR2" s="1026"/>
      <c r="FS2" s="1026"/>
      <c r="FT2" s="1026"/>
      <c r="FU2" s="1026"/>
      <c r="FV2" s="1026"/>
      <c r="FW2" s="1026"/>
      <c r="FX2" s="1026"/>
      <c r="FY2" s="1026"/>
      <c r="FZ2" s="1026"/>
      <c r="GA2" s="1026"/>
      <c r="GB2" s="1026"/>
      <c r="GC2" s="1026"/>
      <c r="GD2" s="1026"/>
      <c r="GE2" s="1026"/>
      <c r="GF2" s="1026"/>
      <c r="GG2" s="1026"/>
      <c r="GH2" s="1026"/>
      <c r="GI2" s="1026"/>
      <c r="GJ2" s="1026"/>
      <c r="GK2" s="1026"/>
      <c r="GL2" s="1026"/>
      <c r="GM2" s="1026"/>
      <c r="GN2" s="1026"/>
      <c r="GO2" s="1026"/>
      <c r="GP2" s="1026"/>
      <c r="GQ2" s="1026"/>
      <c r="GR2" s="1026"/>
    </row>
    <row r="3" spans="1:213" ht="15.75" customHeight="1" thickTop="1">
      <c r="A3" s="1030" t="s">
        <v>386</v>
      </c>
      <c r="B3" s="1031" t="s">
        <v>387</v>
      </c>
      <c r="C3" s="1032"/>
      <c r="D3" s="1032"/>
      <c r="E3" s="1032"/>
      <c r="F3" s="1032"/>
      <c r="G3" s="1032"/>
      <c r="H3" s="1032"/>
      <c r="I3" s="1032"/>
      <c r="J3" s="1032"/>
      <c r="K3" s="1032"/>
      <c r="L3" s="1032"/>
      <c r="M3" s="1033"/>
      <c r="N3" s="1034" t="s">
        <v>388</v>
      </c>
    </row>
    <row r="4" spans="1:213" ht="16.149999999999999" customHeight="1">
      <c r="A4" s="1035"/>
      <c r="B4" s="1036" t="s">
        <v>389</v>
      </c>
      <c r="C4" s="1037" t="s">
        <v>390</v>
      </c>
      <c r="D4" s="1037" t="s">
        <v>391</v>
      </c>
      <c r="E4" s="1038" t="s">
        <v>392</v>
      </c>
      <c r="F4" s="1037" t="s">
        <v>393</v>
      </c>
      <c r="G4" s="1037" t="s">
        <v>394</v>
      </c>
      <c r="H4" s="1037" t="s">
        <v>395</v>
      </c>
      <c r="I4" s="1037" t="s">
        <v>396</v>
      </c>
      <c r="J4" s="1037" t="s">
        <v>397</v>
      </c>
      <c r="K4" s="1039" t="s">
        <v>398</v>
      </c>
      <c r="L4" s="1040" t="s">
        <v>399</v>
      </c>
      <c r="M4" s="1037" t="s">
        <v>400</v>
      </c>
      <c r="N4" s="1037" t="s">
        <v>401</v>
      </c>
    </row>
    <row r="5" spans="1:213" ht="33.75" customHeight="1">
      <c r="A5" s="1035"/>
      <c r="B5" s="1041" t="s">
        <v>402</v>
      </c>
      <c r="C5" s="1042"/>
      <c r="D5" s="1042"/>
      <c r="E5" s="1042" t="s">
        <v>403</v>
      </c>
      <c r="F5" s="1042" t="s">
        <v>404</v>
      </c>
      <c r="G5" s="1042" t="s">
        <v>405</v>
      </c>
      <c r="H5" s="1042" t="s">
        <v>406</v>
      </c>
      <c r="I5" s="1042"/>
      <c r="J5" s="1043"/>
      <c r="K5" s="1044"/>
      <c r="L5" s="1045" t="s">
        <v>407</v>
      </c>
      <c r="M5" s="1042"/>
      <c r="N5" s="1042" t="s">
        <v>408</v>
      </c>
    </row>
    <row r="6" spans="1:213" ht="40.5" customHeight="1">
      <c r="A6" s="1046"/>
      <c r="B6" s="1047" t="s">
        <v>409</v>
      </c>
      <c r="C6" s="1042" t="s">
        <v>410</v>
      </c>
      <c r="D6" s="1042" t="s">
        <v>411</v>
      </c>
      <c r="E6" s="1048" t="s">
        <v>411</v>
      </c>
      <c r="F6" s="1042" t="s">
        <v>411</v>
      </c>
      <c r="G6" s="1042" t="s">
        <v>411</v>
      </c>
      <c r="H6" s="1042" t="s">
        <v>412</v>
      </c>
      <c r="I6" s="1042" t="s">
        <v>413</v>
      </c>
      <c r="J6" s="1042" t="s">
        <v>410</v>
      </c>
      <c r="K6" s="1049" t="s">
        <v>410</v>
      </c>
      <c r="L6" s="1050" t="s">
        <v>410</v>
      </c>
      <c r="M6" s="1042" t="s">
        <v>410</v>
      </c>
      <c r="N6" s="1043" t="s">
        <v>414</v>
      </c>
    </row>
    <row r="7" spans="1:213" ht="16.149999999999999" customHeight="1">
      <c r="A7" s="1051"/>
      <c r="B7" s="1052"/>
      <c r="C7" s="1052"/>
      <c r="D7" s="1052"/>
      <c r="E7" s="1052"/>
      <c r="F7" s="1052"/>
      <c r="G7" s="1052"/>
      <c r="H7" s="1052"/>
      <c r="I7" s="1052"/>
      <c r="J7" s="1052"/>
      <c r="K7" s="1052"/>
      <c r="L7" s="1052"/>
      <c r="M7" s="1052"/>
      <c r="N7" s="1052"/>
    </row>
    <row r="8" spans="1:213" s="1058" customFormat="1" ht="16.149999999999999" customHeight="1">
      <c r="A8" s="1053" t="s">
        <v>24</v>
      </c>
      <c r="B8" s="1054">
        <v>1933</v>
      </c>
      <c r="C8" s="1055">
        <v>515</v>
      </c>
      <c r="D8" s="1055">
        <v>117</v>
      </c>
      <c r="E8" s="1056">
        <v>123</v>
      </c>
      <c r="F8" s="1055">
        <v>659</v>
      </c>
      <c r="G8" s="1055">
        <v>193</v>
      </c>
      <c r="H8" s="1055">
        <v>210</v>
      </c>
      <c r="I8" s="1055">
        <v>231</v>
      </c>
      <c r="J8" s="1055">
        <v>179</v>
      </c>
      <c r="K8" s="1055">
        <v>753</v>
      </c>
      <c r="L8" s="1056">
        <v>648</v>
      </c>
      <c r="M8" s="1056">
        <v>333</v>
      </c>
      <c r="N8" s="1055">
        <v>4183</v>
      </c>
      <c r="O8" s="1057"/>
      <c r="P8" s="1057"/>
      <c r="Q8" s="1057"/>
      <c r="R8" s="1057"/>
    </row>
    <row r="9" spans="1:213" s="1058" customFormat="1" ht="16.149999999999999" customHeight="1">
      <c r="A9" s="1059">
        <v>29</v>
      </c>
      <c r="B9" s="1055">
        <v>2006</v>
      </c>
      <c r="C9" s="1055">
        <v>511</v>
      </c>
      <c r="D9" s="1055">
        <v>128</v>
      </c>
      <c r="E9" s="1056" t="s">
        <v>415</v>
      </c>
      <c r="F9" s="1055">
        <v>667</v>
      </c>
      <c r="G9" s="1055">
        <v>161</v>
      </c>
      <c r="H9" s="1055">
        <v>212</v>
      </c>
      <c r="I9" s="1055">
        <v>224</v>
      </c>
      <c r="J9" s="1055">
        <v>174</v>
      </c>
      <c r="K9" s="1055">
        <v>708</v>
      </c>
      <c r="L9" s="1056">
        <v>658</v>
      </c>
      <c r="M9" s="1056">
        <v>335</v>
      </c>
      <c r="N9" s="1055">
        <v>4185</v>
      </c>
      <c r="O9" s="1057"/>
      <c r="P9" s="1057"/>
      <c r="Q9" s="1057"/>
      <c r="R9" s="1057"/>
    </row>
    <row r="10" spans="1:213" s="1058" customFormat="1" ht="16.149999999999999" customHeight="1">
      <c r="A10" s="1059">
        <v>30</v>
      </c>
      <c r="B10" s="1055">
        <v>2125</v>
      </c>
      <c r="C10" s="1055">
        <v>515</v>
      </c>
      <c r="D10" s="1055">
        <v>127</v>
      </c>
      <c r="E10" s="1056" t="s">
        <v>416</v>
      </c>
      <c r="F10" s="1055">
        <v>677</v>
      </c>
      <c r="G10" s="1055">
        <v>185</v>
      </c>
      <c r="H10" s="1055">
        <v>210</v>
      </c>
      <c r="I10" s="1055">
        <v>229</v>
      </c>
      <c r="J10" s="1055">
        <v>205</v>
      </c>
      <c r="K10" s="1055">
        <v>703</v>
      </c>
      <c r="L10" s="1056">
        <v>699</v>
      </c>
      <c r="M10" s="1056">
        <v>357</v>
      </c>
      <c r="N10" s="1055">
        <v>4151</v>
      </c>
      <c r="O10" s="1057"/>
      <c r="P10" s="1057"/>
      <c r="Q10" s="1057"/>
      <c r="R10" s="1057"/>
    </row>
    <row r="11" spans="1:213" s="1058" customFormat="1" ht="16.149999999999999" customHeight="1">
      <c r="A11" s="1059" t="s">
        <v>417</v>
      </c>
      <c r="B11" s="1055">
        <v>2074</v>
      </c>
      <c r="C11" s="1055">
        <v>529</v>
      </c>
      <c r="D11" s="1055">
        <v>116</v>
      </c>
      <c r="E11" s="1056" t="s">
        <v>418</v>
      </c>
      <c r="F11" s="1055">
        <v>712</v>
      </c>
      <c r="G11" s="1055">
        <v>204</v>
      </c>
      <c r="H11" s="1055">
        <v>214</v>
      </c>
      <c r="I11" s="1055">
        <v>225</v>
      </c>
      <c r="J11" s="1055">
        <v>160</v>
      </c>
      <c r="K11" s="1055">
        <v>637</v>
      </c>
      <c r="L11" s="1056">
        <v>696</v>
      </c>
      <c r="M11" s="1056">
        <v>360</v>
      </c>
      <c r="N11" s="1055">
        <v>4268</v>
      </c>
      <c r="O11" s="1057"/>
      <c r="P11" s="1057"/>
      <c r="Q11" s="1057"/>
      <c r="R11" s="1057"/>
    </row>
    <row r="12" spans="1:213" s="1058" customFormat="1" ht="16.149999999999999" customHeight="1">
      <c r="A12" s="1059">
        <v>2</v>
      </c>
      <c r="B12" s="1055">
        <v>2048</v>
      </c>
      <c r="C12" s="1055">
        <v>527</v>
      </c>
      <c r="D12" s="1055">
        <v>122</v>
      </c>
      <c r="E12" s="1056" t="s">
        <v>419</v>
      </c>
      <c r="F12" s="1055">
        <v>754</v>
      </c>
      <c r="G12" s="1055">
        <v>197</v>
      </c>
      <c r="H12" s="1055">
        <v>216</v>
      </c>
      <c r="I12" s="1055">
        <v>227</v>
      </c>
      <c r="J12" s="1055">
        <v>201</v>
      </c>
      <c r="K12" s="1055">
        <v>683</v>
      </c>
      <c r="L12" s="1056">
        <v>771</v>
      </c>
      <c r="M12" s="1056">
        <v>364</v>
      </c>
      <c r="N12" s="1055">
        <v>4268</v>
      </c>
      <c r="O12" s="1057"/>
      <c r="P12" s="1057"/>
      <c r="Q12" s="1057"/>
      <c r="R12" s="1057"/>
    </row>
    <row r="13" spans="1:213" ht="16.149999999999999" customHeight="1">
      <c r="A13" s="1060"/>
      <c r="B13" s="1061"/>
      <c r="C13" s="1061"/>
      <c r="D13" s="1061"/>
      <c r="E13" s="1061"/>
      <c r="F13" s="1061"/>
      <c r="G13" s="1061"/>
      <c r="H13" s="1061"/>
      <c r="I13" s="1061"/>
      <c r="J13" s="1061"/>
      <c r="K13" s="1061"/>
      <c r="L13" s="1062"/>
      <c r="M13" s="1062"/>
      <c r="N13" s="1061"/>
      <c r="O13" s="1063"/>
      <c r="P13" s="1063"/>
      <c r="Q13" s="1063"/>
      <c r="R13" s="1063"/>
    </row>
    <row r="14" spans="1:213" s="1058" customFormat="1" ht="16.149999999999999" customHeight="1">
      <c r="A14" s="1059" t="s">
        <v>49</v>
      </c>
      <c r="B14" s="1055">
        <v>2030</v>
      </c>
      <c r="C14" s="1055">
        <v>529</v>
      </c>
      <c r="D14" s="1055">
        <v>139</v>
      </c>
      <c r="E14" s="1064" t="s">
        <v>420</v>
      </c>
      <c r="F14" s="1055">
        <v>640</v>
      </c>
      <c r="G14" s="1055">
        <v>195</v>
      </c>
      <c r="H14" s="1055">
        <v>217</v>
      </c>
      <c r="I14" s="1055">
        <v>234</v>
      </c>
      <c r="J14" s="1055">
        <v>154</v>
      </c>
      <c r="K14" s="1055">
        <v>540</v>
      </c>
      <c r="L14" s="1056" t="s">
        <v>47</v>
      </c>
      <c r="M14" s="1055">
        <v>319</v>
      </c>
      <c r="N14" s="1055">
        <v>4273</v>
      </c>
      <c r="O14" s="1057"/>
      <c r="P14" s="1057"/>
      <c r="Q14" s="1057"/>
      <c r="R14" s="1057"/>
    </row>
    <row r="15" spans="1:213" s="1058" customFormat="1" ht="16.149999999999999" customHeight="1">
      <c r="A15" s="1059">
        <v>2</v>
      </c>
      <c r="B15" s="1055">
        <v>2030</v>
      </c>
      <c r="C15" s="1055">
        <v>529</v>
      </c>
      <c r="D15" s="1055">
        <v>128</v>
      </c>
      <c r="E15" s="1056" t="s">
        <v>421</v>
      </c>
      <c r="F15" s="1055">
        <v>640</v>
      </c>
      <c r="G15" s="1055">
        <v>195</v>
      </c>
      <c r="H15" s="1055">
        <v>217</v>
      </c>
      <c r="I15" s="1055">
        <v>234</v>
      </c>
      <c r="J15" s="1055">
        <v>159</v>
      </c>
      <c r="K15" s="1055">
        <v>494</v>
      </c>
      <c r="L15" s="1056" t="s">
        <v>47</v>
      </c>
      <c r="M15" s="1055">
        <v>343</v>
      </c>
      <c r="N15" s="1055">
        <v>4268</v>
      </c>
      <c r="O15" s="1057"/>
      <c r="P15" s="1057"/>
      <c r="Q15" s="1057"/>
      <c r="R15" s="1057"/>
    </row>
    <row r="16" spans="1:213" s="1058" customFormat="1" ht="16.149999999999999" customHeight="1">
      <c r="A16" s="1059">
        <v>3</v>
      </c>
      <c r="B16" s="1055">
        <v>2030</v>
      </c>
      <c r="C16" s="1055">
        <v>529</v>
      </c>
      <c r="D16" s="1055">
        <v>113</v>
      </c>
      <c r="E16" s="1056" t="s">
        <v>422</v>
      </c>
      <c r="F16" s="1055">
        <v>722</v>
      </c>
      <c r="G16" s="1065">
        <v>184</v>
      </c>
      <c r="H16" s="1055">
        <v>217</v>
      </c>
      <c r="I16" s="1055">
        <v>213</v>
      </c>
      <c r="J16" s="1055">
        <v>161</v>
      </c>
      <c r="K16" s="1055">
        <v>596</v>
      </c>
      <c r="L16" s="1056" t="s">
        <v>47</v>
      </c>
      <c r="M16" s="1055">
        <v>342</v>
      </c>
      <c r="N16" s="1055">
        <v>4269</v>
      </c>
      <c r="O16" s="1057"/>
      <c r="P16" s="1057"/>
      <c r="Q16" s="1057"/>
      <c r="R16" s="1057"/>
    </row>
    <row r="17" spans="1:199" s="1058" customFormat="1" ht="16.149999999999999" customHeight="1">
      <c r="A17" s="1059">
        <v>4</v>
      </c>
      <c r="B17" s="1055">
        <v>2031</v>
      </c>
      <c r="C17" s="1055">
        <v>529</v>
      </c>
      <c r="D17" s="1055">
        <v>122</v>
      </c>
      <c r="E17" s="1056" t="s">
        <v>423</v>
      </c>
      <c r="F17" s="1055">
        <v>673</v>
      </c>
      <c r="G17" s="1065">
        <v>176</v>
      </c>
      <c r="H17" s="1055">
        <v>217</v>
      </c>
      <c r="I17" s="1055">
        <v>234</v>
      </c>
      <c r="J17" s="1055">
        <v>183</v>
      </c>
      <c r="K17" s="1055">
        <v>566</v>
      </c>
      <c r="L17" s="1056" t="s">
        <v>47</v>
      </c>
      <c r="M17" s="1055">
        <v>347</v>
      </c>
      <c r="N17" s="1055">
        <v>4266</v>
      </c>
      <c r="O17" s="1057"/>
      <c r="P17" s="1057"/>
      <c r="Q17" s="1057"/>
      <c r="R17" s="1057"/>
    </row>
    <row r="18" spans="1:199" s="1058" customFormat="1" ht="16.149999999999999" customHeight="1">
      <c r="A18" s="1059">
        <v>5</v>
      </c>
      <c r="B18" s="1055">
        <v>2058</v>
      </c>
      <c r="C18" s="1055">
        <v>529</v>
      </c>
      <c r="D18" s="1055">
        <v>122</v>
      </c>
      <c r="E18" s="1056" t="s">
        <v>424</v>
      </c>
      <c r="F18" s="1055">
        <v>673</v>
      </c>
      <c r="G18" s="1065">
        <v>184</v>
      </c>
      <c r="H18" s="1055">
        <v>217</v>
      </c>
      <c r="I18" s="1055">
        <v>234</v>
      </c>
      <c r="J18" s="1055">
        <v>167</v>
      </c>
      <c r="K18" s="1055">
        <v>585</v>
      </c>
      <c r="L18" s="1056" t="s">
        <v>47</v>
      </c>
      <c r="M18" s="1055">
        <v>377</v>
      </c>
      <c r="N18" s="1055">
        <v>4269</v>
      </c>
      <c r="O18" s="1057"/>
      <c r="P18" s="1057"/>
      <c r="Q18" s="1057"/>
      <c r="R18" s="1057"/>
    </row>
    <row r="19" spans="1:199" s="1058" customFormat="1" ht="16.149999999999999" customHeight="1">
      <c r="A19" s="1066" t="s">
        <v>425</v>
      </c>
      <c r="B19" s="1067">
        <v>2068</v>
      </c>
      <c r="C19" s="1068">
        <v>529</v>
      </c>
      <c r="D19" s="1068">
        <v>98</v>
      </c>
      <c r="E19" s="1069" t="s">
        <v>426</v>
      </c>
      <c r="F19" s="1068">
        <v>783</v>
      </c>
      <c r="G19" s="1068">
        <v>194</v>
      </c>
      <c r="H19" s="1068">
        <v>217</v>
      </c>
      <c r="I19" s="1068">
        <v>224</v>
      </c>
      <c r="J19" s="1068">
        <v>318</v>
      </c>
      <c r="K19" s="1068">
        <v>547</v>
      </c>
      <c r="L19" s="1069" t="s">
        <v>47</v>
      </c>
      <c r="M19" s="1068">
        <v>378</v>
      </c>
      <c r="N19" s="1068">
        <v>4252</v>
      </c>
    </row>
    <row r="20" spans="1:199" s="1058" customFormat="1" ht="15.75" customHeight="1">
      <c r="A20" s="1070" t="s">
        <v>427</v>
      </c>
      <c r="B20" s="1071">
        <v>2391</v>
      </c>
      <c r="C20" s="1068">
        <v>433</v>
      </c>
      <c r="D20" s="1068">
        <v>106</v>
      </c>
      <c r="E20" s="1068">
        <v>170</v>
      </c>
      <c r="F20" s="1068">
        <v>910</v>
      </c>
      <c r="G20" s="1072">
        <v>197</v>
      </c>
      <c r="H20" s="1068">
        <v>216</v>
      </c>
      <c r="I20" s="1068">
        <v>228</v>
      </c>
      <c r="J20" s="1068">
        <v>156</v>
      </c>
      <c r="K20" s="1068">
        <v>593</v>
      </c>
      <c r="L20" s="1069" t="s">
        <v>47</v>
      </c>
      <c r="M20" s="1068">
        <v>249</v>
      </c>
      <c r="N20" s="1068">
        <v>8788</v>
      </c>
    </row>
    <row r="21" spans="1:199" ht="16.149999999999999" customHeight="1">
      <c r="B21" s="1073"/>
      <c r="C21" s="1052"/>
      <c r="D21" s="1052"/>
      <c r="E21" s="1052"/>
      <c r="F21" s="1052"/>
      <c r="G21" s="1052"/>
      <c r="H21" s="1074"/>
      <c r="K21" s="1052"/>
      <c r="L21" s="1075"/>
      <c r="M21" s="1052"/>
      <c r="N21" s="1052"/>
    </row>
    <row r="22" spans="1:199" ht="16.149999999999999" customHeight="1" thickBot="1">
      <c r="A22" s="1028"/>
      <c r="C22" s="1026"/>
      <c r="D22" s="1026"/>
      <c r="E22" s="1026"/>
      <c r="F22" s="1026"/>
      <c r="G22" s="1026"/>
      <c r="H22" s="1026"/>
      <c r="I22" s="1026"/>
      <c r="J22" s="1029" t="s">
        <v>385</v>
      </c>
      <c r="K22" s="1026"/>
      <c r="L22" s="1026"/>
      <c r="M22" s="1076"/>
      <c r="N22" s="1026"/>
      <c r="O22" s="1026"/>
      <c r="P22" s="1026"/>
      <c r="Q22" s="1026"/>
      <c r="R22" s="1026"/>
      <c r="S22" s="1026"/>
      <c r="T22" s="1026"/>
      <c r="U22" s="1026"/>
      <c r="V22" s="1026"/>
      <c r="W22" s="1026"/>
      <c r="X22" s="1026"/>
      <c r="Y22" s="1026"/>
      <c r="Z22" s="1026"/>
      <c r="AA22" s="1026"/>
      <c r="AB22" s="1026"/>
      <c r="AC22" s="1026"/>
      <c r="AD22" s="1026"/>
      <c r="AE22" s="1026"/>
      <c r="AF22" s="1026"/>
      <c r="AG22" s="1026"/>
      <c r="AH22" s="1026"/>
      <c r="AI22" s="1026"/>
      <c r="AJ22" s="1026"/>
      <c r="AK22" s="1026"/>
      <c r="AL22" s="1026"/>
      <c r="AM22" s="1026"/>
      <c r="AN22" s="1026"/>
      <c r="AO22" s="1026"/>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26"/>
      <c r="BK22" s="1026"/>
      <c r="BL22" s="1026"/>
      <c r="BM22" s="1026"/>
      <c r="BN22" s="1026"/>
      <c r="BO22" s="1026"/>
      <c r="BP22" s="1026"/>
      <c r="BQ22" s="1026"/>
      <c r="BR22" s="1026"/>
      <c r="BS22" s="1026"/>
      <c r="BT22" s="1026"/>
      <c r="BU22" s="1026"/>
      <c r="BV22" s="1026"/>
      <c r="BW22" s="1026"/>
      <c r="BX22" s="1026"/>
      <c r="BY22" s="1026"/>
      <c r="BZ22" s="1026"/>
      <c r="CA22" s="1026"/>
      <c r="CB22" s="1026"/>
      <c r="CC22" s="1026"/>
      <c r="CD22" s="1026"/>
      <c r="CE22" s="1026"/>
      <c r="CF22" s="1026"/>
      <c r="CG22" s="1026"/>
      <c r="CH22" s="1026"/>
      <c r="CI22" s="1026"/>
      <c r="CJ22" s="1026"/>
      <c r="CK22" s="1026"/>
      <c r="CL22" s="1026"/>
      <c r="CM22" s="1026"/>
      <c r="CN22" s="1026"/>
      <c r="CO22" s="1026"/>
      <c r="CP22" s="1026"/>
      <c r="CQ22" s="1026"/>
      <c r="CR22" s="1026"/>
      <c r="CS22" s="1026"/>
      <c r="CT22" s="1026"/>
      <c r="CU22" s="1026"/>
      <c r="CV22" s="1026"/>
      <c r="CW22" s="1026"/>
      <c r="CX22" s="1026"/>
      <c r="CY22" s="1026"/>
      <c r="CZ22" s="1026"/>
      <c r="DA22" s="1026"/>
      <c r="DB22" s="1026"/>
      <c r="DC22" s="1026"/>
      <c r="DD22" s="1026"/>
      <c r="DE22" s="1026"/>
      <c r="DF22" s="1026"/>
      <c r="DG22" s="1026"/>
      <c r="DH22" s="1026"/>
      <c r="DI22" s="1026"/>
      <c r="DJ22" s="1026"/>
      <c r="DK22" s="1026"/>
      <c r="DL22" s="1026"/>
      <c r="DM22" s="1026"/>
      <c r="DN22" s="1026"/>
      <c r="DO22" s="1026"/>
      <c r="DP22" s="1026"/>
      <c r="DQ22" s="1026"/>
      <c r="DR22" s="1026"/>
      <c r="DS22" s="1026"/>
      <c r="DT22" s="1026"/>
      <c r="DU22" s="1026"/>
      <c r="DV22" s="1026"/>
      <c r="DW22" s="1026"/>
      <c r="DX22" s="1026"/>
      <c r="DY22" s="1026"/>
      <c r="DZ22" s="1026"/>
      <c r="EA22" s="1026"/>
      <c r="EB22" s="1026"/>
      <c r="EC22" s="1026"/>
      <c r="ED22" s="1026"/>
      <c r="EE22" s="1026"/>
      <c r="EF22" s="1026"/>
      <c r="EG22" s="1026"/>
      <c r="EH22" s="1026"/>
      <c r="EI22" s="1026"/>
      <c r="EJ22" s="1026"/>
      <c r="EK22" s="1026"/>
      <c r="EL22" s="1026"/>
      <c r="EM22" s="1026"/>
      <c r="EN22" s="1026"/>
      <c r="EO22" s="1026"/>
      <c r="EP22" s="1026"/>
      <c r="EQ22" s="1026"/>
      <c r="ER22" s="1026"/>
      <c r="ES22" s="1026"/>
      <c r="ET22" s="1026"/>
      <c r="EU22" s="1026"/>
      <c r="EV22" s="1026"/>
      <c r="EW22" s="1026"/>
      <c r="EX22" s="1026"/>
      <c r="EY22" s="1026"/>
      <c r="EZ22" s="1026"/>
      <c r="FA22" s="1026"/>
      <c r="FB22" s="1026"/>
      <c r="FC22" s="1026"/>
      <c r="FD22" s="1026"/>
      <c r="FE22" s="1026"/>
      <c r="FF22" s="1026"/>
      <c r="FG22" s="1026"/>
      <c r="FH22" s="1026"/>
      <c r="FI22" s="1026"/>
      <c r="FJ22" s="1026"/>
      <c r="FK22" s="1026"/>
      <c r="FL22" s="1026"/>
      <c r="FM22" s="1026"/>
      <c r="FN22" s="1026"/>
      <c r="FO22" s="1026"/>
      <c r="FP22" s="1026"/>
      <c r="FQ22" s="1026"/>
      <c r="FR22" s="1026"/>
      <c r="FS22" s="1026"/>
      <c r="FT22" s="1026"/>
      <c r="FU22" s="1026"/>
      <c r="FV22" s="1026"/>
      <c r="FW22" s="1026"/>
      <c r="FX22" s="1026"/>
      <c r="FY22" s="1026"/>
      <c r="FZ22" s="1026"/>
      <c r="GA22" s="1026"/>
      <c r="GB22" s="1026"/>
      <c r="GC22" s="1026"/>
      <c r="GD22" s="1026"/>
      <c r="GE22" s="1026"/>
      <c r="GF22" s="1026"/>
      <c r="GG22" s="1026"/>
      <c r="GH22" s="1026"/>
      <c r="GI22" s="1026"/>
      <c r="GJ22" s="1026"/>
      <c r="GK22" s="1026"/>
      <c r="GL22" s="1026"/>
      <c r="GM22" s="1026"/>
      <c r="GN22" s="1026"/>
      <c r="GO22" s="1026"/>
      <c r="GP22" s="1026"/>
      <c r="GQ22" s="1026"/>
    </row>
    <row r="23" spans="1:199" ht="22.5" customHeight="1" thickTop="1">
      <c r="A23" s="1030" t="s">
        <v>386</v>
      </c>
      <c r="B23" s="1077" t="s">
        <v>428</v>
      </c>
      <c r="C23" s="1077" t="s">
        <v>429</v>
      </c>
      <c r="D23" s="1077" t="s">
        <v>430</v>
      </c>
      <c r="E23" s="1078" t="s">
        <v>335</v>
      </c>
      <c r="F23" s="1079" t="s">
        <v>431</v>
      </c>
      <c r="G23" s="1080" t="s">
        <v>432</v>
      </c>
      <c r="H23" s="1081"/>
      <c r="I23" s="1082" t="s">
        <v>433</v>
      </c>
      <c r="J23" s="1082" t="s">
        <v>381</v>
      </c>
    </row>
    <row r="24" spans="1:199" ht="20.25" customHeight="1">
      <c r="A24" s="1035"/>
      <c r="B24" s="1037" t="s">
        <v>434</v>
      </c>
      <c r="C24" s="1037" t="s">
        <v>435</v>
      </c>
      <c r="D24" s="1083" t="s">
        <v>436</v>
      </c>
      <c r="E24" s="1036" t="s">
        <v>437</v>
      </c>
      <c r="F24" s="1037" t="s">
        <v>438</v>
      </c>
      <c r="G24" s="1084" t="s">
        <v>439</v>
      </c>
      <c r="H24" s="1085"/>
      <c r="I24" s="1036" t="s">
        <v>440</v>
      </c>
      <c r="J24" s="1083" t="s">
        <v>441</v>
      </c>
      <c r="K24" s="1086"/>
    </row>
    <row r="25" spans="1:199" ht="33.75" customHeight="1">
      <c r="A25" s="1035"/>
      <c r="B25" s="1042"/>
      <c r="C25" s="1042" t="s">
        <v>442</v>
      </c>
      <c r="D25" s="1087"/>
      <c r="E25" s="1088"/>
      <c r="F25" s="1043" t="s">
        <v>443</v>
      </c>
      <c r="G25" s="1089" t="s">
        <v>444</v>
      </c>
      <c r="H25" s="1089" t="s">
        <v>445</v>
      </c>
      <c r="I25" s="1041"/>
      <c r="J25" s="1087"/>
      <c r="K25" s="1086"/>
    </row>
    <row r="26" spans="1:199" ht="40.5" customHeight="1">
      <c r="A26" s="1046"/>
      <c r="B26" s="1042" t="s">
        <v>446</v>
      </c>
      <c r="C26" s="1042" t="s">
        <v>447</v>
      </c>
      <c r="D26" s="1042" t="s">
        <v>448</v>
      </c>
      <c r="E26" s="1049" t="s">
        <v>449</v>
      </c>
      <c r="F26" s="1043" t="s">
        <v>450</v>
      </c>
      <c r="G26" s="1090" t="s">
        <v>451</v>
      </c>
      <c r="H26" s="1090" t="s">
        <v>452</v>
      </c>
      <c r="I26" s="1091" t="s">
        <v>453</v>
      </c>
      <c r="J26" s="1092" t="s">
        <v>452</v>
      </c>
      <c r="K26" s="1086"/>
    </row>
    <row r="27" spans="1:199" ht="16.149999999999999" customHeight="1">
      <c r="A27" s="1051"/>
      <c r="B27" s="1052"/>
      <c r="C27" s="1052"/>
      <c r="D27" s="1052"/>
      <c r="E27" s="1052"/>
      <c r="F27" s="1052"/>
      <c r="G27" s="1093"/>
      <c r="H27" s="1093"/>
      <c r="I27" s="1052"/>
      <c r="J27" s="1052"/>
      <c r="K27" s="1094"/>
      <c r="L27" s="1094"/>
    </row>
    <row r="28" spans="1:199" s="1058" customFormat="1" ht="16.149999999999999" customHeight="1">
      <c r="A28" s="1053" t="s">
        <v>24</v>
      </c>
      <c r="B28" s="1095">
        <v>1172</v>
      </c>
      <c r="C28" s="1095">
        <v>282</v>
      </c>
      <c r="D28" s="1056">
        <v>5125</v>
      </c>
      <c r="E28" s="1095">
        <v>1682</v>
      </c>
      <c r="F28" s="1095">
        <v>123</v>
      </c>
      <c r="G28" s="1096">
        <v>399933</v>
      </c>
      <c r="H28" s="1096">
        <v>81278</v>
      </c>
      <c r="I28" s="1095">
        <v>51989</v>
      </c>
      <c r="J28" s="1095">
        <v>6696</v>
      </c>
      <c r="K28" s="1097"/>
      <c r="L28" s="1097"/>
      <c r="M28" s="1097"/>
    </row>
    <row r="29" spans="1:199" s="1058" customFormat="1" ht="16.149999999999999" customHeight="1">
      <c r="A29" s="1059">
        <v>29</v>
      </c>
      <c r="B29" s="1095">
        <v>1415</v>
      </c>
      <c r="C29" s="1095">
        <v>279</v>
      </c>
      <c r="D29" s="1056">
        <v>5057</v>
      </c>
      <c r="E29" s="1095">
        <v>1696</v>
      </c>
      <c r="F29" s="1095">
        <v>136</v>
      </c>
      <c r="G29" s="1096">
        <v>399933</v>
      </c>
      <c r="H29" s="1096">
        <v>81278</v>
      </c>
      <c r="I29" s="1095">
        <v>52112</v>
      </c>
      <c r="J29" s="1095">
        <v>6696</v>
      </c>
      <c r="K29" s="1097"/>
      <c r="L29" s="1097"/>
      <c r="M29" s="1097"/>
    </row>
    <row r="30" spans="1:199" s="1058" customFormat="1" ht="16.149999999999999" customHeight="1">
      <c r="A30" s="1059">
        <v>30</v>
      </c>
      <c r="B30" s="1095">
        <v>1660</v>
      </c>
      <c r="C30" s="1095">
        <v>281</v>
      </c>
      <c r="D30" s="1056">
        <v>4131</v>
      </c>
      <c r="E30" s="1095">
        <v>1501</v>
      </c>
      <c r="F30" s="1095">
        <v>150</v>
      </c>
      <c r="G30" s="1096">
        <v>399933</v>
      </c>
      <c r="H30" s="1096">
        <v>81278</v>
      </c>
      <c r="I30" s="1095">
        <v>51498</v>
      </c>
      <c r="J30" s="1095">
        <v>6616</v>
      </c>
      <c r="K30" s="1097"/>
      <c r="L30" s="1097"/>
      <c r="M30" s="1097"/>
    </row>
    <row r="31" spans="1:199" s="1058" customFormat="1" ht="16.149999999999999" customHeight="1">
      <c r="A31" s="1059" t="s">
        <v>417</v>
      </c>
      <c r="B31" s="1095">
        <v>1683</v>
      </c>
      <c r="C31" s="1095">
        <v>372</v>
      </c>
      <c r="D31" s="1056">
        <v>3464</v>
      </c>
      <c r="E31" s="1095">
        <v>1486</v>
      </c>
      <c r="F31" s="1095">
        <v>148</v>
      </c>
      <c r="G31" s="1096">
        <v>399933</v>
      </c>
      <c r="H31" s="1096">
        <v>81278</v>
      </c>
      <c r="I31" s="1095">
        <v>47236</v>
      </c>
      <c r="J31" s="1095">
        <v>6267</v>
      </c>
      <c r="K31" s="1097"/>
      <c r="L31" s="1097"/>
      <c r="M31" s="1097"/>
    </row>
    <row r="32" spans="1:199" s="1058" customFormat="1" ht="16.149999999999999" customHeight="1">
      <c r="A32" s="1059">
        <v>2</v>
      </c>
      <c r="B32" s="1095">
        <v>1410</v>
      </c>
      <c r="C32" s="1095">
        <v>373</v>
      </c>
      <c r="D32" s="1056">
        <v>3703</v>
      </c>
      <c r="E32" s="1095">
        <v>1553</v>
      </c>
      <c r="F32" s="1095">
        <v>135</v>
      </c>
      <c r="G32" s="1096">
        <v>442652</v>
      </c>
      <c r="H32" s="1096">
        <v>82141</v>
      </c>
      <c r="I32" s="1095">
        <v>46286</v>
      </c>
      <c r="J32" s="1095">
        <v>6350</v>
      </c>
      <c r="K32" s="1097"/>
      <c r="L32" s="1097"/>
      <c r="M32" s="1097"/>
    </row>
    <row r="33" spans="1:17" s="1058" customFormat="1" ht="16.149999999999999" customHeight="1">
      <c r="A33" s="1059"/>
      <c r="B33" s="1055"/>
      <c r="C33" s="1055"/>
      <c r="D33" s="1056"/>
      <c r="E33" s="1055"/>
      <c r="F33" s="1055"/>
      <c r="G33" s="1095"/>
      <c r="H33" s="1095"/>
      <c r="I33" s="1055"/>
      <c r="J33" s="1055"/>
      <c r="K33" s="1098"/>
      <c r="L33" s="1098"/>
      <c r="M33" s="1098"/>
      <c r="N33" s="1057"/>
      <c r="O33" s="1057"/>
      <c r="P33" s="1057"/>
      <c r="Q33" s="1057"/>
    </row>
    <row r="34" spans="1:17" s="1058" customFormat="1" ht="16.149999999999999" customHeight="1">
      <c r="A34" s="1059" t="s">
        <v>49</v>
      </c>
      <c r="B34" s="1055">
        <v>1439</v>
      </c>
      <c r="C34" s="1055">
        <v>360</v>
      </c>
      <c r="D34" s="1056">
        <v>3706</v>
      </c>
      <c r="E34" s="1055">
        <v>1481</v>
      </c>
      <c r="F34" s="1055">
        <v>139</v>
      </c>
      <c r="G34" s="1055">
        <v>442652</v>
      </c>
      <c r="H34" s="1055">
        <v>82141</v>
      </c>
      <c r="I34" s="1055">
        <v>48005</v>
      </c>
      <c r="J34" s="1055">
        <v>6350</v>
      </c>
      <c r="K34" s="1098"/>
      <c r="L34" s="1098"/>
      <c r="M34" s="1098"/>
      <c r="N34" s="1057"/>
      <c r="O34" s="1057"/>
      <c r="P34" s="1057"/>
      <c r="Q34" s="1057"/>
    </row>
    <row r="35" spans="1:17" s="1058" customFormat="1" ht="16.149999999999999" customHeight="1">
      <c r="A35" s="1059">
        <v>2</v>
      </c>
      <c r="B35" s="1055">
        <v>1485</v>
      </c>
      <c r="C35" s="1055">
        <v>353</v>
      </c>
      <c r="D35" s="1056">
        <v>3706</v>
      </c>
      <c r="E35" s="1055">
        <v>1518</v>
      </c>
      <c r="F35" s="1055">
        <v>143</v>
      </c>
      <c r="G35" s="1055">
        <v>442652</v>
      </c>
      <c r="H35" s="1055">
        <v>82141</v>
      </c>
      <c r="I35" s="1055">
        <v>49069</v>
      </c>
      <c r="J35" s="1055">
        <v>6350</v>
      </c>
      <c r="K35" s="1098"/>
      <c r="L35" s="1098"/>
      <c r="M35" s="1098"/>
      <c r="N35" s="1057"/>
      <c r="O35" s="1057"/>
      <c r="P35" s="1057"/>
      <c r="Q35" s="1057"/>
    </row>
    <row r="36" spans="1:17" s="1058" customFormat="1" ht="16.149999999999999" customHeight="1">
      <c r="A36" s="1059">
        <v>3</v>
      </c>
      <c r="B36" s="1055">
        <v>1609</v>
      </c>
      <c r="C36" s="1055">
        <v>369</v>
      </c>
      <c r="D36" s="1056">
        <v>3573</v>
      </c>
      <c r="E36" s="1055">
        <v>1665</v>
      </c>
      <c r="F36" s="1055">
        <v>150</v>
      </c>
      <c r="G36" s="1055">
        <v>442652</v>
      </c>
      <c r="H36" s="1055">
        <v>82141</v>
      </c>
      <c r="I36" s="1055">
        <v>48372</v>
      </c>
      <c r="J36" s="1055">
        <v>6350</v>
      </c>
      <c r="K36" s="1098"/>
      <c r="L36" s="1098"/>
      <c r="M36" s="1098"/>
      <c r="N36" s="1057"/>
      <c r="O36" s="1057"/>
      <c r="P36" s="1057"/>
      <c r="Q36" s="1057"/>
    </row>
    <row r="37" spans="1:17" s="1058" customFormat="1" ht="16.149999999999999" customHeight="1">
      <c r="A37" s="1059">
        <v>4</v>
      </c>
      <c r="B37" s="1055">
        <v>1633</v>
      </c>
      <c r="C37" s="1055">
        <v>369</v>
      </c>
      <c r="D37" s="1056">
        <v>3157</v>
      </c>
      <c r="E37" s="1055">
        <v>1738</v>
      </c>
      <c r="F37" s="1055">
        <v>151</v>
      </c>
      <c r="G37" s="1055">
        <v>442652</v>
      </c>
      <c r="H37" s="1055">
        <v>82141</v>
      </c>
      <c r="I37" s="1055">
        <v>48536</v>
      </c>
      <c r="J37" s="1055">
        <v>6350</v>
      </c>
      <c r="K37" s="1098"/>
      <c r="L37" s="1098"/>
      <c r="M37" s="1098"/>
      <c r="N37" s="1057"/>
      <c r="O37" s="1057"/>
      <c r="P37" s="1057"/>
      <c r="Q37" s="1057"/>
    </row>
    <row r="38" spans="1:17" s="1058" customFormat="1" ht="16.149999999999999" customHeight="1">
      <c r="A38" s="1059">
        <v>5</v>
      </c>
      <c r="B38" s="1055">
        <v>1633</v>
      </c>
      <c r="C38" s="1055">
        <v>369</v>
      </c>
      <c r="D38" s="1056">
        <v>3157</v>
      </c>
      <c r="E38" s="1055">
        <v>1665</v>
      </c>
      <c r="F38" s="1055">
        <v>151</v>
      </c>
      <c r="G38" s="1055">
        <v>442652</v>
      </c>
      <c r="H38" s="1055">
        <v>82141</v>
      </c>
      <c r="I38" s="1055">
        <v>48235</v>
      </c>
      <c r="J38" s="1055">
        <v>6350</v>
      </c>
      <c r="K38" s="1098"/>
      <c r="L38" s="1098"/>
      <c r="M38" s="1098"/>
      <c r="N38" s="1057"/>
      <c r="O38" s="1057"/>
      <c r="P38" s="1057"/>
      <c r="Q38" s="1057"/>
    </row>
    <row r="39" spans="1:17" s="1058" customFormat="1" ht="16.149999999999999" customHeight="1">
      <c r="A39" s="1066" t="s">
        <v>425</v>
      </c>
      <c r="B39" s="1068">
        <v>1186</v>
      </c>
      <c r="C39" s="1068">
        <v>389</v>
      </c>
      <c r="D39" s="1069">
        <v>3806</v>
      </c>
      <c r="E39" s="1068">
        <v>1549</v>
      </c>
      <c r="F39" s="1068">
        <v>115</v>
      </c>
      <c r="G39" s="1099">
        <v>442652</v>
      </c>
      <c r="H39" s="1099">
        <v>82141</v>
      </c>
      <c r="I39" s="1068">
        <v>44723</v>
      </c>
      <c r="J39" s="1068">
        <v>6350</v>
      </c>
      <c r="K39" s="1097"/>
      <c r="L39" s="1097"/>
      <c r="M39" s="1097"/>
    </row>
    <row r="40" spans="1:17" s="1058" customFormat="1" ht="16.149999999999999" customHeight="1">
      <c r="A40" s="1100" t="s">
        <v>427</v>
      </c>
      <c r="B40" s="1068">
        <v>1788</v>
      </c>
      <c r="C40" s="1068">
        <v>366</v>
      </c>
      <c r="D40" s="1069">
        <v>4914</v>
      </c>
      <c r="E40" s="1068">
        <v>1673</v>
      </c>
      <c r="F40" s="1068">
        <v>151</v>
      </c>
      <c r="G40" s="1068">
        <v>452983</v>
      </c>
      <c r="H40" s="1068">
        <v>245147</v>
      </c>
      <c r="I40" s="1068">
        <v>44269</v>
      </c>
      <c r="J40" s="1068">
        <v>7002</v>
      </c>
      <c r="K40" s="1097"/>
      <c r="L40" s="1097"/>
      <c r="M40" s="1097"/>
    </row>
    <row r="41" spans="1:17" ht="16.149999999999999" customHeight="1">
      <c r="B41" s="1073" t="s">
        <v>454</v>
      </c>
      <c r="C41" s="1052"/>
      <c r="D41" s="1052"/>
      <c r="E41" s="1052"/>
      <c r="F41" s="1052"/>
      <c r="G41" s="1052"/>
      <c r="H41" s="1074"/>
      <c r="J41" s="1052"/>
      <c r="K41" s="1062"/>
      <c r="L41" s="1093"/>
      <c r="M41" s="1093" t="s">
        <v>455</v>
      </c>
    </row>
    <row r="42" spans="1:17" ht="16.149999999999999" customHeight="1">
      <c r="B42" s="1027" t="s">
        <v>456</v>
      </c>
      <c r="C42" s="1093"/>
      <c r="D42" s="1093"/>
      <c r="E42" s="1093"/>
      <c r="F42" s="1093"/>
      <c r="G42" s="1093"/>
      <c r="H42" s="1093"/>
      <c r="J42" s="1093"/>
      <c r="K42" s="1093"/>
      <c r="L42" s="1062"/>
      <c r="M42" s="1093"/>
      <c r="N42" s="1093"/>
    </row>
    <row r="43" spans="1:17" ht="16.149999999999999" customHeight="1">
      <c r="B43" s="1101" t="s">
        <v>457</v>
      </c>
      <c r="D43" s="1094"/>
      <c r="E43" s="1094"/>
      <c r="F43" s="1093"/>
      <c r="G43" s="1093"/>
      <c r="H43" s="1093"/>
      <c r="J43" s="1093"/>
      <c r="K43" s="1093"/>
      <c r="L43" s="1062"/>
      <c r="M43" s="1093"/>
      <c r="N43" s="1093"/>
    </row>
    <row r="44" spans="1:17" ht="16.149999999999999" customHeight="1">
      <c r="B44" s="1101" t="s">
        <v>458</v>
      </c>
      <c r="D44" s="1094"/>
      <c r="E44" s="1094"/>
      <c r="F44" s="1094"/>
      <c r="G44" s="1094"/>
      <c r="H44" s="1094"/>
      <c r="I44" s="1094"/>
      <c r="J44" s="1094"/>
      <c r="K44" s="1094"/>
      <c r="L44" s="1094"/>
      <c r="M44" s="1094"/>
      <c r="N44" s="1094"/>
    </row>
    <row r="45" spans="1:17" ht="16.149999999999999" customHeight="1">
      <c r="B45" s="1101" t="s">
        <v>459</v>
      </c>
      <c r="D45" s="1094"/>
      <c r="E45" s="1094"/>
      <c r="F45" s="1094"/>
      <c r="G45" s="1094"/>
      <c r="H45" s="1094"/>
      <c r="I45" s="1094"/>
      <c r="J45" s="1094"/>
      <c r="K45" s="1094"/>
      <c r="L45" s="1094"/>
      <c r="M45" s="1094"/>
      <c r="N45" s="1094"/>
    </row>
    <row r="46" spans="1:17" s="1058" customFormat="1" ht="16.149999999999999" customHeight="1">
      <c r="B46" s="1058" t="s">
        <v>460</v>
      </c>
      <c r="C46" s="1098"/>
      <c r="D46" s="1098"/>
      <c r="E46" s="1098"/>
      <c r="F46" s="1098"/>
      <c r="G46" s="1098"/>
      <c r="H46" s="1098"/>
      <c r="I46" s="1098"/>
      <c r="J46" s="1098"/>
      <c r="K46" s="1098"/>
      <c r="L46" s="1056"/>
      <c r="M46" s="1098"/>
      <c r="N46" s="1098"/>
    </row>
    <row r="47" spans="1:17" ht="16.149999999999999" customHeight="1">
      <c r="B47" s="1094"/>
      <c r="D47" s="1094"/>
      <c r="E47" s="1094"/>
      <c r="F47" s="1094"/>
      <c r="G47" s="1094"/>
      <c r="H47" s="1094"/>
      <c r="I47" s="1094"/>
      <c r="J47" s="1094"/>
      <c r="K47" s="1094"/>
      <c r="L47" s="1094"/>
      <c r="M47" s="1094"/>
    </row>
  </sheetData>
  <mergeCells count="8">
    <mergeCell ref="A1:K1"/>
    <mergeCell ref="A3:A6"/>
    <mergeCell ref="B3:L3"/>
    <mergeCell ref="A23:A26"/>
    <mergeCell ref="G23:H23"/>
    <mergeCell ref="D24:D25"/>
    <mergeCell ref="G24:H24"/>
    <mergeCell ref="J24:J25"/>
  </mergeCells>
  <phoneticPr fontId="4"/>
  <pageMargins left="0.7" right="0.7" top="0.75" bottom="0.75" header="0.3" footer="0.3"/>
  <pageSetup paperSize="9"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7"/>
  <sheetViews>
    <sheetView showOutlineSymbols="0" zoomScaleNormal="100" zoomScaleSheetLayoutView="100" workbookViewId="0">
      <selection sqref="A1:L1"/>
    </sheetView>
  </sheetViews>
  <sheetFormatPr defaultColWidth="10.625" defaultRowHeight="13.5"/>
  <cols>
    <col min="1" max="1" width="11.25" style="838" customWidth="1"/>
    <col min="2" max="4" width="8.625" style="838" customWidth="1"/>
    <col min="5" max="6" width="10.625" style="838" customWidth="1"/>
    <col min="7" max="7" width="8.75" style="838" customWidth="1"/>
    <col min="8" max="8" width="10.375" style="838" customWidth="1"/>
    <col min="9" max="9" width="11.25" style="838" customWidth="1"/>
    <col min="10" max="10" width="8.625" style="838" customWidth="1"/>
    <col min="11" max="11" width="10.625" style="838" customWidth="1"/>
    <col min="12" max="12" width="8.625" style="838" customWidth="1"/>
    <col min="13" max="256" width="10.625" style="838"/>
    <col min="257" max="257" width="11.25" style="838" customWidth="1"/>
    <col min="258" max="260" width="8.625" style="838" customWidth="1"/>
    <col min="261" max="262" width="10.625" style="838" customWidth="1"/>
    <col min="263" max="263" width="8.75" style="838" customWidth="1"/>
    <col min="264" max="264" width="10.375" style="838" customWidth="1"/>
    <col min="265" max="265" width="11.25" style="838" customWidth="1"/>
    <col min="266" max="266" width="8.625" style="838" customWidth="1"/>
    <col min="267" max="267" width="10.625" style="838" customWidth="1"/>
    <col min="268" max="268" width="8.625" style="838" customWidth="1"/>
    <col min="269" max="512" width="10.625" style="838"/>
    <col min="513" max="513" width="11.25" style="838" customWidth="1"/>
    <col min="514" max="516" width="8.625" style="838" customWidth="1"/>
    <col min="517" max="518" width="10.625" style="838" customWidth="1"/>
    <col min="519" max="519" width="8.75" style="838" customWidth="1"/>
    <col min="520" max="520" width="10.375" style="838" customWidth="1"/>
    <col min="521" max="521" width="11.25" style="838" customWidth="1"/>
    <col min="522" max="522" width="8.625" style="838" customWidth="1"/>
    <col min="523" max="523" width="10.625" style="838" customWidth="1"/>
    <col min="524" max="524" width="8.625" style="838" customWidth="1"/>
    <col min="525" max="768" width="10.625" style="838"/>
    <col min="769" max="769" width="11.25" style="838" customWidth="1"/>
    <col min="770" max="772" width="8.625" style="838" customWidth="1"/>
    <col min="773" max="774" width="10.625" style="838" customWidth="1"/>
    <col min="775" max="775" width="8.75" style="838" customWidth="1"/>
    <col min="776" max="776" width="10.375" style="838" customWidth="1"/>
    <col min="777" max="777" width="11.25" style="838" customWidth="1"/>
    <col min="778" max="778" width="8.625" style="838" customWidth="1"/>
    <col min="779" max="779" width="10.625" style="838" customWidth="1"/>
    <col min="780" max="780" width="8.625" style="838" customWidth="1"/>
    <col min="781" max="1024" width="10.625" style="838"/>
    <col min="1025" max="1025" width="11.25" style="838" customWidth="1"/>
    <col min="1026" max="1028" width="8.625" style="838" customWidth="1"/>
    <col min="1029" max="1030" width="10.625" style="838" customWidth="1"/>
    <col min="1031" max="1031" width="8.75" style="838" customWidth="1"/>
    <col min="1032" max="1032" width="10.375" style="838" customWidth="1"/>
    <col min="1033" max="1033" width="11.25" style="838" customWidth="1"/>
    <col min="1034" max="1034" width="8.625" style="838" customWidth="1"/>
    <col min="1035" max="1035" width="10.625" style="838" customWidth="1"/>
    <col min="1036" max="1036" width="8.625" style="838" customWidth="1"/>
    <col min="1037" max="1280" width="10.625" style="838"/>
    <col min="1281" max="1281" width="11.25" style="838" customWidth="1"/>
    <col min="1282" max="1284" width="8.625" style="838" customWidth="1"/>
    <col min="1285" max="1286" width="10.625" style="838" customWidth="1"/>
    <col min="1287" max="1287" width="8.75" style="838" customWidth="1"/>
    <col min="1288" max="1288" width="10.375" style="838" customWidth="1"/>
    <col min="1289" max="1289" width="11.25" style="838" customWidth="1"/>
    <col min="1290" max="1290" width="8.625" style="838" customWidth="1"/>
    <col min="1291" max="1291" width="10.625" style="838" customWidth="1"/>
    <col min="1292" max="1292" width="8.625" style="838" customWidth="1"/>
    <col min="1293" max="1536" width="10.625" style="838"/>
    <col min="1537" max="1537" width="11.25" style="838" customWidth="1"/>
    <col min="1538" max="1540" width="8.625" style="838" customWidth="1"/>
    <col min="1541" max="1542" width="10.625" style="838" customWidth="1"/>
    <col min="1543" max="1543" width="8.75" style="838" customWidth="1"/>
    <col min="1544" max="1544" width="10.375" style="838" customWidth="1"/>
    <col min="1545" max="1545" width="11.25" style="838" customWidth="1"/>
    <col min="1546" max="1546" width="8.625" style="838" customWidth="1"/>
    <col min="1547" max="1547" width="10.625" style="838" customWidth="1"/>
    <col min="1548" max="1548" width="8.625" style="838" customWidth="1"/>
    <col min="1549" max="1792" width="10.625" style="838"/>
    <col min="1793" max="1793" width="11.25" style="838" customWidth="1"/>
    <col min="1794" max="1796" width="8.625" style="838" customWidth="1"/>
    <col min="1797" max="1798" width="10.625" style="838" customWidth="1"/>
    <col min="1799" max="1799" width="8.75" style="838" customWidth="1"/>
    <col min="1800" max="1800" width="10.375" style="838" customWidth="1"/>
    <col min="1801" max="1801" width="11.25" style="838" customWidth="1"/>
    <col min="1802" max="1802" width="8.625" style="838" customWidth="1"/>
    <col min="1803" max="1803" width="10.625" style="838" customWidth="1"/>
    <col min="1804" max="1804" width="8.625" style="838" customWidth="1"/>
    <col min="1805" max="2048" width="10.625" style="838"/>
    <col min="2049" max="2049" width="11.25" style="838" customWidth="1"/>
    <col min="2050" max="2052" width="8.625" style="838" customWidth="1"/>
    <col min="2053" max="2054" width="10.625" style="838" customWidth="1"/>
    <col min="2055" max="2055" width="8.75" style="838" customWidth="1"/>
    <col min="2056" max="2056" width="10.375" style="838" customWidth="1"/>
    <col min="2057" max="2057" width="11.25" style="838" customWidth="1"/>
    <col min="2058" max="2058" width="8.625" style="838" customWidth="1"/>
    <col min="2059" max="2059" width="10.625" style="838" customWidth="1"/>
    <col min="2060" max="2060" width="8.625" style="838" customWidth="1"/>
    <col min="2061" max="2304" width="10.625" style="838"/>
    <col min="2305" max="2305" width="11.25" style="838" customWidth="1"/>
    <col min="2306" max="2308" width="8.625" style="838" customWidth="1"/>
    <col min="2309" max="2310" width="10.625" style="838" customWidth="1"/>
    <col min="2311" max="2311" width="8.75" style="838" customWidth="1"/>
    <col min="2312" max="2312" width="10.375" style="838" customWidth="1"/>
    <col min="2313" max="2313" width="11.25" style="838" customWidth="1"/>
    <col min="2314" max="2314" width="8.625" style="838" customWidth="1"/>
    <col min="2315" max="2315" width="10.625" style="838" customWidth="1"/>
    <col min="2316" max="2316" width="8.625" style="838" customWidth="1"/>
    <col min="2317" max="2560" width="10.625" style="838"/>
    <col min="2561" max="2561" width="11.25" style="838" customWidth="1"/>
    <col min="2562" max="2564" width="8.625" style="838" customWidth="1"/>
    <col min="2565" max="2566" width="10.625" style="838" customWidth="1"/>
    <col min="2567" max="2567" width="8.75" style="838" customWidth="1"/>
    <col min="2568" max="2568" width="10.375" style="838" customWidth="1"/>
    <col min="2569" max="2569" width="11.25" style="838" customWidth="1"/>
    <col min="2570" max="2570" width="8.625" style="838" customWidth="1"/>
    <col min="2571" max="2571" width="10.625" style="838" customWidth="1"/>
    <col min="2572" max="2572" width="8.625" style="838" customWidth="1"/>
    <col min="2573" max="2816" width="10.625" style="838"/>
    <col min="2817" max="2817" width="11.25" style="838" customWidth="1"/>
    <col min="2818" max="2820" width="8.625" style="838" customWidth="1"/>
    <col min="2821" max="2822" width="10.625" style="838" customWidth="1"/>
    <col min="2823" max="2823" width="8.75" style="838" customWidth="1"/>
    <col min="2824" max="2824" width="10.375" style="838" customWidth="1"/>
    <col min="2825" max="2825" width="11.25" style="838" customWidth="1"/>
    <col min="2826" max="2826" width="8.625" style="838" customWidth="1"/>
    <col min="2827" max="2827" width="10.625" style="838" customWidth="1"/>
    <col min="2828" max="2828" width="8.625" style="838" customWidth="1"/>
    <col min="2829" max="3072" width="10.625" style="838"/>
    <col min="3073" max="3073" width="11.25" style="838" customWidth="1"/>
    <col min="3074" max="3076" width="8.625" style="838" customWidth="1"/>
    <col min="3077" max="3078" width="10.625" style="838" customWidth="1"/>
    <col min="3079" max="3079" width="8.75" style="838" customWidth="1"/>
    <col min="3080" max="3080" width="10.375" style="838" customWidth="1"/>
    <col min="3081" max="3081" width="11.25" style="838" customWidth="1"/>
    <col min="3082" max="3082" width="8.625" style="838" customWidth="1"/>
    <col min="3083" max="3083" width="10.625" style="838" customWidth="1"/>
    <col min="3084" max="3084" width="8.625" style="838" customWidth="1"/>
    <col min="3085" max="3328" width="10.625" style="838"/>
    <col min="3329" max="3329" width="11.25" style="838" customWidth="1"/>
    <col min="3330" max="3332" width="8.625" style="838" customWidth="1"/>
    <col min="3333" max="3334" width="10.625" style="838" customWidth="1"/>
    <col min="3335" max="3335" width="8.75" style="838" customWidth="1"/>
    <col min="3336" max="3336" width="10.375" style="838" customWidth="1"/>
    <col min="3337" max="3337" width="11.25" style="838" customWidth="1"/>
    <col min="3338" max="3338" width="8.625" style="838" customWidth="1"/>
    <col min="3339" max="3339" width="10.625" style="838" customWidth="1"/>
    <col min="3340" max="3340" width="8.625" style="838" customWidth="1"/>
    <col min="3341" max="3584" width="10.625" style="838"/>
    <col min="3585" max="3585" width="11.25" style="838" customWidth="1"/>
    <col min="3586" max="3588" width="8.625" style="838" customWidth="1"/>
    <col min="3589" max="3590" width="10.625" style="838" customWidth="1"/>
    <col min="3591" max="3591" width="8.75" style="838" customWidth="1"/>
    <col min="3592" max="3592" width="10.375" style="838" customWidth="1"/>
    <col min="3593" max="3593" width="11.25" style="838" customWidth="1"/>
    <col min="3594" max="3594" width="8.625" style="838" customWidth="1"/>
    <col min="3595" max="3595" width="10.625" style="838" customWidth="1"/>
    <col min="3596" max="3596" width="8.625" style="838" customWidth="1"/>
    <col min="3597" max="3840" width="10.625" style="838"/>
    <col min="3841" max="3841" width="11.25" style="838" customWidth="1"/>
    <col min="3842" max="3844" width="8.625" style="838" customWidth="1"/>
    <col min="3845" max="3846" width="10.625" style="838" customWidth="1"/>
    <col min="3847" max="3847" width="8.75" style="838" customWidth="1"/>
    <col min="3848" max="3848" width="10.375" style="838" customWidth="1"/>
    <col min="3849" max="3849" width="11.25" style="838" customWidth="1"/>
    <col min="3850" max="3850" width="8.625" style="838" customWidth="1"/>
    <col min="3851" max="3851" width="10.625" style="838" customWidth="1"/>
    <col min="3852" max="3852" width="8.625" style="838" customWidth="1"/>
    <col min="3853" max="4096" width="10.625" style="838"/>
    <col min="4097" max="4097" width="11.25" style="838" customWidth="1"/>
    <col min="4098" max="4100" width="8.625" style="838" customWidth="1"/>
    <col min="4101" max="4102" width="10.625" style="838" customWidth="1"/>
    <col min="4103" max="4103" width="8.75" style="838" customWidth="1"/>
    <col min="4104" max="4104" width="10.375" style="838" customWidth="1"/>
    <col min="4105" max="4105" width="11.25" style="838" customWidth="1"/>
    <col min="4106" max="4106" width="8.625" style="838" customWidth="1"/>
    <col min="4107" max="4107" width="10.625" style="838" customWidth="1"/>
    <col min="4108" max="4108" width="8.625" style="838" customWidth="1"/>
    <col min="4109" max="4352" width="10.625" style="838"/>
    <col min="4353" max="4353" width="11.25" style="838" customWidth="1"/>
    <col min="4354" max="4356" width="8.625" style="838" customWidth="1"/>
    <col min="4357" max="4358" width="10.625" style="838" customWidth="1"/>
    <col min="4359" max="4359" width="8.75" style="838" customWidth="1"/>
    <col min="4360" max="4360" width="10.375" style="838" customWidth="1"/>
    <col min="4361" max="4361" width="11.25" style="838" customWidth="1"/>
    <col min="4362" max="4362" width="8.625" style="838" customWidth="1"/>
    <col min="4363" max="4363" width="10.625" style="838" customWidth="1"/>
    <col min="4364" max="4364" width="8.625" style="838" customWidth="1"/>
    <col min="4365" max="4608" width="10.625" style="838"/>
    <col min="4609" max="4609" width="11.25" style="838" customWidth="1"/>
    <col min="4610" max="4612" width="8.625" style="838" customWidth="1"/>
    <col min="4613" max="4614" width="10.625" style="838" customWidth="1"/>
    <col min="4615" max="4615" width="8.75" style="838" customWidth="1"/>
    <col min="4616" max="4616" width="10.375" style="838" customWidth="1"/>
    <col min="4617" max="4617" width="11.25" style="838" customWidth="1"/>
    <col min="4618" max="4618" width="8.625" style="838" customWidth="1"/>
    <col min="4619" max="4619" width="10.625" style="838" customWidth="1"/>
    <col min="4620" max="4620" width="8.625" style="838" customWidth="1"/>
    <col min="4621" max="4864" width="10.625" style="838"/>
    <col min="4865" max="4865" width="11.25" style="838" customWidth="1"/>
    <col min="4866" max="4868" width="8.625" style="838" customWidth="1"/>
    <col min="4869" max="4870" width="10.625" style="838" customWidth="1"/>
    <col min="4871" max="4871" width="8.75" style="838" customWidth="1"/>
    <col min="4872" max="4872" width="10.375" style="838" customWidth="1"/>
    <col min="4873" max="4873" width="11.25" style="838" customWidth="1"/>
    <col min="4874" max="4874" width="8.625" style="838" customWidth="1"/>
    <col min="4875" max="4875" width="10.625" style="838" customWidth="1"/>
    <col min="4876" max="4876" width="8.625" style="838" customWidth="1"/>
    <col min="4877" max="5120" width="10.625" style="838"/>
    <col min="5121" max="5121" width="11.25" style="838" customWidth="1"/>
    <col min="5122" max="5124" width="8.625" style="838" customWidth="1"/>
    <col min="5125" max="5126" width="10.625" style="838" customWidth="1"/>
    <col min="5127" max="5127" width="8.75" style="838" customWidth="1"/>
    <col min="5128" max="5128" width="10.375" style="838" customWidth="1"/>
    <col min="5129" max="5129" width="11.25" style="838" customWidth="1"/>
    <col min="5130" max="5130" width="8.625" style="838" customWidth="1"/>
    <col min="5131" max="5131" width="10.625" style="838" customWidth="1"/>
    <col min="5132" max="5132" width="8.625" style="838" customWidth="1"/>
    <col min="5133" max="5376" width="10.625" style="838"/>
    <col min="5377" max="5377" width="11.25" style="838" customWidth="1"/>
    <col min="5378" max="5380" width="8.625" style="838" customWidth="1"/>
    <col min="5381" max="5382" width="10.625" style="838" customWidth="1"/>
    <col min="5383" max="5383" width="8.75" style="838" customWidth="1"/>
    <col min="5384" max="5384" width="10.375" style="838" customWidth="1"/>
    <col min="5385" max="5385" width="11.25" style="838" customWidth="1"/>
    <col min="5386" max="5386" width="8.625" style="838" customWidth="1"/>
    <col min="5387" max="5387" width="10.625" style="838" customWidth="1"/>
    <col min="5388" max="5388" width="8.625" style="838" customWidth="1"/>
    <col min="5389" max="5632" width="10.625" style="838"/>
    <col min="5633" max="5633" width="11.25" style="838" customWidth="1"/>
    <col min="5634" max="5636" width="8.625" style="838" customWidth="1"/>
    <col min="5637" max="5638" width="10.625" style="838" customWidth="1"/>
    <col min="5639" max="5639" width="8.75" style="838" customWidth="1"/>
    <col min="5640" max="5640" width="10.375" style="838" customWidth="1"/>
    <col min="5641" max="5641" width="11.25" style="838" customWidth="1"/>
    <col min="5642" max="5642" width="8.625" style="838" customWidth="1"/>
    <col min="5643" max="5643" width="10.625" style="838" customWidth="1"/>
    <col min="5644" max="5644" width="8.625" style="838" customWidth="1"/>
    <col min="5645" max="5888" width="10.625" style="838"/>
    <col min="5889" max="5889" width="11.25" style="838" customWidth="1"/>
    <col min="5890" max="5892" width="8.625" style="838" customWidth="1"/>
    <col min="5893" max="5894" width="10.625" style="838" customWidth="1"/>
    <col min="5895" max="5895" width="8.75" style="838" customWidth="1"/>
    <col min="5896" max="5896" width="10.375" style="838" customWidth="1"/>
    <col min="5897" max="5897" width="11.25" style="838" customWidth="1"/>
    <col min="5898" max="5898" width="8.625" style="838" customWidth="1"/>
    <col min="5899" max="5899" width="10.625" style="838" customWidth="1"/>
    <col min="5900" max="5900" width="8.625" style="838" customWidth="1"/>
    <col min="5901" max="6144" width="10.625" style="838"/>
    <col min="6145" max="6145" width="11.25" style="838" customWidth="1"/>
    <col min="6146" max="6148" width="8.625" style="838" customWidth="1"/>
    <col min="6149" max="6150" width="10.625" style="838" customWidth="1"/>
    <col min="6151" max="6151" width="8.75" style="838" customWidth="1"/>
    <col min="6152" max="6152" width="10.375" style="838" customWidth="1"/>
    <col min="6153" max="6153" width="11.25" style="838" customWidth="1"/>
    <col min="6154" max="6154" width="8.625" style="838" customWidth="1"/>
    <col min="6155" max="6155" width="10.625" style="838" customWidth="1"/>
    <col min="6156" max="6156" width="8.625" style="838" customWidth="1"/>
    <col min="6157" max="6400" width="10.625" style="838"/>
    <col min="6401" max="6401" width="11.25" style="838" customWidth="1"/>
    <col min="6402" max="6404" width="8.625" style="838" customWidth="1"/>
    <col min="6405" max="6406" width="10.625" style="838" customWidth="1"/>
    <col min="6407" max="6407" width="8.75" style="838" customWidth="1"/>
    <col min="6408" max="6408" width="10.375" style="838" customWidth="1"/>
    <col min="6409" max="6409" width="11.25" style="838" customWidth="1"/>
    <col min="6410" max="6410" width="8.625" style="838" customWidth="1"/>
    <col min="6411" max="6411" width="10.625" style="838" customWidth="1"/>
    <col min="6412" max="6412" width="8.625" style="838" customWidth="1"/>
    <col min="6413" max="6656" width="10.625" style="838"/>
    <col min="6657" max="6657" width="11.25" style="838" customWidth="1"/>
    <col min="6658" max="6660" width="8.625" style="838" customWidth="1"/>
    <col min="6661" max="6662" width="10.625" style="838" customWidth="1"/>
    <col min="6663" max="6663" width="8.75" style="838" customWidth="1"/>
    <col min="6664" max="6664" width="10.375" style="838" customWidth="1"/>
    <col min="6665" max="6665" width="11.25" style="838" customWidth="1"/>
    <col min="6666" max="6666" width="8.625" style="838" customWidth="1"/>
    <col min="6667" max="6667" width="10.625" style="838" customWidth="1"/>
    <col min="6668" max="6668" width="8.625" style="838" customWidth="1"/>
    <col min="6669" max="6912" width="10.625" style="838"/>
    <col min="6913" max="6913" width="11.25" style="838" customWidth="1"/>
    <col min="6914" max="6916" width="8.625" style="838" customWidth="1"/>
    <col min="6917" max="6918" width="10.625" style="838" customWidth="1"/>
    <col min="6919" max="6919" width="8.75" style="838" customWidth="1"/>
    <col min="6920" max="6920" width="10.375" style="838" customWidth="1"/>
    <col min="6921" max="6921" width="11.25" style="838" customWidth="1"/>
    <col min="6922" max="6922" width="8.625" style="838" customWidth="1"/>
    <col min="6923" max="6923" width="10.625" style="838" customWidth="1"/>
    <col min="6924" max="6924" width="8.625" style="838" customWidth="1"/>
    <col min="6925" max="7168" width="10.625" style="838"/>
    <col min="7169" max="7169" width="11.25" style="838" customWidth="1"/>
    <col min="7170" max="7172" width="8.625" style="838" customWidth="1"/>
    <col min="7173" max="7174" width="10.625" style="838" customWidth="1"/>
    <col min="7175" max="7175" width="8.75" style="838" customWidth="1"/>
    <col min="7176" max="7176" width="10.375" style="838" customWidth="1"/>
    <col min="7177" max="7177" width="11.25" style="838" customWidth="1"/>
    <col min="7178" max="7178" width="8.625" style="838" customWidth="1"/>
    <col min="7179" max="7179" width="10.625" style="838" customWidth="1"/>
    <col min="7180" max="7180" width="8.625" style="838" customWidth="1"/>
    <col min="7181" max="7424" width="10.625" style="838"/>
    <col min="7425" max="7425" width="11.25" style="838" customWidth="1"/>
    <col min="7426" max="7428" width="8.625" style="838" customWidth="1"/>
    <col min="7429" max="7430" width="10.625" style="838" customWidth="1"/>
    <col min="7431" max="7431" width="8.75" style="838" customWidth="1"/>
    <col min="7432" max="7432" width="10.375" style="838" customWidth="1"/>
    <col min="7433" max="7433" width="11.25" style="838" customWidth="1"/>
    <col min="7434" max="7434" width="8.625" style="838" customWidth="1"/>
    <col min="7435" max="7435" width="10.625" style="838" customWidth="1"/>
    <col min="7436" max="7436" width="8.625" style="838" customWidth="1"/>
    <col min="7437" max="7680" width="10.625" style="838"/>
    <col min="7681" max="7681" width="11.25" style="838" customWidth="1"/>
    <col min="7682" max="7684" width="8.625" style="838" customWidth="1"/>
    <col min="7685" max="7686" width="10.625" style="838" customWidth="1"/>
    <col min="7687" max="7687" width="8.75" style="838" customWidth="1"/>
    <col min="7688" max="7688" width="10.375" style="838" customWidth="1"/>
    <col min="7689" max="7689" width="11.25" style="838" customWidth="1"/>
    <col min="7690" max="7690" width="8.625" style="838" customWidth="1"/>
    <col min="7691" max="7691" width="10.625" style="838" customWidth="1"/>
    <col min="7692" max="7692" width="8.625" style="838" customWidth="1"/>
    <col min="7693" max="7936" width="10.625" style="838"/>
    <col min="7937" max="7937" width="11.25" style="838" customWidth="1"/>
    <col min="7938" max="7940" width="8.625" style="838" customWidth="1"/>
    <col min="7941" max="7942" width="10.625" style="838" customWidth="1"/>
    <col min="7943" max="7943" width="8.75" style="838" customWidth="1"/>
    <col min="7944" max="7944" width="10.375" style="838" customWidth="1"/>
    <col min="7945" max="7945" width="11.25" style="838" customWidth="1"/>
    <col min="7946" max="7946" width="8.625" style="838" customWidth="1"/>
    <col min="7947" max="7947" width="10.625" style="838" customWidth="1"/>
    <col min="7948" max="7948" width="8.625" style="838" customWidth="1"/>
    <col min="7949" max="8192" width="10.625" style="838"/>
    <col min="8193" max="8193" width="11.25" style="838" customWidth="1"/>
    <col min="8194" max="8196" width="8.625" style="838" customWidth="1"/>
    <col min="8197" max="8198" width="10.625" style="838" customWidth="1"/>
    <col min="8199" max="8199" width="8.75" style="838" customWidth="1"/>
    <col min="8200" max="8200" width="10.375" style="838" customWidth="1"/>
    <col min="8201" max="8201" width="11.25" style="838" customWidth="1"/>
    <col min="8202" max="8202" width="8.625" style="838" customWidth="1"/>
    <col min="8203" max="8203" width="10.625" style="838" customWidth="1"/>
    <col min="8204" max="8204" width="8.625" style="838" customWidth="1"/>
    <col min="8205" max="8448" width="10.625" style="838"/>
    <col min="8449" max="8449" width="11.25" style="838" customWidth="1"/>
    <col min="8450" max="8452" width="8.625" style="838" customWidth="1"/>
    <col min="8453" max="8454" width="10.625" style="838" customWidth="1"/>
    <col min="8455" max="8455" width="8.75" style="838" customWidth="1"/>
    <col min="8456" max="8456" width="10.375" style="838" customWidth="1"/>
    <col min="8457" max="8457" width="11.25" style="838" customWidth="1"/>
    <col min="8458" max="8458" width="8.625" style="838" customWidth="1"/>
    <col min="8459" max="8459" width="10.625" style="838" customWidth="1"/>
    <col min="8460" max="8460" width="8.625" style="838" customWidth="1"/>
    <col min="8461" max="8704" width="10.625" style="838"/>
    <col min="8705" max="8705" width="11.25" style="838" customWidth="1"/>
    <col min="8706" max="8708" width="8.625" style="838" customWidth="1"/>
    <col min="8709" max="8710" width="10.625" style="838" customWidth="1"/>
    <col min="8711" max="8711" width="8.75" style="838" customWidth="1"/>
    <col min="8712" max="8712" width="10.375" style="838" customWidth="1"/>
    <col min="8713" max="8713" width="11.25" style="838" customWidth="1"/>
    <col min="8714" max="8714" width="8.625" style="838" customWidth="1"/>
    <col min="8715" max="8715" width="10.625" style="838" customWidth="1"/>
    <col min="8716" max="8716" width="8.625" style="838" customWidth="1"/>
    <col min="8717" max="8960" width="10.625" style="838"/>
    <col min="8961" max="8961" width="11.25" style="838" customWidth="1"/>
    <col min="8962" max="8964" width="8.625" style="838" customWidth="1"/>
    <col min="8965" max="8966" width="10.625" style="838" customWidth="1"/>
    <col min="8967" max="8967" width="8.75" style="838" customWidth="1"/>
    <col min="8968" max="8968" width="10.375" style="838" customWidth="1"/>
    <col min="8969" max="8969" width="11.25" style="838" customWidth="1"/>
    <col min="8970" max="8970" width="8.625" style="838" customWidth="1"/>
    <col min="8971" max="8971" width="10.625" style="838" customWidth="1"/>
    <col min="8972" max="8972" width="8.625" style="838" customWidth="1"/>
    <col min="8973" max="9216" width="10.625" style="838"/>
    <col min="9217" max="9217" width="11.25" style="838" customWidth="1"/>
    <col min="9218" max="9220" width="8.625" style="838" customWidth="1"/>
    <col min="9221" max="9222" width="10.625" style="838" customWidth="1"/>
    <col min="9223" max="9223" width="8.75" style="838" customWidth="1"/>
    <col min="9224" max="9224" width="10.375" style="838" customWidth="1"/>
    <col min="9225" max="9225" width="11.25" style="838" customWidth="1"/>
    <col min="9226" max="9226" width="8.625" style="838" customWidth="1"/>
    <col min="9227" max="9227" width="10.625" style="838" customWidth="1"/>
    <col min="9228" max="9228" width="8.625" style="838" customWidth="1"/>
    <col min="9229" max="9472" width="10.625" style="838"/>
    <col min="9473" max="9473" width="11.25" style="838" customWidth="1"/>
    <col min="9474" max="9476" width="8.625" style="838" customWidth="1"/>
    <col min="9477" max="9478" width="10.625" style="838" customWidth="1"/>
    <col min="9479" max="9479" width="8.75" style="838" customWidth="1"/>
    <col min="9480" max="9480" width="10.375" style="838" customWidth="1"/>
    <col min="9481" max="9481" width="11.25" style="838" customWidth="1"/>
    <col min="9482" max="9482" width="8.625" style="838" customWidth="1"/>
    <col min="9483" max="9483" width="10.625" style="838" customWidth="1"/>
    <col min="9484" max="9484" width="8.625" style="838" customWidth="1"/>
    <col min="9485" max="9728" width="10.625" style="838"/>
    <col min="9729" max="9729" width="11.25" style="838" customWidth="1"/>
    <col min="9730" max="9732" width="8.625" style="838" customWidth="1"/>
    <col min="9733" max="9734" width="10.625" style="838" customWidth="1"/>
    <col min="9735" max="9735" width="8.75" style="838" customWidth="1"/>
    <col min="9736" max="9736" width="10.375" style="838" customWidth="1"/>
    <col min="9737" max="9737" width="11.25" style="838" customWidth="1"/>
    <col min="9738" max="9738" width="8.625" style="838" customWidth="1"/>
    <col min="9739" max="9739" width="10.625" style="838" customWidth="1"/>
    <col min="9740" max="9740" width="8.625" style="838" customWidth="1"/>
    <col min="9741" max="9984" width="10.625" style="838"/>
    <col min="9985" max="9985" width="11.25" style="838" customWidth="1"/>
    <col min="9986" max="9988" width="8.625" style="838" customWidth="1"/>
    <col min="9989" max="9990" width="10.625" style="838" customWidth="1"/>
    <col min="9991" max="9991" width="8.75" style="838" customWidth="1"/>
    <col min="9992" max="9992" width="10.375" style="838" customWidth="1"/>
    <col min="9993" max="9993" width="11.25" style="838" customWidth="1"/>
    <col min="9994" max="9994" width="8.625" style="838" customWidth="1"/>
    <col min="9995" max="9995" width="10.625" style="838" customWidth="1"/>
    <col min="9996" max="9996" width="8.625" style="838" customWidth="1"/>
    <col min="9997" max="10240" width="10.625" style="838"/>
    <col min="10241" max="10241" width="11.25" style="838" customWidth="1"/>
    <col min="10242" max="10244" width="8.625" style="838" customWidth="1"/>
    <col min="10245" max="10246" width="10.625" style="838" customWidth="1"/>
    <col min="10247" max="10247" width="8.75" style="838" customWidth="1"/>
    <col min="10248" max="10248" width="10.375" style="838" customWidth="1"/>
    <col min="10249" max="10249" width="11.25" style="838" customWidth="1"/>
    <col min="10250" max="10250" width="8.625" style="838" customWidth="1"/>
    <col min="10251" max="10251" width="10.625" style="838" customWidth="1"/>
    <col min="10252" max="10252" width="8.625" style="838" customWidth="1"/>
    <col min="10253" max="10496" width="10.625" style="838"/>
    <col min="10497" max="10497" width="11.25" style="838" customWidth="1"/>
    <col min="10498" max="10500" width="8.625" style="838" customWidth="1"/>
    <col min="10501" max="10502" width="10.625" style="838" customWidth="1"/>
    <col min="10503" max="10503" width="8.75" style="838" customWidth="1"/>
    <col min="10504" max="10504" width="10.375" style="838" customWidth="1"/>
    <col min="10505" max="10505" width="11.25" style="838" customWidth="1"/>
    <col min="10506" max="10506" width="8.625" style="838" customWidth="1"/>
    <col min="10507" max="10507" width="10.625" style="838" customWidth="1"/>
    <col min="10508" max="10508" width="8.625" style="838" customWidth="1"/>
    <col min="10509" max="10752" width="10.625" style="838"/>
    <col min="10753" max="10753" width="11.25" style="838" customWidth="1"/>
    <col min="10754" max="10756" width="8.625" style="838" customWidth="1"/>
    <col min="10757" max="10758" width="10.625" style="838" customWidth="1"/>
    <col min="10759" max="10759" width="8.75" style="838" customWidth="1"/>
    <col min="10760" max="10760" width="10.375" style="838" customWidth="1"/>
    <col min="10761" max="10761" width="11.25" style="838" customWidth="1"/>
    <col min="10762" max="10762" width="8.625" style="838" customWidth="1"/>
    <col min="10763" max="10763" width="10.625" style="838" customWidth="1"/>
    <col min="10764" max="10764" width="8.625" style="838" customWidth="1"/>
    <col min="10765" max="11008" width="10.625" style="838"/>
    <col min="11009" max="11009" width="11.25" style="838" customWidth="1"/>
    <col min="11010" max="11012" width="8.625" style="838" customWidth="1"/>
    <col min="11013" max="11014" width="10.625" style="838" customWidth="1"/>
    <col min="11015" max="11015" width="8.75" style="838" customWidth="1"/>
    <col min="11016" max="11016" width="10.375" style="838" customWidth="1"/>
    <col min="11017" max="11017" width="11.25" style="838" customWidth="1"/>
    <col min="11018" max="11018" width="8.625" style="838" customWidth="1"/>
    <col min="11019" max="11019" width="10.625" style="838" customWidth="1"/>
    <col min="11020" max="11020" width="8.625" style="838" customWidth="1"/>
    <col min="11021" max="11264" width="10.625" style="838"/>
    <col min="11265" max="11265" width="11.25" style="838" customWidth="1"/>
    <col min="11266" max="11268" width="8.625" style="838" customWidth="1"/>
    <col min="11269" max="11270" width="10.625" style="838" customWidth="1"/>
    <col min="11271" max="11271" width="8.75" style="838" customWidth="1"/>
    <col min="11272" max="11272" width="10.375" style="838" customWidth="1"/>
    <col min="11273" max="11273" width="11.25" style="838" customWidth="1"/>
    <col min="11274" max="11274" width="8.625" style="838" customWidth="1"/>
    <col min="11275" max="11275" width="10.625" style="838" customWidth="1"/>
    <col min="11276" max="11276" width="8.625" style="838" customWidth="1"/>
    <col min="11277" max="11520" width="10.625" style="838"/>
    <col min="11521" max="11521" width="11.25" style="838" customWidth="1"/>
    <col min="11522" max="11524" width="8.625" style="838" customWidth="1"/>
    <col min="11525" max="11526" width="10.625" style="838" customWidth="1"/>
    <col min="11527" max="11527" width="8.75" style="838" customWidth="1"/>
    <col min="11528" max="11528" width="10.375" style="838" customWidth="1"/>
    <col min="11529" max="11529" width="11.25" style="838" customWidth="1"/>
    <col min="11530" max="11530" width="8.625" style="838" customWidth="1"/>
    <col min="11531" max="11531" width="10.625" style="838" customWidth="1"/>
    <col min="11532" max="11532" width="8.625" style="838" customWidth="1"/>
    <col min="11533" max="11776" width="10.625" style="838"/>
    <col min="11777" max="11777" width="11.25" style="838" customWidth="1"/>
    <col min="11778" max="11780" width="8.625" style="838" customWidth="1"/>
    <col min="11781" max="11782" width="10.625" style="838" customWidth="1"/>
    <col min="11783" max="11783" width="8.75" style="838" customWidth="1"/>
    <col min="11784" max="11784" width="10.375" style="838" customWidth="1"/>
    <col min="11785" max="11785" width="11.25" style="838" customWidth="1"/>
    <col min="11786" max="11786" width="8.625" style="838" customWidth="1"/>
    <col min="11787" max="11787" width="10.625" style="838" customWidth="1"/>
    <col min="11788" max="11788" width="8.625" style="838" customWidth="1"/>
    <col min="11789" max="12032" width="10.625" style="838"/>
    <col min="12033" max="12033" width="11.25" style="838" customWidth="1"/>
    <col min="12034" max="12036" width="8.625" style="838" customWidth="1"/>
    <col min="12037" max="12038" width="10.625" style="838" customWidth="1"/>
    <col min="12039" max="12039" width="8.75" style="838" customWidth="1"/>
    <col min="12040" max="12040" width="10.375" style="838" customWidth="1"/>
    <col min="12041" max="12041" width="11.25" style="838" customWidth="1"/>
    <col min="12042" max="12042" width="8.625" style="838" customWidth="1"/>
    <col min="12043" max="12043" width="10.625" style="838" customWidth="1"/>
    <col min="12044" max="12044" width="8.625" style="838" customWidth="1"/>
    <col min="12045" max="12288" width="10.625" style="838"/>
    <col min="12289" max="12289" width="11.25" style="838" customWidth="1"/>
    <col min="12290" max="12292" width="8.625" style="838" customWidth="1"/>
    <col min="12293" max="12294" width="10.625" style="838" customWidth="1"/>
    <col min="12295" max="12295" width="8.75" style="838" customWidth="1"/>
    <col min="12296" max="12296" width="10.375" style="838" customWidth="1"/>
    <col min="12297" max="12297" width="11.25" style="838" customWidth="1"/>
    <col min="12298" max="12298" width="8.625" style="838" customWidth="1"/>
    <col min="12299" max="12299" width="10.625" style="838" customWidth="1"/>
    <col min="12300" max="12300" width="8.625" style="838" customWidth="1"/>
    <col min="12301" max="12544" width="10.625" style="838"/>
    <col min="12545" max="12545" width="11.25" style="838" customWidth="1"/>
    <col min="12546" max="12548" width="8.625" style="838" customWidth="1"/>
    <col min="12549" max="12550" width="10.625" style="838" customWidth="1"/>
    <col min="12551" max="12551" width="8.75" style="838" customWidth="1"/>
    <col min="12552" max="12552" width="10.375" style="838" customWidth="1"/>
    <col min="12553" max="12553" width="11.25" style="838" customWidth="1"/>
    <col min="12554" max="12554" width="8.625" style="838" customWidth="1"/>
    <col min="12555" max="12555" width="10.625" style="838" customWidth="1"/>
    <col min="12556" max="12556" width="8.625" style="838" customWidth="1"/>
    <col min="12557" max="12800" width="10.625" style="838"/>
    <col min="12801" max="12801" width="11.25" style="838" customWidth="1"/>
    <col min="12802" max="12804" width="8.625" style="838" customWidth="1"/>
    <col min="12805" max="12806" width="10.625" style="838" customWidth="1"/>
    <col min="12807" max="12807" width="8.75" style="838" customWidth="1"/>
    <col min="12808" max="12808" width="10.375" style="838" customWidth="1"/>
    <col min="12809" max="12809" width="11.25" style="838" customWidth="1"/>
    <col min="12810" max="12810" width="8.625" style="838" customWidth="1"/>
    <col min="12811" max="12811" width="10.625" style="838" customWidth="1"/>
    <col min="12812" max="12812" width="8.625" style="838" customWidth="1"/>
    <col min="12813" max="13056" width="10.625" style="838"/>
    <col min="13057" max="13057" width="11.25" style="838" customWidth="1"/>
    <col min="13058" max="13060" width="8.625" style="838" customWidth="1"/>
    <col min="13061" max="13062" width="10.625" style="838" customWidth="1"/>
    <col min="13063" max="13063" width="8.75" style="838" customWidth="1"/>
    <col min="13064" max="13064" width="10.375" style="838" customWidth="1"/>
    <col min="13065" max="13065" width="11.25" style="838" customWidth="1"/>
    <col min="13066" max="13066" width="8.625" style="838" customWidth="1"/>
    <col min="13067" max="13067" width="10.625" style="838" customWidth="1"/>
    <col min="13068" max="13068" width="8.625" style="838" customWidth="1"/>
    <col min="13069" max="13312" width="10.625" style="838"/>
    <col min="13313" max="13313" width="11.25" style="838" customWidth="1"/>
    <col min="13314" max="13316" width="8.625" style="838" customWidth="1"/>
    <col min="13317" max="13318" width="10.625" style="838" customWidth="1"/>
    <col min="13319" max="13319" width="8.75" style="838" customWidth="1"/>
    <col min="13320" max="13320" width="10.375" style="838" customWidth="1"/>
    <col min="13321" max="13321" width="11.25" style="838" customWidth="1"/>
    <col min="13322" max="13322" width="8.625" style="838" customWidth="1"/>
    <col min="13323" max="13323" width="10.625" style="838" customWidth="1"/>
    <col min="13324" max="13324" width="8.625" style="838" customWidth="1"/>
    <col min="13325" max="13568" width="10.625" style="838"/>
    <col min="13569" max="13569" width="11.25" style="838" customWidth="1"/>
    <col min="13570" max="13572" width="8.625" style="838" customWidth="1"/>
    <col min="13573" max="13574" width="10.625" style="838" customWidth="1"/>
    <col min="13575" max="13575" width="8.75" style="838" customWidth="1"/>
    <col min="13576" max="13576" width="10.375" style="838" customWidth="1"/>
    <col min="13577" max="13577" width="11.25" style="838" customWidth="1"/>
    <col min="13578" max="13578" width="8.625" style="838" customWidth="1"/>
    <col min="13579" max="13579" width="10.625" style="838" customWidth="1"/>
    <col min="13580" max="13580" width="8.625" style="838" customWidth="1"/>
    <col min="13581" max="13824" width="10.625" style="838"/>
    <col min="13825" max="13825" width="11.25" style="838" customWidth="1"/>
    <col min="13826" max="13828" width="8.625" style="838" customWidth="1"/>
    <col min="13829" max="13830" width="10.625" style="838" customWidth="1"/>
    <col min="13831" max="13831" width="8.75" style="838" customWidth="1"/>
    <col min="13832" max="13832" width="10.375" style="838" customWidth="1"/>
    <col min="13833" max="13833" width="11.25" style="838" customWidth="1"/>
    <col min="13834" max="13834" width="8.625" style="838" customWidth="1"/>
    <col min="13835" max="13835" width="10.625" style="838" customWidth="1"/>
    <col min="13836" max="13836" width="8.625" style="838" customWidth="1"/>
    <col min="13837" max="14080" width="10.625" style="838"/>
    <col min="14081" max="14081" width="11.25" style="838" customWidth="1"/>
    <col min="14082" max="14084" width="8.625" style="838" customWidth="1"/>
    <col min="14085" max="14086" width="10.625" style="838" customWidth="1"/>
    <col min="14087" max="14087" width="8.75" style="838" customWidth="1"/>
    <col min="14088" max="14088" width="10.375" style="838" customWidth="1"/>
    <col min="14089" max="14089" width="11.25" style="838" customWidth="1"/>
    <col min="14090" max="14090" width="8.625" style="838" customWidth="1"/>
    <col min="14091" max="14091" width="10.625" style="838" customWidth="1"/>
    <col min="14092" max="14092" width="8.625" style="838" customWidth="1"/>
    <col min="14093" max="14336" width="10.625" style="838"/>
    <col min="14337" max="14337" width="11.25" style="838" customWidth="1"/>
    <col min="14338" max="14340" width="8.625" style="838" customWidth="1"/>
    <col min="14341" max="14342" width="10.625" style="838" customWidth="1"/>
    <col min="14343" max="14343" width="8.75" style="838" customWidth="1"/>
    <col min="14344" max="14344" width="10.375" style="838" customWidth="1"/>
    <col min="14345" max="14345" width="11.25" style="838" customWidth="1"/>
    <col min="14346" max="14346" width="8.625" style="838" customWidth="1"/>
    <col min="14347" max="14347" width="10.625" style="838" customWidth="1"/>
    <col min="14348" max="14348" width="8.625" style="838" customWidth="1"/>
    <col min="14349" max="14592" width="10.625" style="838"/>
    <col min="14593" max="14593" width="11.25" style="838" customWidth="1"/>
    <col min="14594" max="14596" width="8.625" style="838" customWidth="1"/>
    <col min="14597" max="14598" width="10.625" style="838" customWidth="1"/>
    <col min="14599" max="14599" width="8.75" style="838" customWidth="1"/>
    <col min="14600" max="14600" width="10.375" style="838" customWidth="1"/>
    <col min="14601" max="14601" width="11.25" style="838" customWidth="1"/>
    <col min="14602" max="14602" width="8.625" style="838" customWidth="1"/>
    <col min="14603" max="14603" width="10.625" style="838" customWidth="1"/>
    <col min="14604" max="14604" width="8.625" style="838" customWidth="1"/>
    <col min="14605" max="14848" width="10.625" style="838"/>
    <col min="14849" max="14849" width="11.25" style="838" customWidth="1"/>
    <col min="14850" max="14852" width="8.625" style="838" customWidth="1"/>
    <col min="14853" max="14854" width="10.625" style="838" customWidth="1"/>
    <col min="14855" max="14855" width="8.75" style="838" customWidth="1"/>
    <col min="14856" max="14856" width="10.375" style="838" customWidth="1"/>
    <col min="14857" max="14857" width="11.25" style="838" customWidth="1"/>
    <col min="14858" max="14858" width="8.625" style="838" customWidth="1"/>
    <col min="14859" max="14859" width="10.625" style="838" customWidth="1"/>
    <col min="14860" max="14860" width="8.625" style="838" customWidth="1"/>
    <col min="14861" max="15104" width="10.625" style="838"/>
    <col min="15105" max="15105" width="11.25" style="838" customWidth="1"/>
    <col min="15106" max="15108" width="8.625" style="838" customWidth="1"/>
    <col min="15109" max="15110" width="10.625" style="838" customWidth="1"/>
    <col min="15111" max="15111" width="8.75" style="838" customWidth="1"/>
    <col min="15112" max="15112" width="10.375" style="838" customWidth="1"/>
    <col min="15113" max="15113" width="11.25" style="838" customWidth="1"/>
    <col min="15114" max="15114" width="8.625" style="838" customWidth="1"/>
    <col min="15115" max="15115" width="10.625" style="838" customWidth="1"/>
    <col min="15116" max="15116" width="8.625" style="838" customWidth="1"/>
    <col min="15117" max="15360" width="10.625" style="838"/>
    <col min="15361" max="15361" width="11.25" style="838" customWidth="1"/>
    <col min="15362" max="15364" width="8.625" style="838" customWidth="1"/>
    <col min="15365" max="15366" width="10.625" style="838" customWidth="1"/>
    <col min="15367" max="15367" width="8.75" style="838" customWidth="1"/>
    <col min="15368" max="15368" width="10.375" style="838" customWidth="1"/>
    <col min="15369" max="15369" width="11.25" style="838" customWidth="1"/>
    <col min="15370" max="15370" width="8.625" style="838" customWidth="1"/>
    <col min="15371" max="15371" width="10.625" style="838" customWidth="1"/>
    <col min="15372" max="15372" width="8.625" style="838" customWidth="1"/>
    <col min="15373" max="15616" width="10.625" style="838"/>
    <col min="15617" max="15617" width="11.25" style="838" customWidth="1"/>
    <col min="15618" max="15620" width="8.625" style="838" customWidth="1"/>
    <col min="15621" max="15622" width="10.625" style="838" customWidth="1"/>
    <col min="15623" max="15623" width="8.75" style="838" customWidth="1"/>
    <col min="15624" max="15624" width="10.375" style="838" customWidth="1"/>
    <col min="15625" max="15625" width="11.25" style="838" customWidth="1"/>
    <col min="15626" max="15626" width="8.625" style="838" customWidth="1"/>
    <col min="15627" max="15627" width="10.625" style="838" customWidth="1"/>
    <col min="15628" max="15628" width="8.625" style="838" customWidth="1"/>
    <col min="15629" max="15872" width="10.625" style="838"/>
    <col min="15873" max="15873" width="11.25" style="838" customWidth="1"/>
    <col min="15874" max="15876" width="8.625" style="838" customWidth="1"/>
    <col min="15877" max="15878" width="10.625" style="838" customWidth="1"/>
    <col min="15879" max="15879" width="8.75" style="838" customWidth="1"/>
    <col min="15880" max="15880" width="10.375" style="838" customWidth="1"/>
    <col min="15881" max="15881" width="11.25" style="838" customWidth="1"/>
    <col min="15882" max="15882" width="8.625" style="838" customWidth="1"/>
    <col min="15883" max="15883" width="10.625" style="838" customWidth="1"/>
    <col min="15884" max="15884" width="8.625" style="838" customWidth="1"/>
    <col min="15885" max="16128" width="10.625" style="838"/>
    <col min="16129" max="16129" width="11.25" style="838" customWidth="1"/>
    <col min="16130" max="16132" width="8.625" style="838" customWidth="1"/>
    <col min="16133" max="16134" width="10.625" style="838" customWidth="1"/>
    <col min="16135" max="16135" width="8.75" style="838" customWidth="1"/>
    <col min="16136" max="16136" width="10.375" style="838" customWidth="1"/>
    <col min="16137" max="16137" width="11.25" style="838" customWidth="1"/>
    <col min="16138" max="16138" width="8.625" style="838" customWidth="1"/>
    <col min="16139" max="16139" width="10.625" style="838" customWidth="1"/>
    <col min="16140" max="16140" width="8.625" style="838" customWidth="1"/>
    <col min="16141" max="16384" width="10.625" style="838"/>
  </cols>
  <sheetData>
    <row r="1" spans="1:243" ht="17.25">
      <c r="A1" s="986" t="s">
        <v>375</v>
      </c>
      <c r="B1" s="987"/>
      <c r="C1" s="987"/>
      <c r="D1" s="987"/>
      <c r="E1" s="987"/>
      <c r="F1" s="987"/>
      <c r="G1" s="987"/>
      <c r="H1" s="987"/>
      <c r="I1" s="987"/>
      <c r="J1" s="987"/>
      <c r="K1" s="987"/>
      <c r="L1" s="98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837"/>
      <c r="BF1" s="837"/>
      <c r="BG1" s="837"/>
      <c r="BH1" s="837"/>
      <c r="BI1" s="837"/>
      <c r="BJ1" s="837"/>
      <c r="BK1" s="837"/>
      <c r="BL1" s="837"/>
      <c r="BM1" s="837"/>
      <c r="BN1" s="837"/>
      <c r="BO1" s="837"/>
      <c r="BP1" s="837"/>
      <c r="BQ1" s="837"/>
      <c r="BR1" s="837"/>
      <c r="BS1" s="837"/>
      <c r="BT1" s="837"/>
      <c r="BU1" s="837"/>
      <c r="BV1" s="837"/>
      <c r="BW1" s="837"/>
      <c r="BX1" s="837"/>
      <c r="BY1" s="837"/>
      <c r="BZ1" s="837"/>
      <c r="CA1" s="837"/>
      <c r="CB1" s="837"/>
      <c r="CC1" s="837"/>
      <c r="CD1" s="837"/>
      <c r="CE1" s="837"/>
      <c r="CF1" s="837"/>
      <c r="CG1" s="837"/>
      <c r="CH1" s="837"/>
      <c r="CI1" s="837"/>
      <c r="CJ1" s="837"/>
      <c r="CK1" s="837"/>
      <c r="CL1" s="837"/>
      <c r="CM1" s="837"/>
      <c r="CN1" s="837"/>
      <c r="CO1" s="837"/>
      <c r="CP1" s="837"/>
      <c r="CQ1" s="837"/>
      <c r="CR1" s="837"/>
      <c r="CS1" s="837"/>
      <c r="CT1" s="837"/>
      <c r="CU1" s="837"/>
      <c r="CV1" s="837"/>
      <c r="CW1" s="837"/>
      <c r="CX1" s="837"/>
      <c r="CY1" s="837"/>
      <c r="CZ1" s="837"/>
      <c r="DA1" s="837"/>
      <c r="DB1" s="837"/>
      <c r="DC1" s="837"/>
      <c r="DD1" s="837"/>
      <c r="DE1" s="837"/>
      <c r="DF1" s="837"/>
      <c r="DG1" s="837"/>
      <c r="DH1" s="837"/>
      <c r="DI1" s="837"/>
      <c r="DJ1" s="837"/>
      <c r="DK1" s="837"/>
      <c r="DL1" s="837"/>
      <c r="DM1" s="837"/>
      <c r="DN1" s="837"/>
      <c r="DO1" s="837"/>
      <c r="DP1" s="837"/>
      <c r="DQ1" s="837"/>
      <c r="DR1" s="837"/>
      <c r="DS1" s="837"/>
      <c r="DT1" s="837"/>
      <c r="DU1" s="837"/>
      <c r="DV1" s="837"/>
      <c r="DW1" s="837"/>
      <c r="DX1" s="837"/>
      <c r="DY1" s="837"/>
      <c r="DZ1" s="837"/>
      <c r="EA1" s="837"/>
      <c r="EB1" s="837"/>
      <c r="EC1" s="837"/>
      <c r="ED1" s="837"/>
      <c r="EE1" s="837"/>
      <c r="EF1" s="837"/>
      <c r="EG1" s="837"/>
      <c r="EH1" s="837"/>
      <c r="EI1" s="837"/>
      <c r="EJ1" s="837"/>
      <c r="EK1" s="837"/>
      <c r="EL1" s="837"/>
      <c r="EM1" s="837"/>
      <c r="EN1" s="837"/>
      <c r="EO1" s="837"/>
      <c r="EP1" s="837"/>
      <c r="EQ1" s="837"/>
      <c r="ER1" s="837"/>
      <c r="ES1" s="837"/>
      <c r="ET1" s="837"/>
      <c r="EU1" s="837"/>
      <c r="EV1" s="837"/>
      <c r="EW1" s="837"/>
      <c r="EX1" s="837"/>
      <c r="EY1" s="837"/>
      <c r="EZ1" s="837"/>
      <c r="FA1" s="837"/>
      <c r="FB1" s="837"/>
      <c r="FC1" s="837"/>
      <c r="FD1" s="837"/>
      <c r="FE1" s="837"/>
      <c r="FF1" s="837"/>
      <c r="FG1" s="837"/>
      <c r="FH1" s="837"/>
      <c r="FI1" s="837"/>
      <c r="FJ1" s="837"/>
      <c r="FK1" s="837"/>
      <c r="FL1" s="837"/>
      <c r="FM1" s="837"/>
      <c r="FN1" s="837"/>
      <c r="FO1" s="837"/>
      <c r="FP1" s="837"/>
      <c r="FQ1" s="837"/>
      <c r="FR1" s="837"/>
      <c r="FS1" s="837"/>
      <c r="FT1" s="837"/>
      <c r="FU1" s="837"/>
      <c r="FV1" s="837"/>
      <c r="FW1" s="837"/>
      <c r="FX1" s="837"/>
      <c r="FY1" s="837"/>
      <c r="FZ1" s="837"/>
      <c r="GA1" s="837"/>
      <c r="GB1" s="837"/>
      <c r="GC1" s="837"/>
      <c r="GD1" s="837"/>
      <c r="GE1" s="837"/>
      <c r="GF1" s="837"/>
      <c r="GG1" s="837"/>
      <c r="GH1" s="837"/>
      <c r="GI1" s="837"/>
      <c r="GJ1" s="837"/>
      <c r="GK1" s="837"/>
      <c r="GL1" s="837"/>
      <c r="GM1" s="837"/>
      <c r="GN1" s="837"/>
      <c r="GO1" s="837"/>
      <c r="GP1" s="837"/>
      <c r="GQ1" s="837"/>
      <c r="GR1" s="837"/>
      <c r="GS1" s="837"/>
      <c r="GT1" s="837"/>
      <c r="GU1" s="837"/>
      <c r="GV1" s="837"/>
      <c r="GW1" s="837"/>
      <c r="GX1" s="837"/>
      <c r="GY1" s="837"/>
      <c r="GZ1" s="837"/>
      <c r="HA1" s="837"/>
      <c r="HB1" s="837"/>
      <c r="HC1" s="837"/>
      <c r="HD1" s="837"/>
      <c r="HE1" s="837"/>
      <c r="HF1" s="837"/>
      <c r="HG1" s="837"/>
      <c r="HH1" s="837"/>
      <c r="HI1" s="837"/>
      <c r="HJ1" s="837"/>
      <c r="HK1" s="837"/>
      <c r="HL1" s="837"/>
      <c r="HM1" s="837"/>
      <c r="HN1" s="837"/>
      <c r="HO1" s="837"/>
      <c r="HP1" s="837"/>
      <c r="HQ1" s="837"/>
      <c r="HR1" s="837"/>
      <c r="HS1" s="837"/>
      <c r="HT1" s="837"/>
      <c r="HU1" s="837"/>
      <c r="HV1" s="837"/>
      <c r="HW1" s="837"/>
      <c r="HX1" s="837"/>
      <c r="HY1" s="837"/>
      <c r="HZ1" s="837"/>
      <c r="IA1" s="837"/>
      <c r="IB1" s="837"/>
      <c r="IC1" s="837"/>
      <c r="ID1" s="837"/>
      <c r="IE1" s="837"/>
      <c r="IF1" s="837"/>
      <c r="IG1" s="837"/>
      <c r="IH1" s="837"/>
      <c r="II1" s="837"/>
    </row>
    <row r="2" spans="1:243" ht="18" thickBot="1">
      <c r="A2" s="1102" t="s">
        <v>461</v>
      </c>
      <c r="B2" s="1103"/>
      <c r="C2" s="1103"/>
      <c r="D2" s="1103"/>
      <c r="E2" s="1103"/>
      <c r="F2" s="1103"/>
      <c r="G2" s="1103"/>
      <c r="H2" s="1103"/>
      <c r="I2" s="1103"/>
      <c r="J2" s="1103"/>
      <c r="K2" s="1103"/>
      <c r="L2" s="1103"/>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c r="BL2" s="837"/>
      <c r="BM2" s="837"/>
      <c r="BN2" s="837"/>
      <c r="BO2" s="837"/>
      <c r="BP2" s="837"/>
      <c r="BQ2" s="837"/>
      <c r="BR2" s="837"/>
      <c r="BS2" s="837"/>
      <c r="BT2" s="837"/>
      <c r="BU2" s="837"/>
      <c r="BV2" s="837"/>
      <c r="BW2" s="837"/>
      <c r="BX2" s="837"/>
      <c r="BY2" s="837"/>
      <c r="BZ2" s="837"/>
      <c r="CA2" s="837"/>
      <c r="CB2" s="837"/>
      <c r="CC2" s="837"/>
      <c r="CD2" s="837"/>
      <c r="CE2" s="837"/>
      <c r="CF2" s="837"/>
      <c r="CG2" s="837"/>
      <c r="CH2" s="837"/>
      <c r="CI2" s="837"/>
      <c r="CJ2" s="837"/>
      <c r="CK2" s="837"/>
      <c r="CL2" s="837"/>
      <c r="CM2" s="837"/>
      <c r="CN2" s="837"/>
      <c r="CO2" s="837"/>
      <c r="CP2" s="837"/>
      <c r="CQ2" s="837"/>
      <c r="CR2" s="837"/>
      <c r="CS2" s="837"/>
      <c r="CT2" s="837"/>
      <c r="CU2" s="837"/>
      <c r="CV2" s="837"/>
      <c r="CW2" s="837"/>
      <c r="CX2" s="837"/>
      <c r="CY2" s="837"/>
      <c r="CZ2" s="837"/>
      <c r="DA2" s="837"/>
      <c r="DB2" s="837"/>
      <c r="DC2" s="837"/>
      <c r="DD2" s="837"/>
      <c r="DE2" s="837"/>
      <c r="DF2" s="837"/>
      <c r="DG2" s="837"/>
      <c r="DH2" s="837"/>
      <c r="DI2" s="837"/>
      <c r="DJ2" s="837"/>
      <c r="DK2" s="837"/>
      <c r="DL2" s="837"/>
      <c r="DM2" s="837"/>
      <c r="DN2" s="837"/>
      <c r="DO2" s="837"/>
      <c r="DP2" s="837"/>
      <c r="DQ2" s="837"/>
      <c r="DR2" s="837"/>
      <c r="DS2" s="837"/>
      <c r="DT2" s="837"/>
      <c r="DU2" s="837"/>
      <c r="DV2" s="837"/>
      <c r="DW2" s="837"/>
      <c r="DX2" s="837"/>
      <c r="DY2" s="837"/>
      <c r="DZ2" s="837"/>
      <c r="EA2" s="837"/>
      <c r="EB2" s="837"/>
      <c r="EC2" s="837"/>
      <c r="ED2" s="837"/>
      <c r="EE2" s="837"/>
      <c r="EF2" s="837"/>
      <c r="EG2" s="837"/>
      <c r="EH2" s="837"/>
      <c r="EI2" s="837"/>
      <c r="EJ2" s="837"/>
      <c r="EK2" s="837"/>
      <c r="EL2" s="837"/>
      <c r="EM2" s="837"/>
      <c r="EN2" s="837"/>
      <c r="EO2" s="837"/>
      <c r="EP2" s="837"/>
      <c r="EQ2" s="837"/>
      <c r="ER2" s="837"/>
      <c r="ES2" s="837"/>
      <c r="ET2" s="837"/>
      <c r="EU2" s="837"/>
      <c r="EV2" s="837"/>
      <c r="EW2" s="837"/>
      <c r="EX2" s="837"/>
      <c r="EY2" s="837"/>
      <c r="EZ2" s="837"/>
      <c r="FA2" s="837"/>
      <c r="FB2" s="837"/>
      <c r="FC2" s="837"/>
      <c r="FD2" s="837"/>
      <c r="FE2" s="837"/>
      <c r="FF2" s="837"/>
      <c r="FG2" s="837"/>
      <c r="FH2" s="837"/>
      <c r="FI2" s="837"/>
      <c r="FJ2" s="837"/>
      <c r="FK2" s="837"/>
      <c r="FL2" s="837"/>
      <c r="FM2" s="837"/>
      <c r="FN2" s="837"/>
      <c r="FO2" s="837"/>
      <c r="FP2" s="837"/>
      <c r="FQ2" s="837"/>
      <c r="FR2" s="837"/>
      <c r="FS2" s="837"/>
      <c r="FT2" s="837"/>
      <c r="FU2" s="837"/>
      <c r="FV2" s="837"/>
      <c r="FW2" s="837"/>
      <c r="FX2" s="837"/>
      <c r="FY2" s="837"/>
      <c r="FZ2" s="837"/>
      <c r="GA2" s="837"/>
      <c r="GB2" s="837"/>
      <c r="GC2" s="837"/>
      <c r="GD2" s="837"/>
      <c r="GE2" s="837"/>
      <c r="GF2" s="837"/>
      <c r="GG2" s="837"/>
      <c r="GH2" s="837"/>
      <c r="GI2" s="837"/>
      <c r="GJ2" s="837"/>
      <c r="GK2" s="837"/>
      <c r="GL2" s="837"/>
      <c r="GM2" s="837"/>
      <c r="GN2" s="837"/>
      <c r="GO2" s="837"/>
      <c r="GP2" s="837"/>
      <c r="GQ2" s="837"/>
      <c r="GR2" s="837"/>
      <c r="GS2" s="837"/>
      <c r="GT2" s="837"/>
      <c r="GU2" s="837"/>
      <c r="GV2" s="837"/>
      <c r="GW2" s="837"/>
      <c r="GX2" s="837"/>
      <c r="GY2" s="837"/>
      <c r="GZ2" s="837"/>
      <c r="HA2" s="837"/>
      <c r="HB2" s="837"/>
      <c r="HC2" s="837"/>
      <c r="HD2" s="837"/>
      <c r="HE2" s="837"/>
      <c r="HF2" s="837"/>
      <c r="HG2" s="837"/>
      <c r="HH2" s="837"/>
      <c r="HI2" s="837"/>
      <c r="HJ2" s="837"/>
      <c r="HK2" s="837"/>
      <c r="HL2" s="837"/>
      <c r="HM2" s="837"/>
      <c r="HN2" s="837"/>
      <c r="HO2" s="837"/>
      <c r="HP2" s="837"/>
      <c r="HQ2" s="837"/>
      <c r="HR2" s="837"/>
      <c r="HS2" s="837"/>
      <c r="HT2" s="837"/>
      <c r="HU2" s="837"/>
      <c r="HV2" s="837"/>
      <c r="HW2" s="837"/>
      <c r="HX2" s="837"/>
      <c r="HY2" s="837"/>
      <c r="HZ2" s="837"/>
      <c r="IA2" s="837"/>
      <c r="IB2" s="837"/>
      <c r="IC2" s="837"/>
      <c r="ID2" s="837"/>
      <c r="IE2" s="837"/>
      <c r="IF2" s="837"/>
      <c r="IG2" s="837"/>
      <c r="IH2" s="837"/>
      <c r="II2" s="837"/>
    </row>
    <row r="3" spans="1:243" ht="18.75" customHeight="1" thickTop="1">
      <c r="A3" s="1104" t="s">
        <v>462</v>
      </c>
      <c r="B3" s="1105" t="s">
        <v>377</v>
      </c>
      <c r="C3" s="992"/>
      <c r="D3" s="992"/>
      <c r="E3" s="992"/>
      <c r="F3" s="992"/>
      <c r="G3" s="992"/>
      <c r="H3" s="992"/>
      <c r="I3" s="992"/>
      <c r="J3" s="992"/>
      <c r="K3" s="992"/>
      <c r="L3" s="992"/>
    </row>
    <row r="4" spans="1:243" ht="28.9" customHeight="1">
      <c r="A4" s="993"/>
      <c r="B4" s="994"/>
      <c r="C4" s="995" t="s">
        <v>330</v>
      </c>
      <c r="D4" s="995" t="s">
        <v>331</v>
      </c>
      <c r="E4" s="1106" t="s">
        <v>378</v>
      </c>
      <c r="F4" s="1106" t="s">
        <v>463</v>
      </c>
      <c r="G4" s="1107" t="s">
        <v>334</v>
      </c>
      <c r="H4" s="995" t="s">
        <v>335</v>
      </c>
      <c r="I4" s="1108" t="s">
        <v>336</v>
      </c>
      <c r="J4" s="995" t="s">
        <v>337</v>
      </c>
      <c r="K4" s="995" t="s">
        <v>338</v>
      </c>
      <c r="L4" s="995" t="s">
        <v>381</v>
      </c>
    </row>
    <row r="5" spans="1:243" ht="12.75" customHeight="1">
      <c r="A5" s="999"/>
      <c r="B5" s="1109"/>
      <c r="C5" s="1110"/>
      <c r="D5" s="1110"/>
      <c r="E5" s="1110"/>
      <c r="F5" s="1110"/>
      <c r="G5" s="1110"/>
      <c r="H5" s="1110"/>
      <c r="I5" s="1110"/>
      <c r="J5" s="1110"/>
      <c r="K5" s="1110"/>
      <c r="L5" s="1110"/>
    </row>
    <row r="6" spans="1:243" ht="16.149999999999999" customHeight="1">
      <c r="A6" s="1111" t="s">
        <v>382</v>
      </c>
      <c r="B6" s="1112">
        <v>10000</v>
      </c>
      <c r="C6" s="1113">
        <v>2479</v>
      </c>
      <c r="D6" s="1113">
        <v>1918</v>
      </c>
      <c r="E6" s="1113">
        <v>795</v>
      </c>
      <c r="F6" s="1113">
        <v>320</v>
      </c>
      <c r="G6" s="1113">
        <v>371</v>
      </c>
      <c r="H6" s="1113">
        <v>406</v>
      </c>
      <c r="I6" s="1113">
        <v>1855</v>
      </c>
      <c r="J6" s="1113">
        <v>242</v>
      </c>
      <c r="K6" s="1113">
        <v>938</v>
      </c>
      <c r="L6" s="1113">
        <v>674</v>
      </c>
    </row>
    <row r="7" spans="1:243" ht="12.6" customHeight="1">
      <c r="A7" s="1111"/>
      <c r="B7" s="1114"/>
      <c r="C7" s="1115"/>
      <c r="D7" s="1115"/>
      <c r="E7" s="1115"/>
      <c r="F7" s="1115"/>
      <c r="G7" s="1115"/>
      <c r="H7" s="1115"/>
      <c r="I7" s="1115"/>
      <c r="J7" s="1115"/>
      <c r="K7" s="1115"/>
      <c r="L7" s="1115"/>
    </row>
    <row r="8" spans="1:243" s="832" customFormat="1" ht="16.149999999999999" customHeight="1">
      <c r="A8" s="1116" t="s">
        <v>46</v>
      </c>
      <c r="B8" s="1117">
        <v>99.7</v>
      </c>
      <c r="C8" s="1010">
        <v>100.9</v>
      </c>
      <c r="D8" s="1010">
        <v>99.6</v>
      </c>
      <c r="E8" s="1010">
        <v>95.6</v>
      </c>
      <c r="F8" s="1010">
        <v>99.4</v>
      </c>
      <c r="G8" s="1010">
        <v>101.2</v>
      </c>
      <c r="H8" s="1010">
        <v>101.7</v>
      </c>
      <c r="I8" s="1010">
        <v>98</v>
      </c>
      <c r="J8" s="1010">
        <v>102.4</v>
      </c>
      <c r="K8" s="1010">
        <v>101.4</v>
      </c>
      <c r="L8" s="1010">
        <v>99.6</v>
      </c>
    </row>
    <row r="9" spans="1:243" s="832" customFormat="1" ht="16.149999999999999" customHeight="1">
      <c r="A9" s="1116">
        <v>29</v>
      </c>
      <c r="B9" s="1117">
        <v>99.9</v>
      </c>
      <c r="C9" s="1010">
        <v>101</v>
      </c>
      <c r="D9" s="1010">
        <v>99.2</v>
      </c>
      <c r="E9" s="1010">
        <v>98.8</v>
      </c>
      <c r="F9" s="1010">
        <v>96.5</v>
      </c>
      <c r="G9" s="1010">
        <v>102.5</v>
      </c>
      <c r="H9" s="1010">
        <v>102.3</v>
      </c>
      <c r="I9" s="1010">
        <v>98</v>
      </c>
      <c r="J9" s="1010">
        <v>103.7</v>
      </c>
      <c r="K9" s="1010">
        <v>101.7</v>
      </c>
      <c r="L9" s="1010">
        <v>100</v>
      </c>
    </row>
    <row r="10" spans="1:243" s="832" customFormat="1" ht="16.149999999999999" customHeight="1">
      <c r="A10" s="1116">
        <v>30</v>
      </c>
      <c r="B10" s="1117">
        <v>100.9</v>
      </c>
      <c r="C10" s="1010">
        <v>102.9</v>
      </c>
      <c r="D10" s="1010">
        <v>98.6</v>
      </c>
      <c r="E10" s="1010">
        <v>102.1</v>
      </c>
      <c r="F10" s="1010">
        <v>94</v>
      </c>
      <c r="G10" s="1010">
        <v>104</v>
      </c>
      <c r="H10" s="1010">
        <v>103.2</v>
      </c>
      <c r="I10" s="1010">
        <v>99.4</v>
      </c>
      <c r="J10" s="1010">
        <v>104.2</v>
      </c>
      <c r="K10" s="1010">
        <v>102.8</v>
      </c>
      <c r="L10" s="1010">
        <v>99.9</v>
      </c>
    </row>
    <row r="11" spans="1:243" s="832" customFormat="1" ht="16.149999999999999" customHeight="1">
      <c r="A11" s="1116" t="s">
        <v>19</v>
      </c>
      <c r="B11" s="1117">
        <v>101.3</v>
      </c>
      <c r="C11" s="1010">
        <v>103.5</v>
      </c>
      <c r="D11" s="1010">
        <v>98.1</v>
      </c>
      <c r="E11" s="1010">
        <v>103.7</v>
      </c>
      <c r="F11" s="1010">
        <v>97</v>
      </c>
      <c r="G11" s="1010">
        <v>104.1</v>
      </c>
      <c r="H11" s="1010">
        <v>103.8</v>
      </c>
      <c r="I11" s="1010">
        <v>98.8</v>
      </c>
      <c r="J11" s="1010">
        <v>103.6</v>
      </c>
      <c r="K11" s="1010">
        <v>105.5</v>
      </c>
      <c r="L11" s="1010">
        <v>98.4</v>
      </c>
    </row>
    <row r="12" spans="1:243" s="832" customFormat="1" ht="16.149999999999999" customHeight="1">
      <c r="A12" s="1116">
        <v>2</v>
      </c>
      <c r="B12" s="1117">
        <v>100.6</v>
      </c>
      <c r="C12" s="1010">
        <v>104.6</v>
      </c>
      <c r="D12" s="1010">
        <v>98.4</v>
      </c>
      <c r="E12" s="1010">
        <v>101.2</v>
      </c>
      <c r="F12" s="1010">
        <v>98.1</v>
      </c>
      <c r="G12" s="1010">
        <v>105.1</v>
      </c>
      <c r="H12" s="1010">
        <v>104.3</v>
      </c>
      <c r="I12" s="1010">
        <v>97.6</v>
      </c>
      <c r="J12" s="1010">
        <v>97.6</v>
      </c>
      <c r="K12" s="1010">
        <v>104.6</v>
      </c>
      <c r="L12" s="1010">
        <v>92.1</v>
      </c>
    </row>
    <row r="13" spans="1:243" ht="16.149999999999999" customHeight="1">
      <c r="A13" s="1118"/>
      <c r="B13" s="1119"/>
      <c r="C13" s="1120"/>
      <c r="D13" s="1120"/>
      <c r="E13" s="1120"/>
      <c r="F13" s="1120"/>
      <c r="G13" s="1120"/>
      <c r="H13" s="1120"/>
      <c r="I13" s="1120"/>
      <c r="J13" s="1120"/>
      <c r="K13" s="1120"/>
      <c r="L13" s="1120"/>
    </row>
    <row r="14" spans="1:243" s="832" customFormat="1" ht="14.25">
      <c r="A14" s="1121" t="s">
        <v>243</v>
      </c>
      <c r="B14" s="1122">
        <v>100.2</v>
      </c>
      <c r="C14" s="1123">
        <v>104.1</v>
      </c>
      <c r="D14" s="1123">
        <v>98.4</v>
      </c>
      <c r="E14" s="1123">
        <v>101.5</v>
      </c>
      <c r="F14" s="1123">
        <v>99.1</v>
      </c>
      <c r="G14" s="1124">
        <v>106.8</v>
      </c>
      <c r="H14" s="1124">
        <v>104</v>
      </c>
      <c r="I14" s="1124">
        <v>95.1</v>
      </c>
      <c r="J14" s="1124">
        <v>97.5</v>
      </c>
      <c r="K14" s="1124">
        <v>105.4</v>
      </c>
      <c r="L14" s="1124">
        <v>92.1</v>
      </c>
    </row>
    <row r="15" spans="1:243" s="832" customFormat="1" ht="14.25">
      <c r="A15" s="1121">
        <v>6</v>
      </c>
      <c r="B15" s="1122">
        <v>100.2</v>
      </c>
      <c r="C15" s="1123">
        <v>104</v>
      </c>
      <c r="D15" s="1123">
        <v>98.5</v>
      </c>
      <c r="E15" s="1123">
        <v>101.7</v>
      </c>
      <c r="F15" s="1123">
        <v>99.5</v>
      </c>
      <c r="G15" s="1124">
        <v>105.3</v>
      </c>
      <c r="H15" s="1124">
        <v>104.2</v>
      </c>
      <c r="I15" s="1124">
        <v>95.9</v>
      </c>
      <c r="J15" s="1124">
        <v>97.5</v>
      </c>
      <c r="K15" s="1124">
        <v>104.1</v>
      </c>
      <c r="L15" s="1124">
        <v>92</v>
      </c>
    </row>
    <row r="16" spans="1:243" s="832" customFormat="1" ht="14.25">
      <c r="A16" s="1121">
        <v>7</v>
      </c>
      <c r="B16" s="1122">
        <v>100.7</v>
      </c>
      <c r="C16" s="1123">
        <v>104.6</v>
      </c>
      <c r="D16" s="1123">
        <v>98.5</v>
      </c>
      <c r="E16" s="1123">
        <v>101.5</v>
      </c>
      <c r="F16" s="1123">
        <v>98</v>
      </c>
      <c r="G16" s="1124">
        <v>104.1</v>
      </c>
      <c r="H16" s="1124">
        <v>104</v>
      </c>
      <c r="I16" s="1124">
        <v>97.3</v>
      </c>
      <c r="J16" s="1124">
        <v>96.8</v>
      </c>
      <c r="K16" s="1124">
        <v>105.9</v>
      </c>
      <c r="L16" s="1124">
        <v>92.2</v>
      </c>
    </row>
    <row r="17" spans="1:12" s="832" customFormat="1" ht="14.25">
      <c r="A17" s="1121">
        <v>8</v>
      </c>
      <c r="B17" s="1122">
        <v>101.1</v>
      </c>
      <c r="C17" s="1123">
        <v>106.7</v>
      </c>
      <c r="D17" s="1123">
        <v>98.5</v>
      </c>
      <c r="E17" s="1123">
        <v>101.1</v>
      </c>
      <c r="F17" s="1123">
        <v>96.7</v>
      </c>
      <c r="G17" s="1124">
        <v>101.9</v>
      </c>
      <c r="H17" s="1124">
        <v>104</v>
      </c>
      <c r="I17" s="1124">
        <v>98.1</v>
      </c>
      <c r="J17" s="1124">
        <v>96.8</v>
      </c>
      <c r="K17" s="1124">
        <v>105</v>
      </c>
      <c r="L17" s="1124">
        <v>92.2</v>
      </c>
    </row>
    <row r="18" spans="1:12" s="832" customFormat="1" ht="14.25">
      <c r="A18" s="1121">
        <v>9</v>
      </c>
      <c r="B18" s="1122">
        <v>101</v>
      </c>
      <c r="C18" s="1123">
        <v>106.9</v>
      </c>
      <c r="D18" s="1123">
        <v>98.3</v>
      </c>
      <c r="E18" s="1123">
        <v>100.3</v>
      </c>
      <c r="F18" s="1123">
        <v>97.5</v>
      </c>
      <c r="G18" s="1124">
        <v>106.3</v>
      </c>
      <c r="H18" s="1124">
        <v>104.3</v>
      </c>
      <c r="I18" s="1124">
        <v>97.9</v>
      </c>
      <c r="J18" s="1124">
        <v>96.8</v>
      </c>
      <c r="K18" s="1124">
        <v>103.5</v>
      </c>
      <c r="L18" s="1124">
        <v>92</v>
      </c>
    </row>
    <row r="19" spans="1:12" s="832" customFormat="1" ht="14.25">
      <c r="A19" s="1121">
        <v>10</v>
      </c>
      <c r="B19" s="1122">
        <v>100.6</v>
      </c>
      <c r="C19" s="1123">
        <v>105.4</v>
      </c>
      <c r="D19" s="1123">
        <v>98.3</v>
      </c>
      <c r="E19" s="1123">
        <v>99.4</v>
      </c>
      <c r="F19" s="1123">
        <v>98.6</v>
      </c>
      <c r="G19" s="1124">
        <v>107.8</v>
      </c>
      <c r="H19" s="1124">
        <v>104.5</v>
      </c>
      <c r="I19" s="1124">
        <v>97.5</v>
      </c>
      <c r="J19" s="1124">
        <v>95.5</v>
      </c>
      <c r="K19" s="1124">
        <v>102.6</v>
      </c>
      <c r="L19" s="1124">
        <v>92.5</v>
      </c>
    </row>
    <row r="20" spans="1:12" s="832" customFormat="1" ht="14.25">
      <c r="A20" s="1121">
        <v>11</v>
      </c>
      <c r="B20" s="1122">
        <v>100</v>
      </c>
      <c r="C20" s="1123">
        <v>103.8</v>
      </c>
      <c r="D20" s="1123">
        <v>98.3</v>
      </c>
      <c r="E20" s="1123">
        <v>99</v>
      </c>
      <c r="F20" s="1123">
        <v>97.9</v>
      </c>
      <c r="G20" s="1124">
        <v>108.1</v>
      </c>
      <c r="H20" s="1124">
        <v>104.5</v>
      </c>
      <c r="I20" s="1124">
        <v>97.3</v>
      </c>
      <c r="J20" s="1124">
        <v>95.5</v>
      </c>
      <c r="K20" s="1124">
        <v>102.3</v>
      </c>
      <c r="L20" s="1124">
        <v>92</v>
      </c>
    </row>
    <row r="21" spans="1:12" s="832" customFormat="1" ht="14.25">
      <c r="A21" s="1116">
        <v>12</v>
      </c>
      <c r="B21" s="1123">
        <v>100</v>
      </c>
      <c r="C21" s="1123">
        <v>103.2</v>
      </c>
      <c r="D21" s="1123">
        <v>98.3</v>
      </c>
      <c r="E21" s="1123">
        <v>98.4</v>
      </c>
      <c r="F21" s="1123">
        <v>98.4</v>
      </c>
      <c r="G21" s="1124">
        <v>106.9</v>
      </c>
      <c r="H21" s="1124">
        <v>104.2</v>
      </c>
      <c r="I21" s="1124">
        <v>97.6</v>
      </c>
      <c r="J21" s="1124">
        <v>95.3</v>
      </c>
      <c r="K21" s="1124">
        <v>104.1</v>
      </c>
      <c r="L21" s="1124">
        <v>92.3</v>
      </c>
    </row>
    <row r="22" spans="1:12" s="832" customFormat="1" ht="14.25">
      <c r="A22" s="1116" t="s">
        <v>49</v>
      </c>
      <c r="B22" s="1123">
        <v>100.7</v>
      </c>
      <c r="C22" s="1123">
        <v>104.7</v>
      </c>
      <c r="D22" s="1123">
        <v>98.7</v>
      </c>
      <c r="E22" s="1123">
        <v>98.6</v>
      </c>
      <c r="F22" s="1123">
        <v>99</v>
      </c>
      <c r="G22" s="1124">
        <v>105.9</v>
      </c>
      <c r="H22" s="1124">
        <v>104</v>
      </c>
      <c r="I22" s="1124">
        <v>97.8</v>
      </c>
      <c r="J22" s="1124">
        <v>95.3</v>
      </c>
      <c r="K22" s="1124">
        <v>105.3</v>
      </c>
      <c r="L22" s="1124">
        <v>92.9</v>
      </c>
    </row>
    <row r="23" spans="1:12" s="832" customFormat="1" ht="14.25">
      <c r="A23" s="1116">
        <v>2</v>
      </c>
      <c r="B23" s="1123">
        <v>100.6</v>
      </c>
      <c r="C23" s="1123">
        <v>104.4</v>
      </c>
      <c r="D23" s="1123">
        <v>98.7</v>
      </c>
      <c r="E23" s="1123">
        <v>98.8</v>
      </c>
      <c r="F23" s="1123">
        <v>97.9</v>
      </c>
      <c r="G23" s="1125">
        <v>104.3</v>
      </c>
      <c r="H23" s="1125">
        <v>104.2</v>
      </c>
      <c r="I23" s="1125">
        <v>97.9</v>
      </c>
      <c r="J23" s="1125">
        <v>95.1</v>
      </c>
      <c r="K23" s="1125">
        <v>105.8</v>
      </c>
      <c r="L23" s="1125">
        <v>92.9</v>
      </c>
    </row>
    <row r="24" spans="1:12" s="832" customFormat="1" ht="14.25">
      <c r="A24" s="1116">
        <v>3</v>
      </c>
      <c r="B24" s="1123">
        <v>100.8</v>
      </c>
      <c r="C24" s="1123">
        <v>103.7</v>
      </c>
      <c r="D24" s="1123">
        <v>98.8</v>
      </c>
      <c r="E24" s="1123">
        <v>99.5</v>
      </c>
      <c r="F24" s="1123">
        <v>97.3</v>
      </c>
      <c r="G24" s="1125">
        <v>106.7</v>
      </c>
      <c r="H24" s="1125">
        <v>105.1</v>
      </c>
      <c r="I24" s="1125">
        <v>98.9</v>
      </c>
      <c r="J24" s="1125">
        <v>95.1</v>
      </c>
      <c r="K24" s="1125">
        <v>106.1</v>
      </c>
      <c r="L24" s="1125">
        <v>93.5</v>
      </c>
    </row>
    <row r="25" spans="1:12" s="832" customFormat="1" ht="14.25">
      <c r="A25" s="1121">
        <v>4</v>
      </c>
      <c r="B25" s="1122">
        <v>100.4</v>
      </c>
      <c r="C25" s="1123">
        <v>103.6</v>
      </c>
      <c r="D25" s="1123">
        <v>100</v>
      </c>
      <c r="E25" s="1123">
        <v>100.2</v>
      </c>
      <c r="F25" s="1123">
        <v>99.8</v>
      </c>
      <c r="G25" s="1125">
        <v>107.3</v>
      </c>
      <c r="H25" s="1125">
        <v>104.8</v>
      </c>
      <c r="I25" s="1125">
        <v>94.6</v>
      </c>
      <c r="J25" s="1125">
        <v>95.8</v>
      </c>
      <c r="K25" s="1125">
        <v>106.5</v>
      </c>
      <c r="L25" s="1125">
        <v>93.5</v>
      </c>
    </row>
    <row r="26" spans="1:12" s="832" customFormat="1" ht="14.25">
      <c r="A26" s="1126">
        <v>5</v>
      </c>
      <c r="B26" s="1127">
        <v>100.7</v>
      </c>
      <c r="C26" s="1128">
        <v>104.1</v>
      </c>
      <c r="D26" s="1128">
        <v>100</v>
      </c>
      <c r="E26" s="1128">
        <v>101.9</v>
      </c>
      <c r="F26" s="1128">
        <v>99.1</v>
      </c>
      <c r="G26" s="1129">
        <v>107.4</v>
      </c>
      <c r="H26" s="1129">
        <v>104.6</v>
      </c>
      <c r="I26" s="1129">
        <v>94.8</v>
      </c>
      <c r="J26" s="1129">
        <v>97.3</v>
      </c>
      <c r="K26" s="1129">
        <v>105.7</v>
      </c>
      <c r="L26" s="1129">
        <v>93.8</v>
      </c>
    </row>
    <row r="27" spans="1:12" ht="14.25">
      <c r="A27" s="1020" t="s">
        <v>383</v>
      </c>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zoomScaleNormal="100" zoomScaleSheetLayoutView="75" workbookViewId="0">
      <selection sqref="A1:N1"/>
    </sheetView>
  </sheetViews>
  <sheetFormatPr defaultColWidth="10.625" defaultRowHeight="13.5"/>
  <cols>
    <col min="1" max="1" width="8.625" style="48" customWidth="1"/>
    <col min="2" max="2" width="14.375" style="48" customWidth="1"/>
    <col min="3" max="9" width="8.625" style="48" customWidth="1"/>
    <col min="10" max="10" width="9.25" style="48" customWidth="1"/>
    <col min="11" max="14" width="8.625" style="48" customWidth="1"/>
    <col min="15" max="256" width="10.625" style="48"/>
    <col min="257" max="257" width="8.625" style="48" customWidth="1"/>
    <col min="258" max="258" width="14.375" style="48" customWidth="1"/>
    <col min="259" max="265" width="8.625" style="48" customWidth="1"/>
    <col min="266" max="266" width="9.25" style="48" customWidth="1"/>
    <col min="267" max="270" width="8.625" style="48" customWidth="1"/>
    <col min="271" max="512" width="10.625" style="48"/>
    <col min="513" max="513" width="8.625" style="48" customWidth="1"/>
    <col min="514" max="514" width="14.375" style="48" customWidth="1"/>
    <col min="515" max="521" width="8.625" style="48" customWidth="1"/>
    <col min="522" max="522" width="9.25" style="48" customWidth="1"/>
    <col min="523" max="526" width="8.625" style="48" customWidth="1"/>
    <col min="527" max="768" width="10.625" style="48"/>
    <col min="769" max="769" width="8.625" style="48" customWidth="1"/>
    <col min="770" max="770" width="14.375" style="48" customWidth="1"/>
    <col min="771" max="777" width="8.625" style="48" customWidth="1"/>
    <col min="778" max="778" width="9.25" style="48" customWidth="1"/>
    <col min="779" max="782" width="8.625" style="48" customWidth="1"/>
    <col min="783" max="1024" width="10.625" style="48"/>
    <col min="1025" max="1025" width="8.625" style="48" customWidth="1"/>
    <col min="1026" max="1026" width="14.375" style="48" customWidth="1"/>
    <col min="1027" max="1033" width="8.625" style="48" customWidth="1"/>
    <col min="1034" max="1034" width="9.25" style="48" customWidth="1"/>
    <col min="1035" max="1038" width="8.625" style="48" customWidth="1"/>
    <col min="1039" max="1280" width="10.625" style="48"/>
    <col min="1281" max="1281" width="8.625" style="48" customWidth="1"/>
    <col min="1282" max="1282" width="14.375" style="48" customWidth="1"/>
    <col min="1283" max="1289" width="8.625" style="48" customWidth="1"/>
    <col min="1290" max="1290" width="9.25" style="48" customWidth="1"/>
    <col min="1291" max="1294" width="8.625" style="48" customWidth="1"/>
    <col min="1295" max="1536" width="10.625" style="48"/>
    <col min="1537" max="1537" width="8.625" style="48" customWidth="1"/>
    <col min="1538" max="1538" width="14.375" style="48" customWidth="1"/>
    <col min="1539" max="1545" width="8.625" style="48" customWidth="1"/>
    <col min="1546" max="1546" width="9.25" style="48" customWidth="1"/>
    <col min="1547" max="1550" width="8.625" style="48" customWidth="1"/>
    <col min="1551" max="1792" width="10.625" style="48"/>
    <col min="1793" max="1793" width="8.625" style="48" customWidth="1"/>
    <col min="1794" max="1794" width="14.375" style="48" customWidth="1"/>
    <col min="1795" max="1801" width="8.625" style="48" customWidth="1"/>
    <col min="1802" max="1802" width="9.25" style="48" customWidth="1"/>
    <col min="1803" max="1806" width="8.625" style="48" customWidth="1"/>
    <col min="1807" max="2048" width="10.625" style="48"/>
    <col min="2049" max="2049" width="8.625" style="48" customWidth="1"/>
    <col min="2050" max="2050" width="14.375" style="48" customWidth="1"/>
    <col min="2051" max="2057" width="8.625" style="48" customWidth="1"/>
    <col min="2058" max="2058" width="9.25" style="48" customWidth="1"/>
    <col min="2059" max="2062" width="8.625" style="48" customWidth="1"/>
    <col min="2063" max="2304" width="10.625" style="48"/>
    <col min="2305" max="2305" width="8.625" style="48" customWidth="1"/>
    <col min="2306" max="2306" width="14.375" style="48" customWidth="1"/>
    <col min="2307" max="2313" width="8.625" style="48" customWidth="1"/>
    <col min="2314" max="2314" width="9.25" style="48" customWidth="1"/>
    <col min="2315" max="2318" width="8.625" style="48" customWidth="1"/>
    <col min="2319" max="2560" width="10.625" style="48"/>
    <col min="2561" max="2561" width="8.625" style="48" customWidth="1"/>
    <col min="2562" max="2562" width="14.375" style="48" customWidth="1"/>
    <col min="2563" max="2569" width="8.625" style="48" customWidth="1"/>
    <col min="2570" max="2570" width="9.25" style="48" customWidth="1"/>
    <col min="2571" max="2574" width="8.625" style="48" customWidth="1"/>
    <col min="2575" max="2816" width="10.625" style="48"/>
    <col min="2817" max="2817" width="8.625" style="48" customWidth="1"/>
    <col min="2818" max="2818" width="14.375" style="48" customWidth="1"/>
    <col min="2819" max="2825" width="8.625" style="48" customWidth="1"/>
    <col min="2826" max="2826" width="9.25" style="48" customWidth="1"/>
    <col min="2827" max="2830" width="8.625" style="48" customWidth="1"/>
    <col min="2831" max="3072" width="10.625" style="48"/>
    <col min="3073" max="3073" width="8.625" style="48" customWidth="1"/>
    <col min="3074" max="3074" width="14.375" style="48" customWidth="1"/>
    <col min="3075" max="3081" width="8.625" style="48" customWidth="1"/>
    <col min="3082" max="3082" width="9.25" style="48" customWidth="1"/>
    <col min="3083" max="3086" width="8.625" style="48" customWidth="1"/>
    <col min="3087" max="3328" width="10.625" style="48"/>
    <col min="3329" max="3329" width="8.625" style="48" customWidth="1"/>
    <col min="3330" max="3330" width="14.375" style="48" customWidth="1"/>
    <col min="3331" max="3337" width="8.625" style="48" customWidth="1"/>
    <col min="3338" max="3338" width="9.25" style="48" customWidth="1"/>
    <col min="3339" max="3342" width="8.625" style="48" customWidth="1"/>
    <col min="3343" max="3584" width="10.625" style="48"/>
    <col min="3585" max="3585" width="8.625" style="48" customWidth="1"/>
    <col min="3586" max="3586" width="14.375" style="48" customWidth="1"/>
    <col min="3587" max="3593" width="8.625" style="48" customWidth="1"/>
    <col min="3594" max="3594" width="9.25" style="48" customWidth="1"/>
    <col min="3595" max="3598" width="8.625" style="48" customWidth="1"/>
    <col min="3599" max="3840" width="10.625" style="48"/>
    <col min="3841" max="3841" width="8.625" style="48" customWidth="1"/>
    <col min="3842" max="3842" width="14.375" style="48" customWidth="1"/>
    <col min="3843" max="3849" width="8.625" style="48" customWidth="1"/>
    <col min="3850" max="3850" width="9.25" style="48" customWidth="1"/>
    <col min="3851" max="3854" width="8.625" style="48" customWidth="1"/>
    <col min="3855" max="4096" width="10.625" style="48"/>
    <col min="4097" max="4097" width="8.625" style="48" customWidth="1"/>
    <col min="4098" max="4098" width="14.375" style="48" customWidth="1"/>
    <col min="4099" max="4105" width="8.625" style="48" customWidth="1"/>
    <col min="4106" max="4106" width="9.25" style="48" customWidth="1"/>
    <col min="4107" max="4110" width="8.625" style="48" customWidth="1"/>
    <col min="4111" max="4352" width="10.625" style="48"/>
    <col min="4353" max="4353" width="8.625" style="48" customWidth="1"/>
    <col min="4354" max="4354" width="14.375" style="48" customWidth="1"/>
    <col min="4355" max="4361" width="8.625" style="48" customWidth="1"/>
    <col min="4362" max="4362" width="9.25" style="48" customWidth="1"/>
    <col min="4363" max="4366" width="8.625" style="48" customWidth="1"/>
    <col min="4367" max="4608" width="10.625" style="48"/>
    <col min="4609" max="4609" width="8.625" style="48" customWidth="1"/>
    <col min="4610" max="4610" width="14.375" style="48" customWidth="1"/>
    <col min="4611" max="4617" width="8.625" style="48" customWidth="1"/>
    <col min="4618" max="4618" width="9.25" style="48" customWidth="1"/>
    <col min="4619" max="4622" width="8.625" style="48" customWidth="1"/>
    <col min="4623" max="4864" width="10.625" style="48"/>
    <col min="4865" max="4865" width="8.625" style="48" customWidth="1"/>
    <col min="4866" max="4866" width="14.375" style="48" customWidth="1"/>
    <col min="4867" max="4873" width="8.625" style="48" customWidth="1"/>
    <col min="4874" max="4874" width="9.25" style="48" customWidth="1"/>
    <col min="4875" max="4878" width="8.625" style="48" customWidth="1"/>
    <col min="4879" max="5120" width="10.625" style="48"/>
    <col min="5121" max="5121" width="8.625" style="48" customWidth="1"/>
    <col min="5122" max="5122" width="14.375" style="48" customWidth="1"/>
    <col min="5123" max="5129" width="8.625" style="48" customWidth="1"/>
    <col min="5130" max="5130" width="9.25" style="48" customWidth="1"/>
    <col min="5131" max="5134" width="8.625" style="48" customWidth="1"/>
    <col min="5135" max="5376" width="10.625" style="48"/>
    <col min="5377" max="5377" width="8.625" style="48" customWidth="1"/>
    <col min="5378" max="5378" width="14.375" style="48" customWidth="1"/>
    <col min="5379" max="5385" width="8.625" style="48" customWidth="1"/>
    <col min="5386" max="5386" width="9.25" style="48" customWidth="1"/>
    <col min="5387" max="5390" width="8.625" style="48" customWidth="1"/>
    <col min="5391" max="5632" width="10.625" style="48"/>
    <col min="5633" max="5633" width="8.625" style="48" customWidth="1"/>
    <col min="5634" max="5634" width="14.375" style="48" customWidth="1"/>
    <col min="5635" max="5641" width="8.625" style="48" customWidth="1"/>
    <col min="5642" max="5642" width="9.25" style="48" customWidth="1"/>
    <col min="5643" max="5646" width="8.625" style="48" customWidth="1"/>
    <col min="5647" max="5888" width="10.625" style="48"/>
    <col min="5889" max="5889" width="8.625" style="48" customWidth="1"/>
    <col min="5890" max="5890" width="14.375" style="48" customWidth="1"/>
    <col min="5891" max="5897" width="8.625" style="48" customWidth="1"/>
    <col min="5898" max="5898" width="9.25" style="48" customWidth="1"/>
    <col min="5899" max="5902" width="8.625" style="48" customWidth="1"/>
    <col min="5903" max="6144" width="10.625" style="48"/>
    <col min="6145" max="6145" width="8.625" style="48" customWidth="1"/>
    <col min="6146" max="6146" width="14.375" style="48" customWidth="1"/>
    <col min="6147" max="6153" width="8.625" style="48" customWidth="1"/>
    <col min="6154" max="6154" width="9.25" style="48" customWidth="1"/>
    <col min="6155" max="6158" width="8.625" style="48" customWidth="1"/>
    <col min="6159" max="6400" width="10.625" style="48"/>
    <col min="6401" max="6401" width="8.625" style="48" customWidth="1"/>
    <col min="6402" max="6402" width="14.375" style="48" customWidth="1"/>
    <col min="6403" max="6409" width="8.625" style="48" customWidth="1"/>
    <col min="6410" max="6410" width="9.25" style="48" customWidth="1"/>
    <col min="6411" max="6414" width="8.625" style="48" customWidth="1"/>
    <col min="6415" max="6656" width="10.625" style="48"/>
    <col min="6657" max="6657" width="8.625" style="48" customWidth="1"/>
    <col min="6658" max="6658" width="14.375" style="48" customWidth="1"/>
    <col min="6659" max="6665" width="8.625" style="48" customWidth="1"/>
    <col min="6666" max="6666" width="9.25" style="48" customWidth="1"/>
    <col min="6667" max="6670" width="8.625" style="48" customWidth="1"/>
    <col min="6671" max="6912" width="10.625" style="48"/>
    <col min="6913" max="6913" width="8.625" style="48" customWidth="1"/>
    <col min="6914" max="6914" width="14.375" style="48" customWidth="1"/>
    <col min="6915" max="6921" width="8.625" style="48" customWidth="1"/>
    <col min="6922" max="6922" width="9.25" style="48" customWidth="1"/>
    <col min="6923" max="6926" width="8.625" style="48" customWidth="1"/>
    <col min="6927" max="7168" width="10.625" style="48"/>
    <col min="7169" max="7169" width="8.625" style="48" customWidth="1"/>
    <col min="7170" max="7170" width="14.375" style="48" customWidth="1"/>
    <col min="7171" max="7177" width="8.625" style="48" customWidth="1"/>
    <col min="7178" max="7178" width="9.25" style="48" customWidth="1"/>
    <col min="7179" max="7182" width="8.625" style="48" customWidth="1"/>
    <col min="7183" max="7424" width="10.625" style="48"/>
    <col min="7425" max="7425" width="8.625" style="48" customWidth="1"/>
    <col min="7426" max="7426" width="14.375" style="48" customWidth="1"/>
    <col min="7427" max="7433" width="8.625" style="48" customWidth="1"/>
    <col min="7434" max="7434" width="9.25" style="48" customWidth="1"/>
    <col min="7435" max="7438" width="8.625" style="48" customWidth="1"/>
    <col min="7439" max="7680" width="10.625" style="48"/>
    <col min="7681" max="7681" width="8.625" style="48" customWidth="1"/>
    <col min="7682" max="7682" width="14.375" style="48" customWidth="1"/>
    <col min="7683" max="7689" width="8.625" style="48" customWidth="1"/>
    <col min="7690" max="7690" width="9.25" style="48" customWidth="1"/>
    <col min="7691" max="7694" width="8.625" style="48" customWidth="1"/>
    <col min="7695" max="7936" width="10.625" style="48"/>
    <col min="7937" max="7937" width="8.625" style="48" customWidth="1"/>
    <col min="7938" max="7938" width="14.375" style="48" customWidth="1"/>
    <col min="7939" max="7945" width="8.625" style="48" customWidth="1"/>
    <col min="7946" max="7946" width="9.25" style="48" customWidth="1"/>
    <col min="7947" max="7950" width="8.625" style="48" customWidth="1"/>
    <col min="7951" max="8192" width="10.625" style="48"/>
    <col min="8193" max="8193" width="8.625" style="48" customWidth="1"/>
    <col min="8194" max="8194" width="14.375" style="48" customWidth="1"/>
    <col min="8195" max="8201" width="8.625" style="48" customWidth="1"/>
    <col min="8202" max="8202" width="9.25" style="48" customWidth="1"/>
    <col min="8203" max="8206" width="8.625" style="48" customWidth="1"/>
    <col min="8207" max="8448" width="10.625" style="48"/>
    <col min="8449" max="8449" width="8.625" style="48" customWidth="1"/>
    <col min="8450" max="8450" width="14.375" style="48" customWidth="1"/>
    <col min="8451" max="8457" width="8.625" style="48" customWidth="1"/>
    <col min="8458" max="8458" width="9.25" style="48" customWidth="1"/>
    <col min="8459" max="8462" width="8.625" style="48" customWidth="1"/>
    <col min="8463" max="8704" width="10.625" style="48"/>
    <col min="8705" max="8705" width="8.625" style="48" customWidth="1"/>
    <col min="8706" max="8706" width="14.375" style="48" customWidth="1"/>
    <col min="8707" max="8713" width="8.625" style="48" customWidth="1"/>
    <col min="8714" max="8714" width="9.25" style="48" customWidth="1"/>
    <col min="8715" max="8718" width="8.625" style="48" customWidth="1"/>
    <col min="8719" max="8960" width="10.625" style="48"/>
    <col min="8961" max="8961" width="8.625" style="48" customWidth="1"/>
    <col min="8962" max="8962" width="14.375" style="48" customWidth="1"/>
    <col min="8963" max="8969" width="8.625" style="48" customWidth="1"/>
    <col min="8970" max="8970" width="9.25" style="48" customWidth="1"/>
    <col min="8971" max="8974" width="8.625" style="48" customWidth="1"/>
    <col min="8975" max="9216" width="10.625" style="48"/>
    <col min="9217" max="9217" width="8.625" style="48" customWidth="1"/>
    <col min="9218" max="9218" width="14.375" style="48" customWidth="1"/>
    <col min="9219" max="9225" width="8.625" style="48" customWidth="1"/>
    <col min="9226" max="9226" width="9.25" style="48" customWidth="1"/>
    <col min="9227" max="9230" width="8.625" style="48" customWidth="1"/>
    <col min="9231" max="9472" width="10.625" style="48"/>
    <col min="9473" max="9473" width="8.625" style="48" customWidth="1"/>
    <col min="9474" max="9474" width="14.375" style="48" customWidth="1"/>
    <col min="9475" max="9481" width="8.625" style="48" customWidth="1"/>
    <col min="9482" max="9482" width="9.25" style="48" customWidth="1"/>
    <col min="9483" max="9486" width="8.625" style="48" customWidth="1"/>
    <col min="9487" max="9728" width="10.625" style="48"/>
    <col min="9729" max="9729" width="8.625" style="48" customWidth="1"/>
    <col min="9730" max="9730" width="14.375" style="48" customWidth="1"/>
    <col min="9731" max="9737" width="8.625" style="48" customWidth="1"/>
    <col min="9738" max="9738" width="9.25" style="48" customWidth="1"/>
    <col min="9739" max="9742" width="8.625" style="48" customWidth="1"/>
    <col min="9743" max="9984" width="10.625" style="48"/>
    <col min="9985" max="9985" width="8.625" style="48" customWidth="1"/>
    <col min="9986" max="9986" width="14.375" style="48" customWidth="1"/>
    <col min="9987" max="9993" width="8.625" style="48" customWidth="1"/>
    <col min="9994" max="9994" width="9.25" style="48" customWidth="1"/>
    <col min="9995" max="9998" width="8.625" style="48" customWidth="1"/>
    <col min="9999" max="10240" width="10.625" style="48"/>
    <col min="10241" max="10241" width="8.625" style="48" customWidth="1"/>
    <col min="10242" max="10242" width="14.375" style="48" customWidth="1"/>
    <col min="10243" max="10249" width="8.625" style="48" customWidth="1"/>
    <col min="10250" max="10250" width="9.25" style="48" customWidth="1"/>
    <col min="10251" max="10254" width="8.625" style="48" customWidth="1"/>
    <col min="10255" max="10496" width="10.625" style="48"/>
    <col min="10497" max="10497" width="8.625" style="48" customWidth="1"/>
    <col min="10498" max="10498" width="14.375" style="48" customWidth="1"/>
    <col min="10499" max="10505" width="8.625" style="48" customWidth="1"/>
    <col min="10506" max="10506" width="9.25" style="48" customWidth="1"/>
    <col min="10507" max="10510" width="8.625" style="48" customWidth="1"/>
    <col min="10511" max="10752" width="10.625" style="48"/>
    <col min="10753" max="10753" width="8.625" style="48" customWidth="1"/>
    <col min="10754" max="10754" width="14.375" style="48" customWidth="1"/>
    <col min="10755" max="10761" width="8.625" style="48" customWidth="1"/>
    <col min="10762" max="10762" width="9.25" style="48" customWidth="1"/>
    <col min="10763" max="10766" width="8.625" style="48" customWidth="1"/>
    <col min="10767" max="11008" width="10.625" style="48"/>
    <col min="11009" max="11009" width="8.625" style="48" customWidth="1"/>
    <col min="11010" max="11010" width="14.375" style="48" customWidth="1"/>
    <col min="11011" max="11017" width="8.625" style="48" customWidth="1"/>
    <col min="11018" max="11018" width="9.25" style="48" customWidth="1"/>
    <col min="11019" max="11022" width="8.625" style="48" customWidth="1"/>
    <col min="11023" max="11264" width="10.625" style="48"/>
    <col min="11265" max="11265" width="8.625" style="48" customWidth="1"/>
    <col min="11266" max="11266" width="14.375" style="48" customWidth="1"/>
    <col min="11267" max="11273" width="8.625" style="48" customWidth="1"/>
    <col min="11274" max="11274" width="9.25" style="48" customWidth="1"/>
    <col min="11275" max="11278" width="8.625" style="48" customWidth="1"/>
    <col min="11279" max="11520" width="10.625" style="48"/>
    <col min="11521" max="11521" width="8.625" style="48" customWidth="1"/>
    <col min="11522" max="11522" width="14.375" style="48" customWidth="1"/>
    <col min="11523" max="11529" width="8.625" style="48" customWidth="1"/>
    <col min="11530" max="11530" width="9.25" style="48" customWidth="1"/>
    <col min="11531" max="11534" width="8.625" style="48" customWidth="1"/>
    <col min="11535" max="11776" width="10.625" style="48"/>
    <col min="11777" max="11777" width="8.625" style="48" customWidth="1"/>
    <col min="11778" max="11778" width="14.375" style="48" customWidth="1"/>
    <col min="11779" max="11785" width="8.625" style="48" customWidth="1"/>
    <col min="11786" max="11786" width="9.25" style="48" customWidth="1"/>
    <col min="11787" max="11790" width="8.625" style="48" customWidth="1"/>
    <col min="11791" max="12032" width="10.625" style="48"/>
    <col min="12033" max="12033" width="8.625" style="48" customWidth="1"/>
    <col min="12034" max="12034" width="14.375" style="48" customWidth="1"/>
    <col min="12035" max="12041" width="8.625" style="48" customWidth="1"/>
    <col min="12042" max="12042" width="9.25" style="48" customWidth="1"/>
    <col min="12043" max="12046" width="8.625" style="48" customWidth="1"/>
    <col min="12047" max="12288" width="10.625" style="48"/>
    <col min="12289" max="12289" width="8.625" style="48" customWidth="1"/>
    <col min="12290" max="12290" width="14.375" style="48" customWidth="1"/>
    <col min="12291" max="12297" width="8.625" style="48" customWidth="1"/>
    <col min="12298" max="12298" width="9.25" style="48" customWidth="1"/>
    <col min="12299" max="12302" width="8.625" style="48" customWidth="1"/>
    <col min="12303" max="12544" width="10.625" style="48"/>
    <col min="12545" max="12545" width="8.625" style="48" customWidth="1"/>
    <col min="12546" max="12546" width="14.375" style="48" customWidth="1"/>
    <col min="12547" max="12553" width="8.625" style="48" customWidth="1"/>
    <col min="12554" max="12554" width="9.25" style="48" customWidth="1"/>
    <col min="12555" max="12558" width="8.625" style="48" customWidth="1"/>
    <col min="12559" max="12800" width="10.625" style="48"/>
    <col min="12801" max="12801" width="8.625" style="48" customWidth="1"/>
    <col min="12802" max="12802" width="14.375" style="48" customWidth="1"/>
    <col min="12803" max="12809" width="8.625" style="48" customWidth="1"/>
    <col min="12810" max="12810" width="9.25" style="48" customWidth="1"/>
    <col min="12811" max="12814" width="8.625" style="48" customWidth="1"/>
    <col min="12815" max="13056" width="10.625" style="48"/>
    <col min="13057" max="13057" width="8.625" style="48" customWidth="1"/>
    <col min="13058" max="13058" width="14.375" style="48" customWidth="1"/>
    <col min="13059" max="13065" width="8.625" style="48" customWidth="1"/>
    <col min="13066" max="13066" width="9.25" style="48" customWidth="1"/>
    <col min="13067" max="13070" width="8.625" style="48" customWidth="1"/>
    <col min="13071" max="13312" width="10.625" style="48"/>
    <col min="13313" max="13313" width="8.625" style="48" customWidth="1"/>
    <col min="13314" max="13314" width="14.375" style="48" customWidth="1"/>
    <col min="13315" max="13321" width="8.625" style="48" customWidth="1"/>
    <col min="13322" max="13322" width="9.25" style="48" customWidth="1"/>
    <col min="13323" max="13326" width="8.625" style="48" customWidth="1"/>
    <col min="13327" max="13568" width="10.625" style="48"/>
    <col min="13569" max="13569" width="8.625" style="48" customWidth="1"/>
    <col min="13570" max="13570" width="14.375" style="48" customWidth="1"/>
    <col min="13571" max="13577" width="8.625" style="48" customWidth="1"/>
    <col min="13578" max="13578" width="9.25" style="48" customWidth="1"/>
    <col min="13579" max="13582" width="8.625" style="48" customWidth="1"/>
    <col min="13583" max="13824" width="10.625" style="48"/>
    <col min="13825" max="13825" width="8.625" style="48" customWidth="1"/>
    <col min="13826" max="13826" width="14.375" style="48" customWidth="1"/>
    <col min="13827" max="13833" width="8.625" style="48" customWidth="1"/>
    <col min="13834" max="13834" width="9.25" style="48" customWidth="1"/>
    <col min="13835" max="13838" width="8.625" style="48" customWidth="1"/>
    <col min="13839" max="14080" width="10.625" style="48"/>
    <col min="14081" max="14081" width="8.625" style="48" customWidth="1"/>
    <col min="14082" max="14082" width="14.375" style="48" customWidth="1"/>
    <col min="14083" max="14089" width="8.625" style="48" customWidth="1"/>
    <col min="14090" max="14090" width="9.25" style="48" customWidth="1"/>
    <col min="14091" max="14094" width="8.625" style="48" customWidth="1"/>
    <col min="14095" max="14336" width="10.625" style="48"/>
    <col min="14337" max="14337" width="8.625" style="48" customWidth="1"/>
    <col min="14338" max="14338" width="14.375" style="48" customWidth="1"/>
    <col min="14339" max="14345" width="8.625" style="48" customWidth="1"/>
    <col min="14346" max="14346" width="9.25" style="48" customWidth="1"/>
    <col min="14347" max="14350" width="8.625" style="48" customWidth="1"/>
    <col min="14351" max="14592" width="10.625" style="48"/>
    <col min="14593" max="14593" width="8.625" style="48" customWidth="1"/>
    <col min="14594" max="14594" width="14.375" style="48" customWidth="1"/>
    <col min="14595" max="14601" width="8.625" style="48" customWidth="1"/>
    <col min="14602" max="14602" width="9.25" style="48" customWidth="1"/>
    <col min="14603" max="14606" width="8.625" style="48" customWidth="1"/>
    <col min="14607" max="14848" width="10.625" style="48"/>
    <col min="14849" max="14849" width="8.625" style="48" customWidth="1"/>
    <col min="14850" max="14850" width="14.375" style="48" customWidth="1"/>
    <col min="14851" max="14857" width="8.625" style="48" customWidth="1"/>
    <col min="14858" max="14858" width="9.25" style="48" customWidth="1"/>
    <col min="14859" max="14862" width="8.625" style="48" customWidth="1"/>
    <col min="14863" max="15104" width="10.625" style="48"/>
    <col min="15105" max="15105" width="8.625" style="48" customWidth="1"/>
    <col min="15106" max="15106" width="14.375" style="48" customWidth="1"/>
    <col min="15107" max="15113" width="8.625" style="48" customWidth="1"/>
    <col min="15114" max="15114" width="9.25" style="48" customWidth="1"/>
    <col min="15115" max="15118" width="8.625" style="48" customWidth="1"/>
    <col min="15119" max="15360" width="10.625" style="48"/>
    <col min="15361" max="15361" width="8.625" style="48" customWidth="1"/>
    <col min="15362" max="15362" width="14.375" style="48" customWidth="1"/>
    <col min="15363" max="15369" width="8.625" style="48" customWidth="1"/>
    <col min="15370" max="15370" width="9.25" style="48" customWidth="1"/>
    <col min="15371" max="15374" width="8.625" style="48" customWidth="1"/>
    <col min="15375" max="15616" width="10.625" style="48"/>
    <col min="15617" max="15617" width="8.625" style="48" customWidth="1"/>
    <col min="15618" max="15618" width="14.375" style="48" customWidth="1"/>
    <col min="15619" max="15625" width="8.625" style="48" customWidth="1"/>
    <col min="15626" max="15626" width="9.25" style="48" customWidth="1"/>
    <col min="15627" max="15630" width="8.625" style="48" customWidth="1"/>
    <col min="15631" max="15872" width="10.625" style="48"/>
    <col min="15873" max="15873" width="8.625" style="48" customWidth="1"/>
    <col min="15874" max="15874" width="14.375" style="48" customWidth="1"/>
    <col min="15875" max="15881" width="8.625" style="48" customWidth="1"/>
    <col min="15882" max="15882" width="9.25" style="48" customWidth="1"/>
    <col min="15883" max="15886" width="8.625" style="48" customWidth="1"/>
    <col min="15887" max="16128" width="10.625" style="48"/>
    <col min="16129" max="16129" width="8.625" style="48" customWidth="1"/>
    <col min="16130" max="16130" width="14.375" style="48" customWidth="1"/>
    <col min="16131" max="16137" width="8.625" style="48" customWidth="1"/>
    <col min="16138" max="16138" width="9.25" style="48" customWidth="1"/>
    <col min="16139" max="16142" width="8.625" style="48" customWidth="1"/>
    <col min="16143" max="16384" width="10.625" style="48"/>
  </cols>
  <sheetData>
    <row r="1" spans="1:15" s="61" customFormat="1" ht="15.6" customHeight="1">
      <c r="A1" s="2011" t="s">
        <v>981</v>
      </c>
      <c r="B1" s="2012"/>
      <c r="C1" s="2012"/>
      <c r="D1" s="2012"/>
      <c r="E1" s="2012"/>
      <c r="F1" s="2012"/>
      <c r="G1" s="2012"/>
      <c r="H1" s="2012"/>
      <c r="I1" s="2012"/>
      <c r="J1" s="2012"/>
      <c r="K1" s="2012"/>
      <c r="L1" s="2012"/>
      <c r="M1" s="2012"/>
      <c r="N1" s="2012"/>
      <c r="O1" s="2013"/>
    </row>
    <row r="2" spans="1:15" ht="15" customHeight="1" thickBot="1">
      <c r="A2" s="1173"/>
      <c r="B2" s="1173"/>
      <c r="C2" s="2014"/>
      <c r="D2" s="1173"/>
      <c r="E2" s="1173"/>
      <c r="F2" s="1173"/>
      <c r="G2" s="1173"/>
      <c r="H2" s="1173"/>
      <c r="I2" s="1173"/>
      <c r="J2" s="1173"/>
      <c r="K2" s="1173"/>
      <c r="L2" s="1173"/>
      <c r="M2" s="1173"/>
      <c r="N2" s="1173"/>
      <c r="O2" s="1381"/>
    </row>
    <row r="3" spans="1:15" ht="18" customHeight="1" thickTop="1">
      <c r="A3" s="2015" t="s">
        <v>982</v>
      </c>
      <c r="B3" s="2016"/>
      <c r="C3" s="2017" t="s">
        <v>983</v>
      </c>
      <c r="D3" s="2018"/>
      <c r="E3" s="44" t="s">
        <v>984</v>
      </c>
      <c r="F3" s="2019"/>
      <c r="G3" s="2019"/>
      <c r="H3" s="2019"/>
      <c r="I3" s="2019"/>
      <c r="J3" s="2020"/>
      <c r="K3" s="2017" t="s">
        <v>985</v>
      </c>
      <c r="L3" s="2018"/>
      <c r="M3" s="2017" t="s">
        <v>986</v>
      </c>
      <c r="N3" s="2021"/>
      <c r="O3" s="1381"/>
    </row>
    <row r="4" spans="1:15" ht="18" customHeight="1">
      <c r="A4" s="2022"/>
      <c r="B4" s="2023"/>
      <c r="C4" s="2024" t="s">
        <v>987</v>
      </c>
      <c r="D4" s="2025"/>
      <c r="E4" s="2026" t="s">
        <v>988</v>
      </c>
      <c r="F4" s="2027"/>
      <c r="G4" s="2026" t="s">
        <v>989</v>
      </c>
      <c r="H4" s="2027"/>
      <c r="I4" s="2026" t="s">
        <v>990</v>
      </c>
      <c r="J4" s="2027"/>
      <c r="K4" s="2024" t="s">
        <v>991</v>
      </c>
      <c r="L4" s="2025"/>
      <c r="M4" s="2024" t="s">
        <v>992</v>
      </c>
      <c r="N4" s="2028"/>
      <c r="O4" s="1381"/>
    </row>
    <row r="5" spans="1:15" ht="18" customHeight="1">
      <c r="A5" s="2029"/>
      <c r="B5" s="2030"/>
      <c r="C5" s="1365" t="s">
        <v>993</v>
      </c>
      <c r="D5" s="1365" t="s">
        <v>994</v>
      </c>
      <c r="E5" s="1365" t="s">
        <v>995</v>
      </c>
      <c r="F5" s="1365" t="s">
        <v>996</v>
      </c>
      <c r="G5" s="1365" t="s">
        <v>995</v>
      </c>
      <c r="H5" s="1365" t="s">
        <v>996</v>
      </c>
      <c r="I5" s="1365" t="s">
        <v>995</v>
      </c>
      <c r="J5" s="1365" t="s">
        <v>996</v>
      </c>
      <c r="K5" s="1365" t="s">
        <v>995</v>
      </c>
      <c r="L5" s="1365" t="s">
        <v>996</v>
      </c>
      <c r="M5" s="1365" t="s">
        <v>995</v>
      </c>
      <c r="N5" s="1365" t="s">
        <v>996</v>
      </c>
      <c r="O5" s="1381"/>
    </row>
    <row r="6" spans="1:15" ht="18" customHeight="1">
      <c r="A6" s="1338"/>
      <c r="B6" s="1338"/>
      <c r="C6" s="2031"/>
      <c r="D6" s="2032"/>
      <c r="E6" s="2032"/>
      <c r="F6" s="2032" t="s">
        <v>997</v>
      </c>
      <c r="G6" s="2032"/>
      <c r="H6" s="2032"/>
      <c r="I6" s="2032"/>
      <c r="J6" s="2032"/>
      <c r="K6" s="2032"/>
      <c r="L6" s="2032"/>
      <c r="M6" s="2032"/>
      <c r="N6" s="2032"/>
      <c r="O6" s="1381"/>
    </row>
    <row r="7" spans="1:15" ht="18" customHeight="1">
      <c r="A7" s="2033" t="s">
        <v>998</v>
      </c>
      <c r="B7" s="2034"/>
      <c r="C7" s="2035"/>
      <c r="D7" s="2035"/>
      <c r="O7" s="1381"/>
    </row>
    <row r="8" spans="1:15" s="61" customFormat="1" ht="18" customHeight="1">
      <c r="A8" s="1602"/>
      <c r="B8" s="2036" t="s">
        <v>999</v>
      </c>
      <c r="C8" s="2037">
        <v>1008.5</v>
      </c>
      <c r="D8" s="2038">
        <v>1011.2</v>
      </c>
      <c r="E8" s="2039">
        <v>16.399999999999999</v>
      </c>
      <c r="F8" s="2039">
        <v>17</v>
      </c>
      <c r="G8" s="2039">
        <v>21.5</v>
      </c>
      <c r="H8" s="2039">
        <v>22.3</v>
      </c>
      <c r="I8" s="2040">
        <v>11.2</v>
      </c>
      <c r="J8" s="2039">
        <v>12.4</v>
      </c>
      <c r="K8" s="2039">
        <v>68.3</v>
      </c>
      <c r="L8" s="2039">
        <v>66.099999999999994</v>
      </c>
      <c r="M8" s="2039">
        <v>35.5</v>
      </c>
      <c r="N8" s="2041">
        <v>42</v>
      </c>
    </row>
    <row r="9" spans="1:15" s="61" customFormat="1" ht="18" customHeight="1">
      <c r="A9" s="1602"/>
      <c r="B9" s="2036" t="s">
        <v>1000</v>
      </c>
      <c r="C9" s="2037">
        <v>1008</v>
      </c>
      <c r="D9" s="2042">
        <v>1010.6</v>
      </c>
      <c r="E9" s="2039">
        <v>19.5</v>
      </c>
      <c r="F9" s="2039">
        <v>17.7</v>
      </c>
      <c r="G9" s="2043">
        <v>24.2</v>
      </c>
      <c r="H9" s="2043">
        <v>22.8</v>
      </c>
      <c r="I9" s="2044">
        <v>16.399999999999999</v>
      </c>
      <c r="J9" s="2043">
        <v>13.1</v>
      </c>
      <c r="K9" s="2043">
        <v>24.2</v>
      </c>
      <c r="L9" s="2043">
        <v>67</v>
      </c>
      <c r="M9" s="2043">
        <v>129.5</v>
      </c>
      <c r="N9" s="2042">
        <v>47.1</v>
      </c>
    </row>
    <row r="10" spans="1:15" s="61" customFormat="1" ht="18" customHeight="1">
      <c r="A10" s="1602"/>
      <c r="B10" s="2036" t="s">
        <v>1001</v>
      </c>
      <c r="C10" s="2037">
        <v>1004.8</v>
      </c>
      <c r="D10" s="2042">
        <v>1007.4</v>
      </c>
      <c r="E10" s="2042">
        <v>18.899999999999999</v>
      </c>
      <c r="F10" s="2038">
        <v>19.3</v>
      </c>
      <c r="G10" s="2042">
        <v>23.9</v>
      </c>
      <c r="H10" s="2038">
        <v>24.4</v>
      </c>
      <c r="I10" s="1675">
        <v>14.6</v>
      </c>
      <c r="J10" s="2042">
        <v>14.8</v>
      </c>
      <c r="K10" s="2042">
        <v>77.5</v>
      </c>
      <c r="L10" s="2042">
        <v>73.5</v>
      </c>
      <c r="M10" s="2042">
        <v>48</v>
      </c>
      <c r="N10" s="2041">
        <v>41.2</v>
      </c>
    </row>
    <row r="11" spans="1:15" s="61" customFormat="1" ht="18" customHeight="1">
      <c r="A11" s="2045" t="s">
        <v>1002</v>
      </c>
      <c r="B11" s="2046"/>
      <c r="C11" s="2037">
        <v>1007</v>
      </c>
      <c r="D11" s="2042">
        <v>1009.7</v>
      </c>
      <c r="E11" s="2042">
        <v>18.3</v>
      </c>
      <c r="F11" s="2038">
        <v>18</v>
      </c>
      <c r="G11" s="2042">
        <v>23.2</v>
      </c>
      <c r="H11" s="2038">
        <v>23.2</v>
      </c>
      <c r="I11" s="1675">
        <v>14.1</v>
      </c>
      <c r="J11" s="2042">
        <v>13.5</v>
      </c>
      <c r="K11" s="2042">
        <v>170</v>
      </c>
      <c r="L11" s="2042">
        <v>206.5</v>
      </c>
      <c r="M11" s="2042">
        <v>213</v>
      </c>
      <c r="N11" s="2041">
        <v>130.30000000000001</v>
      </c>
    </row>
    <row r="12" spans="1:15" s="61" customFormat="1" ht="18" customHeight="1">
      <c r="A12" s="1602"/>
      <c r="B12" s="1602"/>
      <c r="C12" s="2037"/>
      <c r="D12" s="2042"/>
      <c r="E12" s="2042"/>
      <c r="F12" s="2042"/>
      <c r="G12" s="2042"/>
      <c r="H12" s="2042"/>
      <c r="I12" s="2042"/>
      <c r="J12" s="2042"/>
      <c r="K12" s="2042"/>
      <c r="L12" s="2042"/>
      <c r="M12" s="2042"/>
      <c r="N12" s="2042"/>
      <c r="O12" s="2047"/>
    </row>
    <row r="13" spans="1:15" s="61" customFormat="1" ht="18" customHeight="1">
      <c r="A13" s="2048" t="s">
        <v>1003</v>
      </c>
      <c r="B13" s="2049"/>
      <c r="D13" s="2038"/>
      <c r="E13" s="2038"/>
      <c r="F13" s="2038"/>
      <c r="G13" s="2042"/>
      <c r="H13" s="2038"/>
      <c r="I13" s="2038"/>
      <c r="J13" s="2042"/>
      <c r="K13" s="2038"/>
      <c r="L13" s="2038"/>
      <c r="M13" s="2038"/>
      <c r="N13" s="2038"/>
      <c r="O13" s="2047"/>
    </row>
    <row r="14" spans="1:15" s="61" customFormat="1" ht="18" customHeight="1">
      <c r="A14" s="1602"/>
      <c r="B14" s="2036" t="s">
        <v>999</v>
      </c>
      <c r="C14" s="2050">
        <v>1009.2</v>
      </c>
      <c r="D14" s="2042">
        <v>1011.7</v>
      </c>
      <c r="E14" s="2038">
        <v>16.600000000000001</v>
      </c>
      <c r="F14" s="2038">
        <v>16.899999999999999</v>
      </c>
      <c r="G14" s="2038">
        <v>20.7</v>
      </c>
      <c r="H14" s="2038">
        <v>21.4</v>
      </c>
      <c r="I14" s="2038">
        <v>12</v>
      </c>
      <c r="J14" s="2042">
        <v>12.5</v>
      </c>
      <c r="K14" s="2051">
        <v>64.099999999999994</v>
      </c>
      <c r="L14" s="2038">
        <v>65.400000000000006</v>
      </c>
      <c r="M14" s="2042">
        <v>36.5</v>
      </c>
      <c r="N14" s="2038">
        <v>41.4</v>
      </c>
      <c r="O14" s="2047"/>
    </row>
    <row r="15" spans="1:15" s="61" customFormat="1" ht="18" customHeight="1">
      <c r="A15" s="1602"/>
      <c r="B15" s="2036" t="s">
        <v>1000</v>
      </c>
      <c r="C15" s="2037">
        <v>1007.7</v>
      </c>
      <c r="D15" s="2042">
        <v>1010.2</v>
      </c>
      <c r="E15" s="2051">
        <v>19.5</v>
      </c>
      <c r="F15" s="2038">
        <v>17.600000000000001</v>
      </c>
      <c r="G15" s="2038">
        <v>23.7</v>
      </c>
      <c r="H15" s="2038">
        <v>22.1</v>
      </c>
      <c r="I15" s="2051">
        <v>16.7</v>
      </c>
      <c r="J15" s="2042">
        <v>13.2</v>
      </c>
      <c r="K15" s="2051">
        <v>22.4</v>
      </c>
      <c r="L15" s="2051">
        <v>66.8</v>
      </c>
      <c r="M15" s="2042">
        <v>122.5</v>
      </c>
      <c r="N15" s="2042">
        <v>52.8</v>
      </c>
      <c r="O15" s="2052"/>
    </row>
    <row r="16" spans="1:15" s="61" customFormat="1" ht="18" customHeight="1">
      <c r="A16" s="1602"/>
      <c r="B16" s="2036" t="s">
        <v>1001</v>
      </c>
      <c r="C16" s="2037">
        <v>1005.4</v>
      </c>
      <c r="D16" s="2042">
        <v>1007.8</v>
      </c>
      <c r="E16" s="2051">
        <v>19.100000000000001</v>
      </c>
      <c r="F16" s="2038">
        <v>18.899999999999999</v>
      </c>
      <c r="G16" s="2038">
        <v>23.4</v>
      </c>
      <c r="H16" s="2038">
        <v>23.3</v>
      </c>
      <c r="I16" s="2051">
        <v>15</v>
      </c>
      <c r="J16" s="2042">
        <v>14.7</v>
      </c>
      <c r="K16" s="2051">
        <v>84.1</v>
      </c>
      <c r="L16" s="2038">
        <v>74.400000000000006</v>
      </c>
      <c r="M16" s="2042">
        <v>48</v>
      </c>
      <c r="N16" s="2042">
        <v>42.5</v>
      </c>
      <c r="O16" s="2047"/>
    </row>
    <row r="17" spans="1:19" s="61" customFormat="1" ht="18" customHeight="1">
      <c r="A17" s="2045" t="s">
        <v>1002</v>
      </c>
      <c r="B17" s="2046"/>
      <c r="C17" s="2037">
        <v>1007.4</v>
      </c>
      <c r="D17" s="2042">
        <v>1009.8</v>
      </c>
      <c r="E17" s="2051">
        <v>18.399999999999999</v>
      </c>
      <c r="F17" s="2038">
        <v>17.899999999999999</v>
      </c>
      <c r="G17" s="2038">
        <v>22.6</v>
      </c>
      <c r="H17" s="2038">
        <v>22.3</v>
      </c>
      <c r="I17" s="2051">
        <v>14.6</v>
      </c>
      <c r="J17" s="2042">
        <v>13.5</v>
      </c>
      <c r="K17" s="2051">
        <v>170.6</v>
      </c>
      <c r="L17" s="2051">
        <v>206.6</v>
      </c>
      <c r="M17" s="2042">
        <v>207</v>
      </c>
      <c r="N17" s="2042">
        <v>136.69999999999999</v>
      </c>
      <c r="O17" s="2047"/>
    </row>
    <row r="18" spans="1:19" s="61" customFormat="1" ht="18" customHeight="1">
      <c r="A18" s="1602"/>
      <c r="B18" s="1602"/>
      <c r="C18" s="2037"/>
      <c r="D18" s="2051"/>
      <c r="E18" s="2042"/>
      <c r="F18" s="2042"/>
      <c r="G18" s="2042"/>
      <c r="H18" s="2042"/>
      <c r="I18" s="2042"/>
      <c r="J18" s="2038"/>
      <c r="K18" s="2042"/>
      <c r="L18" s="2042"/>
      <c r="M18" s="2042"/>
      <c r="N18" s="2042"/>
      <c r="O18" s="2047"/>
    </row>
    <row r="19" spans="1:19" s="61" customFormat="1" ht="18" customHeight="1">
      <c r="A19" s="2048" t="s">
        <v>1004</v>
      </c>
      <c r="B19" s="2049"/>
      <c r="C19" s="2053"/>
      <c r="D19" s="2042"/>
      <c r="E19" s="2042"/>
      <c r="F19" s="2042"/>
      <c r="G19" s="2054"/>
      <c r="H19" s="2042"/>
      <c r="I19" s="2042"/>
      <c r="J19" s="2038"/>
      <c r="K19" s="2042"/>
      <c r="L19" s="2042"/>
      <c r="M19" s="2054"/>
      <c r="N19" s="2054"/>
      <c r="O19" s="2047"/>
    </row>
    <row r="20" spans="1:19" s="61" customFormat="1" ht="18" customHeight="1">
      <c r="A20" s="1602"/>
      <c r="B20" s="2036" t="s">
        <v>999</v>
      </c>
      <c r="C20" s="2037">
        <v>1007.3</v>
      </c>
      <c r="D20" s="2042">
        <v>1010.7</v>
      </c>
      <c r="E20" s="2042">
        <v>15.5</v>
      </c>
      <c r="F20" s="2038">
        <v>15.7</v>
      </c>
      <c r="G20" s="2038">
        <v>19.899999999999999</v>
      </c>
      <c r="H20" s="2038">
        <v>20.100000000000001</v>
      </c>
      <c r="I20" s="2055">
        <v>10.7</v>
      </c>
      <c r="J20" s="2042">
        <v>11.1</v>
      </c>
      <c r="K20" s="2042">
        <v>70</v>
      </c>
      <c r="L20" s="2042">
        <v>68.900000000000006</v>
      </c>
      <c r="M20" s="2042">
        <v>49</v>
      </c>
      <c r="N20" s="2042">
        <v>51.1</v>
      </c>
      <c r="O20" s="2047"/>
    </row>
    <row r="21" spans="1:19" s="61" customFormat="1" ht="18" customHeight="1">
      <c r="A21" s="1602"/>
      <c r="B21" s="2036" t="s">
        <v>1000</v>
      </c>
      <c r="C21" s="2037">
        <v>1007.8</v>
      </c>
      <c r="D21" s="2042">
        <v>1011.1</v>
      </c>
      <c r="E21" s="2042">
        <v>17.600000000000001</v>
      </c>
      <c r="F21" s="2038">
        <v>16.399999999999999</v>
      </c>
      <c r="G21" s="2038">
        <v>21.6</v>
      </c>
      <c r="H21" s="2038">
        <v>20.6</v>
      </c>
      <c r="I21" s="2056">
        <v>14.2</v>
      </c>
      <c r="J21" s="2042">
        <v>11.9</v>
      </c>
      <c r="K21" s="2042">
        <v>46.1</v>
      </c>
      <c r="L21" s="2042">
        <v>68.5</v>
      </c>
      <c r="M21" s="2042">
        <v>111</v>
      </c>
      <c r="N21" s="2042">
        <v>42.5</v>
      </c>
      <c r="O21" s="2047"/>
    </row>
    <row r="22" spans="1:19" s="61" customFormat="1" ht="18" customHeight="1">
      <c r="A22" s="1602"/>
      <c r="B22" s="2036" t="s">
        <v>1001</v>
      </c>
      <c r="C22" s="2037">
        <v>1003.7</v>
      </c>
      <c r="D22" s="2042">
        <v>1007.1</v>
      </c>
      <c r="E22" s="2042">
        <v>18.100000000000001</v>
      </c>
      <c r="F22" s="2038">
        <v>17.899999999999999</v>
      </c>
      <c r="G22" s="2038">
        <v>21.7</v>
      </c>
      <c r="H22" s="2038">
        <v>22.4</v>
      </c>
      <c r="I22" s="2055">
        <v>14.5</v>
      </c>
      <c r="J22" s="2042">
        <v>13.3</v>
      </c>
      <c r="K22" s="2042">
        <v>72.2</v>
      </c>
      <c r="L22" s="2042">
        <v>76.599999999999994</v>
      </c>
      <c r="M22" s="2042">
        <v>25</v>
      </c>
      <c r="N22" s="2042">
        <v>40.5</v>
      </c>
      <c r="O22" s="2047"/>
    </row>
    <row r="23" spans="1:19" s="61" customFormat="1" ht="18" customHeight="1">
      <c r="A23" s="2045" t="s">
        <v>1002</v>
      </c>
      <c r="B23" s="2046"/>
      <c r="C23" s="2037">
        <v>1006.2</v>
      </c>
      <c r="D23" s="2042">
        <v>1009.5</v>
      </c>
      <c r="E23" s="2042">
        <v>17.100000000000001</v>
      </c>
      <c r="F23" s="2038">
        <v>16.7</v>
      </c>
      <c r="G23" s="2038">
        <v>21.1</v>
      </c>
      <c r="H23" s="2038">
        <v>21.1</v>
      </c>
      <c r="I23" s="2056">
        <v>13.2</v>
      </c>
      <c r="J23" s="2042">
        <v>12.1</v>
      </c>
      <c r="K23" s="2042">
        <v>188.3</v>
      </c>
      <c r="L23" s="2042">
        <v>214</v>
      </c>
      <c r="M23" s="2042">
        <v>185</v>
      </c>
      <c r="N23" s="2042">
        <v>134.1</v>
      </c>
      <c r="O23" s="2047"/>
    </row>
    <row r="24" spans="1:19" ht="18" customHeight="1">
      <c r="A24" s="2057"/>
      <c r="B24" s="2057"/>
      <c r="C24" s="2058"/>
      <c r="D24" s="2059"/>
      <c r="E24" s="2060"/>
      <c r="F24" s="2060"/>
      <c r="G24" s="2060"/>
      <c r="H24" s="2060"/>
      <c r="I24" s="2060"/>
      <c r="J24" s="2060"/>
      <c r="K24" s="2060"/>
      <c r="L24" s="2060"/>
      <c r="M24" s="2060"/>
      <c r="N24" s="2060"/>
      <c r="O24" s="2013"/>
      <c r="P24" s="61"/>
      <c r="Q24" s="61"/>
      <c r="R24" s="61"/>
      <c r="S24" s="61"/>
    </row>
    <row r="25" spans="1:19" s="61" customFormat="1" ht="18" customHeight="1">
      <c r="A25" s="73" t="s">
        <v>1005</v>
      </c>
      <c r="B25" s="2061"/>
      <c r="C25" s="2061"/>
      <c r="D25" s="2061"/>
      <c r="E25" s="2061"/>
      <c r="F25" s="2061"/>
      <c r="G25" s="2061"/>
      <c r="H25" s="2061"/>
      <c r="I25" s="2061"/>
      <c r="J25" s="2061"/>
      <c r="K25" s="2061"/>
      <c r="L25" s="2061"/>
      <c r="M25" s="2061"/>
      <c r="N25" s="2061"/>
      <c r="O25" s="2013"/>
    </row>
    <row r="26" spans="1:19" ht="18" customHeight="1">
      <c r="A26" s="1346" t="s">
        <v>1006</v>
      </c>
      <c r="B26" s="80"/>
      <c r="C26" s="80"/>
      <c r="D26" s="80"/>
      <c r="E26" s="80"/>
      <c r="F26" s="80"/>
      <c r="G26" s="80"/>
      <c r="H26" s="80"/>
      <c r="I26" s="80"/>
      <c r="J26" s="80"/>
      <c r="K26" s="2061"/>
      <c r="L26" s="2061"/>
      <c r="M26" s="2061"/>
      <c r="N26" s="2061"/>
      <c r="O26" s="2013"/>
      <c r="P26" s="61"/>
      <c r="Q26" s="61"/>
      <c r="R26" s="61"/>
      <c r="S26" s="61"/>
    </row>
    <row r="27" spans="1:19" ht="16.149999999999999" customHeight="1">
      <c r="A27" s="1346" t="s">
        <v>1007</v>
      </c>
      <c r="B27" s="80"/>
      <c r="C27" s="80"/>
      <c r="D27" s="80"/>
      <c r="E27" s="80"/>
      <c r="F27" s="80"/>
      <c r="G27" s="80"/>
      <c r="H27" s="80"/>
      <c r="I27" s="80"/>
      <c r="J27" s="80"/>
      <c r="K27" s="2062"/>
      <c r="L27" s="2062"/>
      <c r="M27" s="2062"/>
      <c r="N27" s="2062"/>
      <c r="O27" s="1368"/>
      <c r="P27" s="61"/>
      <c r="Q27" s="61"/>
      <c r="R27" s="61"/>
      <c r="S27" s="61"/>
    </row>
    <row r="28" spans="1:19" s="5" customFormat="1" ht="14.25">
      <c r="A28" s="1346" t="s">
        <v>1008</v>
      </c>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L1"/>
    </sheetView>
  </sheetViews>
  <sheetFormatPr defaultColWidth="10.625" defaultRowHeight="13.5"/>
  <cols>
    <col min="1" max="1" width="11.125" style="838" customWidth="1"/>
    <col min="2" max="4" width="8.625" style="838" customWidth="1"/>
    <col min="5" max="5" width="11.375" style="838" customWidth="1"/>
    <col min="6" max="6" width="10.375" style="838" customWidth="1"/>
    <col min="7" max="7" width="9" style="838" customWidth="1"/>
    <col min="8" max="8" width="9.875" style="838" customWidth="1"/>
    <col min="9" max="9" width="11.125" style="838" customWidth="1"/>
    <col min="10" max="10" width="8.625" style="838" customWidth="1"/>
    <col min="11" max="11" width="11.125" style="838" customWidth="1"/>
    <col min="12" max="12" width="8.625" style="838" customWidth="1"/>
    <col min="13" max="256" width="10.625" style="838"/>
    <col min="257" max="257" width="11.125" style="838" customWidth="1"/>
    <col min="258" max="260" width="8.625" style="838" customWidth="1"/>
    <col min="261" max="261" width="11.375" style="838" customWidth="1"/>
    <col min="262" max="262" width="10.375" style="838" customWidth="1"/>
    <col min="263" max="263" width="9" style="838" customWidth="1"/>
    <col min="264" max="264" width="9.875" style="838" customWidth="1"/>
    <col min="265" max="265" width="11.125" style="838" customWidth="1"/>
    <col min="266" max="266" width="8.625" style="838" customWidth="1"/>
    <col min="267" max="267" width="11.125" style="838" customWidth="1"/>
    <col min="268" max="268" width="8.625" style="838" customWidth="1"/>
    <col min="269" max="512" width="10.625" style="838"/>
    <col min="513" max="513" width="11.125" style="838" customWidth="1"/>
    <col min="514" max="516" width="8.625" style="838" customWidth="1"/>
    <col min="517" max="517" width="11.375" style="838" customWidth="1"/>
    <col min="518" max="518" width="10.375" style="838" customWidth="1"/>
    <col min="519" max="519" width="9" style="838" customWidth="1"/>
    <col min="520" max="520" width="9.875" style="838" customWidth="1"/>
    <col min="521" max="521" width="11.125" style="838" customWidth="1"/>
    <col min="522" max="522" width="8.625" style="838" customWidth="1"/>
    <col min="523" max="523" width="11.125" style="838" customWidth="1"/>
    <col min="524" max="524" width="8.625" style="838" customWidth="1"/>
    <col min="525" max="768" width="10.625" style="838"/>
    <col min="769" max="769" width="11.125" style="838" customWidth="1"/>
    <col min="770" max="772" width="8.625" style="838" customWidth="1"/>
    <col min="773" max="773" width="11.375" style="838" customWidth="1"/>
    <col min="774" max="774" width="10.375" style="838" customWidth="1"/>
    <col min="775" max="775" width="9" style="838" customWidth="1"/>
    <col min="776" max="776" width="9.875" style="838" customWidth="1"/>
    <col min="777" max="777" width="11.125" style="838" customWidth="1"/>
    <col min="778" max="778" width="8.625" style="838" customWidth="1"/>
    <col min="779" max="779" width="11.125" style="838" customWidth="1"/>
    <col min="780" max="780" width="8.625" style="838" customWidth="1"/>
    <col min="781" max="1024" width="10.625" style="838"/>
    <col min="1025" max="1025" width="11.125" style="838" customWidth="1"/>
    <col min="1026" max="1028" width="8.625" style="838" customWidth="1"/>
    <col min="1029" max="1029" width="11.375" style="838" customWidth="1"/>
    <col min="1030" max="1030" width="10.375" style="838" customWidth="1"/>
    <col min="1031" max="1031" width="9" style="838" customWidth="1"/>
    <col min="1032" max="1032" width="9.875" style="838" customWidth="1"/>
    <col min="1033" max="1033" width="11.125" style="838" customWidth="1"/>
    <col min="1034" max="1034" width="8.625" style="838" customWidth="1"/>
    <col min="1035" max="1035" width="11.125" style="838" customWidth="1"/>
    <col min="1036" max="1036" width="8.625" style="838" customWidth="1"/>
    <col min="1037" max="1280" width="10.625" style="838"/>
    <col min="1281" max="1281" width="11.125" style="838" customWidth="1"/>
    <col min="1282" max="1284" width="8.625" style="838" customWidth="1"/>
    <col min="1285" max="1285" width="11.375" style="838" customWidth="1"/>
    <col min="1286" max="1286" width="10.375" style="838" customWidth="1"/>
    <col min="1287" max="1287" width="9" style="838" customWidth="1"/>
    <col min="1288" max="1288" width="9.875" style="838" customWidth="1"/>
    <col min="1289" max="1289" width="11.125" style="838" customWidth="1"/>
    <col min="1290" max="1290" width="8.625" style="838" customWidth="1"/>
    <col min="1291" max="1291" width="11.125" style="838" customWidth="1"/>
    <col min="1292" max="1292" width="8.625" style="838" customWidth="1"/>
    <col min="1293" max="1536" width="10.625" style="838"/>
    <col min="1537" max="1537" width="11.125" style="838" customWidth="1"/>
    <col min="1538" max="1540" width="8.625" style="838" customWidth="1"/>
    <col min="1541" max="1541" width="11.375" style="838" customWidth="1"/>
    <col min="1542" max="1542" width="10.375" style="838" customWidth="1"/>
    <col min="1543" max="1543" width="9" style="838" customWidth="1"/>
    <col min="1544" max="1544" width="9.875" style="838" customWidth="1"/>
    <col min="1545" max="1545" width="11.125" style="838" customWidth="1"/>
    <col min="1546" max="1546" width="8.625" style="838" customWidth="1"/>
    <col min="1547" max="1547" width="11.125" style="838" customWidth="1"/>
    <col min="1548" max="1548" width="8.625" style="838" customWidth="1"/>
    <col min="1549" max="1792" width="10.625" style="838"/>
    <col min="1793" max="1793" width="11.125" style="838" customWidth="1"/>
    <col min="1794" max="1796" width="8.625" style="838" customWidth="1"/>
    <col min="1797" max="1797" width="11.375" style="838" customWidth="1"/>
    <col min="1798" max="1798" width="10.375" style="838" customWidth="1"/>
    <col min="1799" max="1799" width="9" style="838" customWidth="1"/>
    <col min="1800" max="1800" width="9.875" style="838" customWidth="1"/>
    <col min="1801" max="1801" width="11.125" style="838" customWidth="1"/>
    <col min="1802" max="1802" width="8.625" style="838" customWidth="1"/>
    <col min="1803" max="1803" width="11.125" style="838" customWidth="1"/>
    <col min="1804" max="1804" width="8.625" style="838" customWidth="1"/>
    <col min="1805" max="2048" width="10.625" style="838"/>
    <col min="2049" max="2049" width="11.125" style="838" customWidth="1"/>
    <col min="2050" max="2052" width="8.625" style="838" customWidth="1"/>
    <col min="2053" max="2053" width="11.375" style="838" customWidth="1"/>
    <col min="2054" max="2054" width="10.375" style="838" customWidth="1"/>
    <col min="2055" max="2055" width="9" style="838" customWidth="1"/>
    <col min="2056" max="2056" width="9.875" style="838" customWidth="1"/>
    <col min="2057" max="2057" width="11.125" style="838" customWidth="1"/>
    <col min="2058" max="2058" width="8.625" style="838" customWidth="1"/>
    <col min="2059" max="2059" width="11.125" style="838" customWidth="1"/>
    <col min="2060" max="2060" width="8.625" style="838" customWidth="1"/>
    <col min="2061" max="2304" width="10.625" style="838"/>
    <col min="2305" max="2305" width="11.125" style="838" customWidth="1"/>
    <col min="2306" max="2308" width="8.625" style="838" customWidth="1"/>
    <col min="2309" max="2309" width="11.375" style="838" customWidth="1"/>
    <col min="2310" max="2310" width="10.375" style="838" customWidth="1"/>
    <col min="2311" max="2311" width="9" style="838" customWidth="1"/>
    <col min="2312" max="2312" width="9.875" style="838" customWidth="1"/>
    <col min="2313" max="2313" width="11.125" style="838" customWidth="1"/>
    <col min="2314" max="2314" width="8.625" style="838" customWidth="1"/>
    <col min="2315" max="2315" width="11.125" style="838" customWidth="1"/>
    <col min="2316" max="2316" width="8.625" style="838" customWidth="1"/>
    <col min="2317" max="2560" width="10.625" style="838"/>
    <col min="2561" max="2561" width="11.125" style="838" customWidth="1"/>
    <col min="2562" max="2564" width="8.625" style="838" customWidth="1"/>
    <col min="2565" max="2565" width="11.375" style="838" customWidth="1"/>
    <col min="2566" max="2566" width="10.375" style="838" customWidth="1"/>
    <col min="2567" max="2567" width="9" style="838" customWidth="1"/>
    <col min="2568" max="2568" width="9.875" style="838" customWidth="1"/>
    <col min="2569" max="2569" width="11.125" style="838" customWidth="1"/>
    <col min="2570" max="2570" width="8.625" style="838" customWidth="1"/>
    <col min="2571" max="2571" width="11.125" style="838" customWidth="1"/>
    <col min="2572" max="2572" width="8.625" style="838" customWidth="1"/>
    <col min="2573" max="2816" width="10.625" style="838"/>
    <col min="2817" max="2817" width="11.125" style="838" customWidth="1"/>
    <col min="2818" max="2820" width="8.625" style="838" customWidth="1"/>
    <col min="2821" max="2821" width="11.375" style="838" customWidth="1"/>
    <col min="2822" max="2822" width="10.375" style="838" customWidth="1"/>
    <col min="2823" max="2823" width="9" style="838" customWidth="1"/>
    <col min="2824" max="2824" width="9.875" style="838" customWidth="1"/>
    <col min="2825" max="2825" width="11.125" style="838" customWidth="1"/>
    <col min="2826" max="2826" width="8.625" style="838" customWidth="1"/>
    <col min="2827" max="2827" width="11.125" style="838" customWidth="1"/>
    <col min="2828" max="2828" width="8.625" style="838" customWidth="1"/>
    <col min="2829" max="3072" width="10.625" style="838"/>
    <col min="3073" max="3073" width="11.125" style="838" customWidth="1"/>
    <col min="3074" max="3076" width="8.625" style="838" customWidth="1"/>
    <col min="3077" max="3077" width="11.375" style="838" customWidth="1"/>
    <col min="3078" max="3078" width="10.375" style="838" customWidth="1"/>
    <col min="3079" max="3079" width="9" style="838" customWidth="1"/>
    <col min="3080" max="3080" width="9.875" style="838" customWidth="1"/>
    <col min="3081" max="3081" width="11.125" style="838" customWidth="1"/>
    <col min="3082" max="3082" width="8.625" style="838" customWidth="1"/>
    <col min="3083" max="3083" width="11.125" style="838" customWidth="1"/>
    <col min="3084" max="3084" width="8.625" style="838" customWidth="1"/>
    <col min="3085" max="3328" width="10.625" style="838"/>
    <col min="3329" max="3329" width="11.125" style="838" customWidth="1"/>
    <col min="3330" max="3332" width="8.625" style="838" customWidth="1"/>
    <col min="3333" max="3333" width="11.375" style="838" customWidth="1"/>
    <col min="3334" max="3334" width="10.375" style="838" customWidth="1"/>
    <col min="3335" max="3335" width="9" style="838" customWidth="1"/>
    <col min="3336" max="3336" width="9.875" style="838" customWidth="1"/>
    <col min="3337" max="3337" width="11.125" style="838" customWidth="1"/>
    <col min="3338" max="3338" width="8.625" style="838" customWidth="1"/>
    <col min="3339" max="3339" width="11.125" style="838" customWidth="1"/>
    <col min="3340" max="3340" width="8.625" style="838" customWidth="1"/>
    <col min="3341" max="3584" width="10.625" style="838"/>
    <col min="3585" max="3585" width="11.125" style="838" customWidth="1"/>
    <col min="3586" max="3588" width="8.625" style="838" customWidth="1"/>
    <col min="3589" max="3589" width="11.375" style="838" customWidth="1"/>
    <col min="3590" max="3590" width="10.375" style="838" customWidth="1"/>
    <col min="3591" max="3591" width="9" style="838" customWidth="1"/>
    <col min="3592" max="3592" width="9.875" style="838" customWidth="1"/>
    <col min="3593" max="3593" width="11.125" style="838" customWidth="1"/>
    <col min="3594" max="3594" width="8.625" style="838" customWidth="1"/>
    <col min="3595" max="3595" width="11.125" style="838" customWidth="1"/>
    <col min="3596" max="3596" width="8.625" style="838" customWidth="1"/>
    <col min="3597" max="3840" width="10.625" style="838"/>
    <col min="3841" max="3841" width="11.125" style="838" customWidth="1"/>
    <col min="3842" max="3844" width="8.625" style="838" customWidth="1"/>
    <col min="3845" max="3845" width="11.375" style="838" customWidth="1"/>
    <col min="3846" max="3846" width="10.375" style="838" customWidth="1"/>
    <col min="3847" max="3847" width="9" style="838" customWidth="1"/>
    <col min="3848" max="3848" width="9.875" style="838" customWidth="1"/>
    <col min="3849" max="3849" width="11.125" style="838" customWidth="1"/>
    <col min="3850" max="3850" width="8.625" style="838" customWidth="1"/>
    <col min="3851" max="3851" width="11.125" style="838" customWidth="1"/>
    <col min="3852" max="3852" width="8.625" style="838" customWidth="1"/>
    <col min="3853" max="4096" width="10.625" style="838"/>
    <col min="4097" max="4097" width="11.125" style="838" customWidth="1"/>
    <col min="4098" max="4100" width="8.625" style="838" customWidth="1"/>
    <col min="4101" max="4101" width="11.375" style="838" customWidth="1"/>
    <col min="4102" max="4102" width="10.375" style="838" customWidth="1"/>
    <col min="4103" max="4103" width="9" style="838" customWidth="1"/>
    <col min="4104" max="4104" width="9.875" style="838" customWidth="1"/>
    <col min="4105" max="4105" width="11.125" style="838" customWidth="1"/>
    <col min="4106" max="4106" width="8.625" style="838" customWidth="1"/>
    <col min="4107" max="4107" width="11.125" style="838" customWidth="1"/>
    <col min="4108" max="4108" width="8.625" style="838" customWidth="1"/>
    <col min="4109" max="4352" width="10.625" style="838"/>
    <col min="4353" max="4353" width="11.125" style="838" customWidth="1"/>
    <col min="4354" max="4356" width="8.625" style="838" customWidth="1"/>
    <col min="4357" max="4357" width="11.375" style="838" customWidth="1"/>
    <col min="4358" max="4358" width="10.375" style="838" customWidth="1"/>
    <col min="4359" max="4359" width="9" style="838" customWidth="1"/>
    <col min="4360" max="4360" width="9.875" style="838" customWidth="1"/>
    <col min="4361" max="4361" width="11.125" style="838" customWidth="1"/>
    <col min="4362" max="4362" width="8.625" style="838" customWidth="1"/>
    <col min="4363" max="4363" width="11.125" style="838" customWidth="1"/>
    <col min="4364" max="4364" width="8.625" style="838" customWidth="1"/>
    <col min="4365" max="4608" width="10.625" style="838"/>
    <col min="4609" max="4609" width="11.125" style="838" customWidth="1"/>
    <col min="4610" max="4612" width="8.625" style="838" customWidth="1"/>
    <col min="4613" max="4613" width="11.375" style="838" customWidth="1"/>
    <col min="4614" max="4614" width="10.375" style="838" customWidth="1"/>
    <col min="4615" max="4615" width="9" style="838" customWidth="1"/>
    <col min="4616" max="4616" width="9.875" style="838" customWidth="1"/>
    <col min="4617" max="4617" width="11.125" style="838" customWidth="1"/>
    <col min="4618" max="4618" width="8.625" style="838" customWidth="1"/>
    <col min="4619" max="4619" width="11.125" style="838" customWidth="1"/>
    <col min="4620" max="4620" width="8.625" style="838" customWidth="1"/>
    <col min="4621" max="4864" width="10.625" style="838"/>
    <col min="4865" max="4865" width="11.125" style="838" customWidth="1"/>
    <col min="4866" max="4868" width="8.625" style="838" customWidth="1"/>
    <col min="4869" max="4869" width="11.375" style="838" customWidth="1"/>
    <col min="4870" max="4870" width="10.375" style="838" customWidth="1"/>
    <col min="4871" max="4871" width="9" style="838" customWidth="1"/>
    <col min="4872" max="4872" width="9.875" style="838" customWidth="1"/>
    <col min="4873" max="4873" width="11.125" style="838" customWidth="1"/>
    <col min="4874" max="4874" width="8.625" style="838" customWidth="1"/>
    <col min="4875" max="4875" width="11.125" style="838" customWidth="1"/>
    <col min="4876" max="4876" width="8.625" style="838" customWidth="1"/>
    <col min="4877" max="5120" width="10.625" style="838"/>
    <col min="5121" max="5121" width="11.125" style="838" customWidth="1"/>
    <col min="5122" max="5124" width="8.625" style="838" customWidth="1"/>
    <col min="5125" max="5125" width="11.375" style="838" customWidth="1"/>
    <col min="5126" max="5126" width="10.375" style="838" customWidth="1"/>
    <col min="5127" max="5127" width="9" style="838" customWidth="1"/>
    <col min="5128" max="5128" width="9.875" style="838" customWidth="1"/>
    <col min="5129" max="5129" width="11.125" style="838" customWidth="1"/>
    <col min="5130" max="5130" width="8.625" style="838" customWidth="1"/>
    <col min="5131" max="5131" width="11.125" style="838" customWidth="1"/>
    <col min="5132" max="5132" width="8.625" style="838" customWidth="1"/>
    <col min="5133" max="5376" width="10.625" style="838"/>
    <col min="5377" max="5377" width="11.125" style="838" customWidth="1"/>
    <col min="5378" max="5380" width="8.625" style="838" customWidth="1"/>
    <col min="5381" max="5381" width="11.375" style="838" customWidth="1"/>
    <col min="5382" max="5382" width="10.375" style="838" customWidth="1"/>
    <col min="5383" max="5383" width="9" style="838" customWidth="1"/>
    <col min="5384" max="5384" width="9.875" style="838" customWidth="1"/>
    <col min="5385" max="5385" width="11.125" style="838" customWidth="1"/>
    <col min="5386" max="5386" width="8.625" style="838" customWidth="1"/>
    <col min="5387" max="5387" width="11.125" style="838" customWidth="1"/>
    <col min="5388" max="5388" width="8.625" style="838" customWidth="1"/>
    <col min="5389" max="5632" width="10.625" style="838"/>
    <col min="5633" max="5633" width="11.125" style="838" customWidth="1"/>
    <col min="5634" max="5636" width="8.625" style="838" customWidth="1"/>
    <col min="5637" max="5637" width="11.375" style="838" customWidth="1"/>
    <col min="5638" max="5638" width="10.375" style="838" customWidth="1"/>
    <col min="5639" max="5639" width="9" style="838" customWidth="1"/>
    <col min="5640" max="5640" width="9.875" style="838" customWidth="1"/>
    <col min="5641" max="5641" width="11.125" style="838" customWidth="1"/>
    <col min="5642" max="5642" width="8.625" style="838" customWidth="1"/>
    <col min="5643" max="5643" width="11.125" style="838" customWidth="1"/>
    <col min="5644" max="5644" width="8.625" style="838" customWidth="1"/>
    <col min="5645" max="5888" width="10.625" style="838"/>
    <col min="5889" max="5889" width="11.125" style="838" customWidth="1"/>
    <col min="5890" max="5892" width="8.625" style="838" customWidth="1"/>
    <col min="5893" max="5893" width="11.375" style="838" customWidth="1"/>
    <col min="5894" max="5894" width="10.375" style="838" customWidth="1"/>
    <col min="5895" max="5895" width="9" style="838" customWidth="1"/>
    <col min="5896" max="5896" width="9.875" style="838" customWidth="1"/>
    <col min="5897" max="5897" width="11.125" style="838" customWidth="1"/>
    <col min="5898" max="5898" width="8.625" style="838" customWidth="1"/>
    <col min="5899" max="5899" width="11.125" style="838" customWidth="1"/>
    <col min="5900" max="5900" width="8.625" style="838" customWidth="1"/>
    <col min="5901" max="6144" width="10.625" style="838"/>
    <col min="6145" max="6145" width="11.125" style="838" customWidth="1"/>
    <col min="6146" max="6148" width="8.625" style="838" customWidth="1"/>
    <col min="6149" max="6149" width="11.375" style="838" customWidth="1"/>
    <col min="6150" max="6150" width="10.375" style="838" customWidth="1"/>
    <col min="6151" max="6151" width="9" style="838" customWidth="1"/>
    <col min="6152" max="6152" width="9.875" style="838" customWidth="1"/>
    <col min="6153" max="6153" width="11.125" style="838" customWidth="1"/>
    <col min="6154" max="6154" width="8.625" style="838" customWidth="1"/>
    <col min="6155" max="6155" width="11.125" style="838" customWidth="1"/>
    <col min="6156" max="6156" width="8.625" style="838" customWidth="1"/>
    <col min="6157" max="6400" width="10.625" style="838"/>
    <col min="6401" max="6401" width="11.125" style="838" customWidth="1"/>
    <col min="6402" max="6404" width="8.625" style="838" customWidth="1"/>
    <col min="6405" max="6405" width="11.375" style="838" customWidth="1"/>
    <col min="6406" max="6406" width="10.375" style="838" customWidth="1"/>
    <col min="6407" max="6407" width="9" style="838" customWidth="1"/>
    <col min="6408" max="6408" width="9.875" style="838" customWidth="1"/>
    <col min="6409" max="6409" width="11.125" style="838" customWidth="1"/>
    <col min="6410" max="6410" width="8.625" style="838" customWidth="1"/>
    <col min="6411" max="6411" width="11.125" style="838" customWidth="1"/>
    <col min="6412" max="6412" width="8.625" style="838" customWidth="1"/>
    <col min="6413" max="6656" width="10.625" style="838"/>
    <col min="6657" max="6657" width="11.125" style="838" customWidth="1"/>
    <col min="6658" max="6660" width="8.625" style="838" customWidth="1"/>
    <col min="6661" max="6661" width="11.375" style="838" customWidth="1"/>
    <col min="6662" max="6662" width="10.375" style="838" customWidth="1"/>
    <col min="6663" max="6663" width="9" style="838" customWidth="1"/>
    <col min="6664" max="6664" width="9.875" style="838" customWidth="1"/>
    <col min="6665" max="6665" width="11.125" style="838" customWidth="1"/>
    <col min="6666" max="6666" width="8.625" style="838" customWidth="1"/>
    <col min="6667" max="6667" width="11.125" style="838" customWidth="1"/>
    <col min="6668" max="6668" width="8.625" style="838" customWidth="1"/>
    <col min="6669" max="6912" width="10.625" style="838"/>
    <col min="6913" max="6913" width="11.125" style="838" customWidth="1"/>
    <col min="6914" max="6916" width="8.625" style="838" customWidth="1"/>
    <col min="6917" max="6917" width="11.375" style="838" customWidth="1"/>
    <col min="6918" max="6918" width="10.375" style="838" customWidth="1"/>
    <col min="6919" max="6919" width="9" style="838" customWidth="1"/>
    <col min="6920" max="6920" width="9.875" style="838" customWidth="1"/>
    <col min="6921" max="6921" width="11.125" style="838" customWidth="1"/>
    <col min="6922" max="6922" width="8.625" style="838" customWidth="1"/>
    <col min="6923" max="6923" width="11.125" style="838" customWidth="1"/>
    <col min="6924" max="6924" width="8.625" style="838" customWidth="1"/>
    <col min="6925" max="7168" width="10.625" style="838"/>
    <col min="7169" max="7169" width="11.125" style="838" customWidth="1"/>
    <col min="7170" max="7172" width="8.625" style="838" customWidth="1"/>
    <col min="7173" max="7173" width="11.375" style="838" customWidth="1"/>
    <col min="7174" max="7174" width="10.375" style="838" customWidth="1"/>
    <col min="7175" max="7175" width="9" style="838" customWidth="1"/>
    <col min="7176" max="7176" width="9.875" style="838" customWidth="1"/>
    <col min="7177" max="7177" width="11.125" style="838" customWidth="1"/>
    <col min="7178" max="7178" width="8.625" style="838" customWidth="1"/>
    <col min="7179" max="7179" width="11.125" style="838" customWidth="1"/>
    <col min="7180" max="7180" width="8.625" style="838" customWidth="1"/>
    <col min="7181" max="7424" width="10.625" style="838"/>
    <col min="7425" max="7425" width="11.125" style="838" customWidth="1"/>
    <col min="7426" max="7428" width="8.625" style="838" customWidth="1"/>
    <col min="7429" max="7429" width="11.375" style="838" customWidth="1"/>
    <col min="7430" max="7430" width="10.375" style="838" customWidth="1"/>
    <col min="7431" max="7431" width="9" style="838" customWidth="1"/>
    <col min="7432" max="7432" width="9.875" style="838" customWidth="1"/>
    <col min="7433" max="7433" width="11.125" style="838" customWidth="1"/>
    <col min="7434" max="7434" width="8.625" style="838" customWidth="1"/>
    <col min="7435" max="7435" width="11.125" style="838" customWidth="1"/>
    <col min="7436" max="7436" width="8.625" style="838" customWidth="1"/>
    <col min="7437" max="7680" width="10.625" style="838"/>
    <col min="7681" max="7681" width="11.125" style="838" customWidth="1"/>
    <col min="7682" max="7684" width="8.625" style="838" customWidth="1"/>
    <col min="7685" max="7685" width="11.375" style="838" customWidth="1"/>
    <col min="7686" max="7686" width="10.375" style="838" customWidth="1"/>
    <col min="7687" max="7687" width="9" style="838" customWidth="1"/>
    <col min="7688" max="7688" width="9.875" style="838" customWidth="1"/>
    <col min="7689" max="7689" width="11.125" style="838" customWidth="1"/>
    <col min="7690" max="7690" width="8.625" style="838" customWidth="1"/>
    <col min="7691" max="7691" width="11.125" style="838" customWidth="1"/>
    <col min="7692" max="7692" width="8.625" style="838" customWidth="1"/>
    <col min="7693" max="7936" width="10.625" style="838"/>
    <col min="7937" max="7937" width="11.125" style="838" customWidth="1"/>
    <col min="7938" max="7940" width="8.625" style="838" customWidth="1"/>
    <col min="7941" max="7941" width="11.375" style="838" customWidth="1"/>
    <col min="7942" max="7942" width="10.375" style="838" customWidth="1"/>
    <col min="7943" max="7943" width="9" style="838" customWidth="1"/>
    <col min="7944" max="7944" width="9.875" style="838" customWidth="1"/>
    <col min="7945" max="7945" width="11.125" style="838" customWidth="1"/>
    <col min="7946" max="7946" width="8.625" style="838" customWidth="1"/>
    <col min="7947" max="7947" width="11.125" style="838" customWidth="1"/>
    <col min="7948" max="7948" width="8.625" style="838" customWidth="1"/>
    <col min="7949" max="8192" width="10.625" style="838"/>
    <col min="8193" max="8193" width="11.125" style="838" customWidth="1"/>
    <col min="8194" max="8196" width="8.625" style="838" customWidth="1"/>
    <col min="8197" max="8197" width="11.375" style="838" customWidth="1"/>
    <col min="8198" max="8198" width="10.375" style="838" customWidth="1"/>
    <col min="8199" max="8199" width="9" style="838" customWidth="1"/>
    <col min="8200" max="8200" width="9.875" style="838" customWidth="1"/>
    <col min="8201" max="8201" width="11.125" style="838" customWidth="1"/>
    <col min="8202" max="8202" width="8.625" style="838" customWidth="1"/>
    <col min="8203" max="8203" width="11.125" style="838" customWidth="1"/>
    <col min="8204" max="8204" width="8.625" style="838" customWidth="1"/>
    <col min="8205" max="8448" width="10.625" style="838"/>
    <col min="8449" max="8449" width="11.125" style="838" customWidth="1"/>
    <col min="8450" max="8452" width="8.625" style="838" customWidth="1"/>
    <col min="8453" max="8453" width="11.375" style="838" customWidth="1"/>
    <col min="8454" max="8454" width="10.375" style="838" customWidth="1"/>
    <col min="8455" max="8455" width="9" style="838" customWidth="1"/>
    <col min="8456" max="8456" width="9.875" style="838" customWidth="1"/>
    <col min="8457" max="8457" width="11.125" style="838" customWidth="1"/>
    <col min="8458" max="8458" width="8.625" style="838" customWidth="1"/>
    <col min="8459" max="8459" width="11.125" style="838" customWidth="1"/>
    <col min="8460" max="8460" width="8.625" style="838" customWidth="1"/>
    <col min="8461" max="8704" width="10.625" style="838"/>
    <col min="8705" max="8705" width="11.125" style="838" customWidth="1"/>
    <col min="8706" max="8708" width="8.625" style="838" customWidth="1"/>
    <col min="8709" max="8709" width="11.375" style="838" customWidth="1"/>
    <col min="8710" max="8710" width="10.375" style="838" customWidth="1"/>
    <col min="8711" max="8711" width="9" style="838" customWidth="1"/>
    <col min="8712" max="8712" width="9.875" style="838" customWidth="1"/>
    <col min="8713" max="8713" width="11.125" style="838" customWidth="1"/>
    <col min="8714" max="8714" width="8.625" style="838" customWidth="1"/>
    <col min="8715" max="8715" width="11.125" style="838" customWidth="1"/>
    <col min="8716" max="8716" width="8.625" style="838" customWidth="1"/>
    <col min="8717" max="8960" width="10.625" style="838"/>
    <col min="8961" max="8961" width="11.125" style="838" customWidth="1"/>
    <col min="8962" max="8964" width="8.625" style="838" customWidth="1"/>
    <col min="8965" max="8965" width="11.375" style="838" customWidth="1"/>
    <col min="8966" max="8966" width="10.375" style="838" customWidth="1"/>
    <col min="8967" max="8967" width="9" style="838" customWidth="1"/>
    <col min="8968" max="8968" width="9.875" style="838" customWidth="1"/>
    <col min="8969" max="8969" width="11.125" style="838" customWidth="1"/>
    <col min="8970" max="8970" width="8.625" style="838" customWidth="1"/>
    <col min="8971" max="8971" width="11.125" style="838" customWidth="1"/>
    <col min="8972" max="8972" width="8.625" style="838" customWidth="1"/>
    <col min="8973" max="9216" width="10.625" style="838"/>
    <col min="9217" max="9217" width="11.125" style="838" customWidth="1"/>
    <col min="9218" max="9220" width="8.625" style="838" customWidth="1"/>
    <col min="9221" max="9221" width="11.375" style="838" customWidth="1"/>
    <col min="9222" max="9222" width="10.375" style="838" customWidth="1"/>
    <col min="9223" max="9223" width="9" style="838" customWidth="1"/>
    <col min="9224" max="9224" width="9.875" style="838" customWidth="1"/>
    <col min="9225" max="9225" width="11.125" style="838" customWidth="1"/>
    <col min="9226" max="9226" width="8.625" style="838" customWidth="1"/>
    <col min="9227" max="9227" width="11.125" style="838" customWidth="1"/>
    <col min="9228" max="9228" width="8.625" style="838" customWidth="1"/>
    <col min="9229" max="9472" width="10.625" style="838"/>
    <col min="9473" max="9473" width="11.125" style="838" customWidth="1"/>
    <col min="9474" max="9476" width="8.625" style="838" customWidth="1"/>
    <col min="9477" max="9477" width="11.375" style="838" customWidth="1"/>
    <col min="9478" max="9478" width="10.375" style="838" customWidth="1"/>
    <col min="9479" max="9479" width="9" style="838" customWidth="1"/>
    <col min="9480" max="9480" width="9.875" style="838" customWidth="1"/>
    <col min="9481" max="9481" width="11.125" style="838" customWidth="1"/>
    <col min="9482" max="9482" width="8.625" style="838" customWidth="1"/>
    <col min="9483" max="9483" width="11.125" style="838" customWidth="1"/>
    <col min="9484" max="9484" width="8.625" style="838" customWidth="1"/>
    <col min="9485" max="9728" width="10.625" style="838"/>
    <col min="9729" max="9729" width="11.125" style="838" customWidth="1"/>
    <col min="9730" max="9732" width="8.625" style="838" customWidth="1"/>
    <col min="9733" max="9733" width="11.375" style="838" customWidth="1"/>
    <col min="9734" max="9734" width="10.375" style="838" customWidth="1"/>
    <col min="9735" max="9735" width="9" style="838" customWidth="1"/>
    <col min="9736" max="9736" width="9.875" style="838" customWidth="1"/>
    <col min="9737" max="9737" width="11.125" style="838" customWidth="1"/>
    <col min="9738" max="9738" width="8.625" style="838" customWidth="1"/>
    <col min="9739" max="9739" width="11.125" style="838" customWidth="1"/>
    <col min="9740" max="9740" width="8.625" style="838" customWidth="1"/>
    <col min="9741" max="9984" width="10.625" style="838"/>
    <col min="9985" max="9985" width="11.125" style="838" customWidth="1"/>
    <col min="9986" max="9988" width="8.625" style="838" customWidth="1"/>
    <col min="9989" max="9989" width="11.375" style="838" customWidth="1"/>
    <col min="9990" max="9990" width="10.375" style="838" customWidth="1"/>
    <col min="9991" max="9991" width="9" style="838" customWidth="1"/>
    <col min="9992" max="9992" width="9.875" style="838" customWidth="1"/>
    <col min="9993" max="9993" width="11.125" style="838" customWidth="1"/>
    <col min="9994" max="9994" width="8.625" style="838" customWidth="1"/>
    <col min="9995" max="9995" width="11.125" style="838" customWidth="1"/>
    <col min="9996" max="9996" width="8.625" style="838" customWidth="1"/>
    <col min="9997" max="10240" width="10.625" style="838"/>
    <col min="10241" max="10241" width="11.125" style="838" customWidth="1"/>
    <col min="10242" max="10244" width="8.625" style="838" customWidth="1"/>
    <col min="10245" max="10245" width="11.375" style="838" customWidth="1"/>
    <col min="10246" max="10246" width="10.375" style="838" customWidth="1"/>
    <col min="10247" max="10247" width="9" style="838" customWidth="1"/>
    <col min="10248" max="10248" width="9.875" style="838" customWidth="1"/>
    <col min="10249" max="10249" width="11.125" style="838" customWidth="1"/>
    <col min="10250" max="10250" width="8.625" style="838" customWidth="1"/>
    <col min="10251" max="10251" width="11.125" style="838" customWidth="1"/>
    <col min="10252" max="10252" width="8.625" style="838" customWidth="1"/>
    <col min="10253" max="10496" width="10.625" style="838"/>
    <col min="10497" max="10497" width="11.125" style="838" customWidth="1"/>
    <col min="10498" max="10500" width="8.625" style="838" customWidth="1"/>
    <col min="10501" max="10501" width="11.375" style="838" customWidth="1"/>
    <col min="10502" max="10502" width="10.375" style="838" customWidth="1"/>
    <col min="10503" max="10503" width="9" style="838" customWidth="1"/>
    <col min="10504" max="10504" width="9.875" style="838" customWidth="1"/>
    <col min="10505" max="10505" width="11.125" style="838" customWidth="1"/>
    <col min="10506" max="10506" width="8.625" style="838" customWidth="1"/>
    <col min="10507" max="10507" width="11.125" style="838" customWidth="1"/>
    <col min="10508" max="10508" width="8.625" style="838" customWidth="1"/>
    <col min="10509" max="10752" width="10.625" style="838"/>
    <col min="10753" max="10753" width="11.125" style="838" customWidth="1"/>
    <col min="10754" max="10756" width="8.625" style="838" customWidth="1"/>
    <col min="10757" max="10757" width="11.375" style="838" customWidth="1"/>
    <col min="10758" max="10758" width="10.375" style="838" customWidth="1"/>
    <col min="10759" max="10759" width="9" style="838" customWidth="1"/>
    <col min="10760" max="10760" width="9.875" style="838" customWidth="1"/>
    <col min="10761" max="10761" width="11.125" style="838" customWidth="1"/>
    <col min="10762" max="10762" width="8.625" style="838" customWidth="1"/>
    <col min="10763" max="10763" width="11.125" style="838" customWidth="1"/>
    <col min="10764" max="10764" width="8.625" style="838" customWidth="1"/>
    <col min="10765" max="11008" width="10.625" style="838"/>
    <col min="11009" max="11009" width="11.125" style="838" customWidth="1"/>
    <col min="11010" max="11012" width="8.625" style="838" customWidth="1"/>
    <col min="11013" max="11013" width="11.375" style="838" customWidth="1"/>
    <col min="11014" max="11014" width="10.375" style="838" customWidth="1"/>
    <col min="11015" max="11015" width="9" style="838" customWidth="1"/>
    <col min="11016" max="11016" width="9.875" style="838" customWidth="1"/>
    <col min="11017" max="11017" width="11.125" style="838" customWidth="1"/>
    <col min="11018" max="11018" width="8.625" style="838" customWidth="1"/>
    <col min="11019" max="11019" width="11.125" style="838" customWidth="1"/>
    <col min="11020" max="11020" width="8.625" style="838" customWidth="1"/>
    <col min="11021" max="11264" width="10.625" style="838"/>
    <col min="11265" max="11265" width="11.125" style="838" customWidth="1"/>
    <col min="11266" max="11268" width="8.625" style="838" customWidth="1"/>
    <col min="11269" max="11269" width="11.375" style="838" customWidth="1"/>
    <col min="11270" max="11270" width="10.375" style="838" customWidth="1"/>
    <col min="11271" max="11271" width="9" style="838" customWidth="1"/>
    <col min="11272" max="11272" width="9.875" style="838" customWidth="1"/>
    <col min="11273" max="11273" width="11.125" style="838" customWidth="1"/>
    <col min="11274" max="11274" width="8.625" style="838" customWidth="1"/>
    <col min="11275" max="11275" width="11.125" style="838" customWidth="1"/>
    <col min="11276" max="11276" width="8.625" style="838" customWidth="1"/>
    <col min="11277" max="11520" width="10.625" style="838"/>
    <col min="11521" max="11521" width="11.125" style="838" customWidth="1"/>
    <col min="11522" max="11524" width="8.625" style="838" customWidth="1"/>
    <col min="11525" max="11525" width="11.375" style="838" customWidth="1"/>
    <col min="11526" max="11526" width="10.375" style="838" customWidth="1"/>
    <col min="11527" max="11527" width="9" style="838" customWidth="1"/>
    <col min="11528" max="11528" width="9.875" style="838" customWidth="1"/>
    <col min="11529" max="11529" width="11.125" style="838" customWidth="1"/>
    <col min="11530" max="11530" width="8.625" style="838" customWidth="1"/>
    <col min="11531" max="11531" width="11.125" style="838" customWidth="1"/>
    <col min="11532" max="11532" width="8.625" style="838" customWidth="1"/>
    <col min="11533" max="11776" width="10.625" style="838"/>
    <col min="11777" max="11777" width="11.125" style="838" customWidth="1"/>
    <col min="11778" max="11780" width="8.625" style="838" customWidth="1"/>
    <col min="11781" max="11781" width="11.375" style="838" customWidth="1"/>
    <col min="11782" max="11782" width="10.375" style="838" customWidth="1"/>
    <col min="11783" max="11783" width="9" style="838" customWidth="1"/>
    <col min="11784" max="11784" width="9.875" style="838" customWidth="1"/>
    <col min="11785" max="11785" width="11.125" style="838" customWidth="1"/>
    <col min="11786" max="11786" width="8.625" style="838" customWidth="1"/>
    <col min="11787" max="11787" width="11.125" style="838" customWidth="1"/>
    <col min="11788" max="11788" width="8.625" style="838" customWidth="1"/>
    <col min="11789" max="12032" width="10.625" style="838"/>
    <col min="12033" max="12033" width="11.125" style="838" customWidth="1"/>
    <col min="12034" max="12036" width="8.625" style="838" customWidth="1"/>
    <col min="12037" max="12037" width="11.375" style="838" customWidth="1"/>
    <col min="12038" max="12038" width="10.375" style="838" customWidth="1"/>
    <col min="12039" max="12039" width="9" style="838" customWidth="1"/>
    <col min="12040" max="12040" width="9.875" style="838" customWidth="1"/>
    <col min="12041" max="12041" width="11.125" style="838" customWidth="1"/>
    <col min="12042" max="12042" width="8.625" style="838" customWidth="1"/>
    <col min="12043" max="12043" width="11.125" style="838" customWidth="1"/>
    <col min="12044" max="12044" width="8.625" style="838" customWidth="1"/>
    <col min="12045" max="12288" width="10.625" style="838"/>
    <col min="12289" max="12289" width="11.125" style="838" customWidth="1"/>
    <col min="12290" max="12292" width="8.625" style="838" customWidth="1"/>
    <col min="12293" max="12293" width="11.375" style="838" customWidth="1"/>
    <col min="12294" max="12294" width="10.375" style="838" customWidth="1"/>
    <col min="12295" max="12295" width="9" style="838" customWidth="1"/>
    <col min="12296" max="12296" width="9.875" style="838" customWidth="1"/>
    <col min="12297" max="12297" width="11.125" style="838" customWidth="1"/>
    <col min="12298" max="12298" width="8.625" style="838" customWidth="1"/>
    <col min="12299" max="12299" width="11.125" style="838" customWidth="1"/>
    <col min="12300" max="12300" width="8.625" style="838" customWidth="1"/>
    <col min="12301" max="12544" width="10.625" style="838"/>
    <col min="12545" max="12545" width="11.125" style="838" customWidth="1"/>
    <col min="12546" max="12548" width="8.625" style="838" customWidth="1"/>
    <col min="12549" max="12549" width="11.375" style="838" customWidth="1"/>
    <col min="12550" max="12550" width="10.375" style="838" customWidth="1"/>
    <col min="12551" max="12551" width="9" style="838" customWidth="1"/>
    <col min="12552" max="12552" width="9.875" style="838" customWidth="1"/>
    <col min="12553" max="12553" width="11.125" style="838" customWidth="1"/>
    <col min="12554" max="12554" width="8.625" style="838" customWidth="1"/>
    <col min="12555" max="12555" width="11.125" style="838" customWidth="1"/>
    <col min="12556" max="12556" width="8.625" style="838" customWidth="1"/>
    <col min="12557" max="12800" width="10.625" style="838"/>
    <col min="12801" max="12801" width="11.125" style="838" customWidth="1"/>
    <col min="12802" max="12804" width="8.625" style="838" customWidth="1"/>
    <col min="12805" max="12805" width="11.375" style="838" customWidth="1"/>
    <col min="12806" max="12806" width="10.375" style="838" customWidth="1"/>
    <col min="12807" max="12807" width="9" style="838" customWidth="1"/>
    <col min="12808" max="12808" width="9.875" style="838" customWidth="1"/>
    <col min="12809" max="12809" width="11.125" style="838" customWidth="1"/>
    <col min="12810" max="12810" width="8.625" style="838" customWidth="1"/>
    <col min="12811" max="12811" width="11.125" style="838" customWidth="1"/>
    <col min="12812" max="12812" width="8.625" style="838" customWidth="1"/>
    <col min="12813" max="13056" width="10.625" style="838"/>
    <col min="13057" max="13057" width="11.125" style="838" customWidth="1"/>
    <col min="13058" max="13060" width="8.625" style="838" customWidth="1"/>
    <col min="13061" max="13061" width="11.375" style="838" customWidth="1"/>
    <col min="13062" max="13062" width="10.375" style="838" customWidth="1"/>
    <col min="13063" max="13063" width="9" style="838" customWidth="1"/>
    <col min="13064" max="13064" width="9.875" style="838" customWidth="1"/>
    <col min="13065" max="13065" width="11.125" style="838" customWidth="1"/>
    <col min="13066" max="13066" width="8.625" style="838" customWidth="1"/>
    <col min="13067" max="13067" width="11.125" style="838" customWidth="1"/>
    <col min="13068" max="13068" width="8.625" style="838" customWidth="1"/>
    <col min="13069" max="13312" width="10.625" style="838"/>
    <col min="13313" max="13313" width="11.125" style="838" customWidth="1"/>
    <col min="13314" max="13316" width="8.625" style="838" customWidth="1"/>
    <col min="13317" max="13317" width="11.375" style="838" customWidth="1"/>
    <col min="13318" max="13318" width="10.375" style="838" customWidth="1"/>
    <col min="13319" max="13319" width="9" style="838" customWidth="1"/>
    <col min="13320" max="13320" width="9.875" style="838" customWidth="1"/>
    <col min="13321" max="13321" width="11.125" style="838" customWidth="1"/>
    <col min="13322" max="13322" width="8.625" style="838" customWidth="1"/>
    <col min="13323" max="13323" width="11.125" style="838" customWidth="1"/>
    <col min="13324" max="13324" width="8.625" style="838" customWidth="1"/>
    <col min="13325" max="13568" width="10.625" style="838"/>
    <col min="13569" max="13569" width="11.125" style="838" customWidth="1"/>
    <col min="13570" max="13572" width="8.625" style="838" customWidth="1"/>
    <col min="13573" max="13573" width="11.375" style="838" customWidth="1"/>
    <col min="13574" max="13574" width="10.375" style="838" customWidth="1"/>
    <col min="13575" max="13575" width="9" style="838" customWidth="1"/>
    <col min="13576" max="13576" width="9.875" style="838" customWidth="1"/>
    <col min="13577" max="13577" width="11.125" style="838" customWidth="1"/>
    <col min="13578" max="13578" width="8.625" style="838" customWidth="1"/>
    <col min="13579" max="13579" width="11.125" style="838" customWidth="1"/>
    <col min="13580" max="13580" width="8.625" style="838" customWidth="1"/>
    <col min="13581" max="13824" width="10.625" style="838"/>
    <col min="13825" max="13825" width="11.125" style="838" customWidth="1"/>
    <col min="13826" max="13828" width="8.625" style="838" customWidth="1"/>
    <col min="13829" max="13829" width="11.375" style="838" customWidth="1"/>
    <col min="13830" max="13830" width="10.375" style="838" customWidth="1"/>
    <col min="13831" max="13831" width="9" style="838" customWidth="1"/>
    <col min="13832" max="13832" width="9.875" style="838" customWidth="1"/>
    <col min="13833" max="13833" width="11.125" style="838" customWidth="1"/>
    <col min="13834" max="13834" width="8.625" style="838" customWidth="1"/>
    <col min="13835" max="13835" width="11.125" style="838" customWidth="1"/>
    <col min="13836" max="13836" width="8.625" style="838" customWidth="1"/>
    <col min="13837" max="14080" width="10.625" style="838"/>
    <col min="14081" max="14081" width="11.125" style="838" customWidth="1"/>
    <col min="14082" max="14084" width="8.625" style="838" customWidth="1"/>
    <col min="14085" max="14085" width="11.375" style="838" customWidth="1"/>
    <col min="14086" max="14086" width="10.375" style="838" customWidth="1"/>
    <col min="14087" max="14087" width="9" style="838" customWidth="1"/>
    <col min="14088" max="14088" width="9.875" style="838" customWidth="1"/>
    <col min="14089" max="14089" width="11.125" style="838" customWidth="1"/>
    <col min="14090" max="14090" width="8.625" style="838" customWidth="1"/>
    <col min="14091" max="14091" width="11.125" style="838" customWidth="1"/>
    <col min="14092" max="14092" width="8.625" style="838" customWidth="1"/>
    <col min="14093" max="14336" width="10.625" style="838"/>
    <col min="14337" max="14337" width="11.125" style="838" customWidth="1"/>
    <col min="14338" max="14340" width="8.625" style="838" customWidth="1"/>
    <col min="14341" max="14341" width="11.375" style="838" customWidth="1"/>
    <col min="14342" max="14342" width="10.375" style="838" customWidth="1"/>
    <col min="14343" max="14343" width="9" style="838" customWidth="1"/>
    <col min="14344" max="14344" width="9.875" style="838" customWidth="1"/>
    <col min="14345" max="14345" width="11.125" style="838" customWidth="1"/>
    <col min="14346" max="14346" width="8.625" style="838" customWidth="1"/>
    <col min="14347" max="14347" width="11.125" style="838" customWidth="1"/>
    <col min="14348" max="14348" width="8.625" style="838" customWidth="1"/>
    <col min="14349" max="14592" width="10.625" style="838"/>
    <col min="14593" max="14593" width="11.125" style="838" customWidth="1"/>
    <col min="14594" max="14596" width="8.625" style="838" customWidth="1"/>
    <col min="14597" max="14597" width="11.375" style="838" customWidth="1"/>
    <col min="14598" max="14598" width="10.375" style="838" customWidth="1"/>
    <col min="14599" max="14599" width="9" style="838" customWidth="1"/>
    <col min="14600" max="14600" width="9.875" style="838" customWidth="1"/>
    <col min="14601" max="14601" width="11.125" style="838" customWidth="1"/>
    <col min="14602" max="14602" width="8.625" style="838" customWidth="1"/>
    <col min="14603" max="14603" width="11.125" style="838" customWidth="1"/>
    <col min="14604" max="14604" width="8.625" style="838" customWidth="1"/>
    <col min="14605" max="14848" width="10.625" style="838"/>
    <col min="14849" max="14849" width="11.125" style="838" customWidth="1"/>
    <col min="14850" max="14852" width="8.625" style="838" customWidth="1"/>
    <col min="14853" max="14853" width="11.375" style="838" customWidth="1"/>
    <col min="14854" max="14854" width="10.375" style="838" customWidth="1"/>
    <col min="14855" max="14855" width="9" style="838" customWidth="1"/>
    <col min="14856" max="14856" width="9.875" style="838" customWidth="1"/>
    <col min="14857" max="14857" width="11.125" style="838" customWidth="1"/>
    <col min="14858" max="14858" width="8.625" style="838" customWidth="1"/>
    <col min="14859" max="14859" width="11.125" style="838" customWidth="1"/>
    <col min="14860" max="14860" width="8.625" style="838" customWidth="1"/>
    <col min="14861" max="15104" width="10.625" style="838"/>
    <col min="15105" max="15105" width="11.125" style="838" customWidth="1"/>
    <col min="15106" max="15108" width="8.625" style="838" customWidth="1"/>
    <col min="15109" max="15109" width="11.375" style="838" customWidth="1"/>
    <col min="15110" max="15110" width="10.375" style="838" customWidth="1"/>
    <col min="15111" max="15111" width="9" style="838" customWidth="1"/>
    <col min="15112" max="15112" width="9.875" style="838" customWidth="1"/>
    <col min="15113" max="15113" width="11.125" style="838" customWidth="1"/>
    <col min="15114" max="15114" width="8.625" style="838" customWidth="1"/>
    <col min="15115" max="15115" width="11.125" style="838" customWidth="1"/>
    <col min="15116" max="15116" width="8.625" style="838" customWidth="1"/>
    <col min="15117" max="15360" width="10.625" style="838"/>
    <col min="15361" max="15361" width="11.125" style="838" customWidth="1"/>
    <col min="15362" max="15364" width="8.625" style="838" customWidth="1"/>
    <col min="15365" max="15365" width="11.375" style="838" customWidth="1"/>
    <col min="15366" max="15366" width="10.375" style="838" customWidth="1"/>
    <col min="15367" max="15367" width="9" style="838" customWidth="1"/>
    <col min="15368" max="15368" width="9.875" style="838" customWidth="1"/>
    <col min="15369" max="15369" width="11.125" style="838" customWidth="1"/>
    <col min="15370" max="15370" width="8.625" style="838" customWidth="1"/>
    <col min="15371" max="15371" width="11.125" style="838" customWidth="1"/>
    <col min="15372" max="15372" width="8.625" style="838" customWidth="1"/>
    <col min="15373" max="15616" width="10.625" style="838"/>
    <col min="15617" max="15617" width="11.125" style="838" customWidth="1"/>
    <col min="15618" max="15620" width="8.625" style="838" customWidth="1"/>
    <col min="15621" max="15621" width="11.375" style="838" customWidth="1"/>
    <col min="15622" max="15622" width="10.375" style="838" customWidth="1"/>
    <col min="15623" max="15623" width="9" style="838" customWidth="1"/>
    <col min="15624" max="15624" width="9.875" style="838" customWidth="1"/>
    <col min="15625" max="15625" width="11.125" style="838" customWidth="1"/>
    <col min="15626" max="15626" width="8.625" style="838" customWidth="1"/>
    <col min="15627" max="15627" width="11.125" style="838" customWidth="1"/>
    <col min="15628" max="15628" width="8.625" style="838" customWidth="1"/>
    <col min="15629" max="15872" width="10.625" style="838"/>
    <col min="15873" max="15873" width="11.125" style="838" customWidth="1"/>
    <col min="15874" max="15876" width="8.625" style="838" customWidth="1"/>
    <col min="15877" max="15877" width="11.375" style="838" customWidth="1"/>
    <col min="15878" max="15878" width="10.375" style="838" customWidth="1"/>
    <col min="15879" max="15879" width="9" style="838" customWidth="1"/>
    <col min="15880" max="15880" width="9.875" style="838" customWidth="1"/>
    <col min="15881" max="15881" width="11.125" style="838" customWidth="1"/>
    <col min="15882" max="15882" width="8.625" style="838" customWidth="1"/>
    <col min="15883" max="15883" width="11.125" style="838" customWidth="1"/>
    <col min="15884" max="15884" width="8.625" style="838" customWidth="1"/>
    <col min="15885" max="16128" width="10.625" style="838"/>
    <col min="16129" max="16129" width="11.125" style="838" customWidth="1"/>
    <col min="16130" max="16132" width="8.625" style="838" customWidth="1"/>
    <col min="16133" max="16133" width="11.375" style="838" customWidth="1"/>
    <col min="16134" max="16134" width="10.375" style="838" customWidth="1"/>
    <col min="16135" max="16135" width="9" style="838" customWidth="1"/>
    <col min="16136" max="16136" width="9.875" style="838" customWidth="1"/>
    <col min="16137" max="16137" width="11.125" style="838" customWidth="1"/>
    <col min="16138" max="16138" width="8.625" style="838" customWidth="1"/>
    <col min="16139" max="16139" width="11.125" style="838" customWidth="1"/>
    <col min="16140" max="16140" width="8.625" style="838" customWidth="1"/>
    <col min="16141" max="16384" width="10.625" style="838"/>
  </cols>
  <sheetData>
    <row r="1" spans="1:255" ht="16.149999999999999" customHeight="1">
      <c r="A1" s="986" t="s">
        <v>375</v>
      </c>
      <c r="B1" s="987"/>
      <c r="C1" s="987"/>
      <c r="D1" s="987"/>
      <c r="E1" s="987"/>
      <c r="F1" s="987"/>
      <c r="G1" s="987"/>
      <c r="H1" s="987"/>
      <c r="I1" s="987"/>
      <c r="J1" s="987"/>
      <c r="K1" s="987"/>
      <c r="L1" s="98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837"/>
      <c r="BF1" s="837"/>
      <c r="BG1" s="837"/>
      <c r="BH1" s="837"/>
      <c r="BI1" s="837"/>
      <c r="BJ1" s="837"/>
      <c r="BK1" s="837"/>
      <c r="BL1" s="837"/>
      <c r="BM1" s="837"/>
      <c r="BN1" s="837"/>
      <c r="BO1" s="837"/>
      <c r="BP1" s="837"/>
      <c r="BQ1" s="837"/>
      <c r="BR1" s="837"/>
      <c r="BS1" s="837"/>
      <c r="BT1" s="837"/>
      <c r="BU1" s="837"/>
      <c r="BV1" s="837"/>
      <c r="BW1" s="837"/>
      <c r="BX1" s="837"/>
      <c r="BY1" s="837"/>
      <c r="BZ1" s="837"/>
      <c r="CA1" s="837"/>
      <c r="CB1" s="837"/>
      <c r="CC1" s="837"/>
      <c r="CD1" s="837"/>
      <c r="CE1" s="837"/>
      <c r="CF1" s="837"/>
      <c r="CG1" s="837"/>
      <c r="CH1" s="837"/>
      <c r="CI1" s="837"/>
      <c r="CJ1" s="837"/>
      <c r="CK1" s="837"/>
      <c r="CL1" s="837"/>
      <c r="CM1" s="837"/>
      <c r="CN1" s="837"/>
      <c r="CO1" s="837"/>
      <c r="CP1" s="837"/>
      <c r="CQ1" s="837"/>
      <c r="CR1" s="837"/>
      <c r="CS1" s="837"/>
      <c r="CT1" s="837"/>
      <c r="CU1" s="837"/>
      <c r="CV1" s="837"/>
      <c r="CW1" s="837"/>
      <c r="CX1" s="837"/>
      <c r="CY1" s="837"/>
      <c r="CZ1" s="837"/>
      <c r="DA1" s="837"/>
      <c r="DB1" s="837"/>
      <c r="DC1" s="837"/>
      <c r="DD1" s="837"/>
      <c r="DE1" s="837"/>
      <c r="DF1" s="837"/>
      <c r="DG1" s="837"/>
      <c r="DH1" s="837"/>
      <c r="DI1" s="837"/>
      <c r="DJ1" s="837"/>
      <c r="DK1" s="837"/>
      <c r="DL1" s="837"/>
      <c r="DM1" s="837"/>
      <c r="DN1" s="837"/>
      <c r="DO1" s="837"/>
      <c r="DP1" s="837"/>
      <c r="DQ1" s="837"/>
      <c r="DR1" s="837"/>
      <c r="DS1" s="837"/>
      <c r="DT1" s="837"/>
      <c r="DU1" s="837"/>
      <c r="DV1" s="837"/>
      <c r="DW1" s="837"/>
      <c r="DX1" s="837"/>
      <c r="DY1" s="837"/>
      <c r="DZ1" s="837"/>
      <c r="EA1" s="837"/>
      <c r="EB1" s="837"/>
      <c r="EC1" s="837"/>
      <c r="ED1" s="837"/>
      <c r="EE1" s="837"/>
      <c r="EF1" s="837"/>
      <c r="EG1" s="837"/>
      <c r="EH1" s="837"/>
      <c r="EI1" s="837"/>
      <c r="EJ1" s="837"/>
      <c r="EK1" s="837"/>
      <c r="EL1" s="837"/>
      <c r="EM1" s="837"/>
      <c r="EN1" s="837"/>
      <c r="EO1" s="837"/>
      <c r="EP1" s="837"/>
      <c r="EQ1" s="837"/>
      <c r="ER1" s="837"/>
      <c r="ES1" s="837"/>
      <c r="ET1" s="837"/>
      <c r="EU1" s="837"/>
      <c r="EV1" s="837"/>
      <c r="EW1" s="837"/>
      <c r="EX1" s="837"/>
      <c r="EY1" s="837"/>
      <c r="EZ1" s="837"/>
      <c r="FA1" s="837"/>
      <c r="FB1" s="837"/>
      <c r="FC1" s="837"/>
      <c r="FD1" s="837"/>
      <c r="FE1" s="837"/>
      <c r="FF1" s="837"/>
      <c r="FG1" s="837"/>
      <c r="FH1" s="837"/>
      <c r="FI1" s="837"/>
      <c r="FJ1" s="837"/>
      <c r="FK1" s="837"/>
      <c r="FL1" s="837"/>
      <c r="FM1" s="837"/>
      <c r="FN1" s="837"/>
      <c r="FO1" s="837"/>
      <c r="FP1" s="837"/>
      <c r="FQ1" s="837"/>
      <c r="FR1" s="837"/>
      <c r="FS1" s="837"/>
      <c r="FT1" s="837"/>
      <c r="FU1" s="837"/>
      <c r="FV1" s="837"/>
      <c r="FW1" s="837"/>
      <c r="FX1" s="837"/>
      <c r="FY1" s="837"/>
      <c r="FZ1" s="837"/>
      <c r="GA1" s="837"/>
      <c r="GB1" s="837"/>
      <c r="GC1" s="837"/>
      <c r="GD1" s="837"/>
      <c r="GE1" s="837"/>
      <c r="GF1" s="837"/>
      <c r="GG1" s="837"/>
      <c r="GH1" s="837"/>
      <c r="GI1" s="837"/>
      <c r="GJ1" s="837"/>
      <c r="GK1" s="837"/>
      <c r="GL1" s="837"/>
      <c r="GM1" s="837"/>
      <c r="GN1" s="837"/>
      <c r="GO1" s="837"/>
      <c r="GP1" s="837"/>
      <c r="GQ1" s="837"/>
      <c r="GR1" s="837"/>
      <c r="GS1" s="837"/>
      <c r="GT1" s="837"/>
      <c r="GU1" s="837"/>
      <c r="GV1" s="837"/>
      <c r="GW1" s="837"/>
      <c r="GX1" s="837"/>
      <c r="GY1" s="837"/>
      <c r="GZ1" s="837"/>
      <c r="HA1" s="837"/>
      <c r="HB1" s="837"/>
      <c r="HC1" s="837"/>
      <c r="HD1" s="837"/>
      <c r="HE1" s="837"/>
      <c r="HF1" s="837"/>
      <c r="HG1" s="837"/>
      <c r="HH1" s="837"/>
      <c r="HI1" s="837"/>
      <c r="HJ1" s="837"/>
      <c r="HK1" s="837"/>
      <c r="HL1" s="837"/>
      <c r="HM1" s="837"/>
      <c r="HN1" s="837"/>
      <c r="HO1" s="837"/>
      <c r="HP1" s="837"/>
      <c r="HQ1" s="837"/>
      <c r="HR1" s="837"/>
      <c r="HS1" s="837"/>
      <c r="HT1" s="837"/>
      <c r="HU1" s="837"/>
      <c r="HV1" s="837"/>
      <c r="HW1" s="837"/>
      <c r="HX1" s="837"/>
      <c r="HY1" s="837"/>
      <c r="HZ1" s="837"/>
      <c r="IA1" s="837"/>
      <c r="IB1" s="837"/>
      <c r="IC1" s="837"/>
      <c r="ID1" s="837"/>
      <c r="IE1" s="837"/>
      <c r="IF1" s="837"/>
      <c r="IG1" s="837"/>
      <c r="IH1" s="837"/>
      <c r="II1" s="837"/>
      <c r="IJ1" s="837"/>
      <c r="IK1" s="837"/>
      <c r="IL1" s="837"/>
      <c r="IM1" s="837"/>
      <c r="IN1" s="837"/>
      <c r="IO1" s="837"/>
      <c r="IP1" s="837"/>
      <c r="IQ1" s="837"/>
      <c r="IR1" s="837"/>
      <c r="IS1" s="837"/>
      <c r="IT1" s="837"/>
      <c r="IU1" s="837"/>
    </row>
    <row r="2" spans="1:255" ht="16.899999999999999" customHeight="1" thickBot="1">
      <c r="A2" s="988" t="s">
        <v>346</v>
      </c>
      <c r="B2" s="989"/>
      <c r="C2" s="989"/>
      <c r="D2" s="989"/>
      <c r="E2" s="989"/>
      <c r="F2" s="989"/>
      <c r="G2" s="989"/>
      <c r="H2" s="989"/>
      <c r="I2" s="989"/>
      <c r="J2" s="989"/>
      <c r="K2" s="989"/>
      <c r="L2" s="989"/>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c r="BL2" s="837"/>
      <c r="BM2" s="837"/>
      <c r="BN2" s="837"/>
      <c r="BO2" s="837"/>
      <c r="BP2" s="837"/>
      <c r="BQ2" s="837"/>
      <c r="BR2" s="837"/>
      <c r="BS2" s="837"/>
      <c r="BT2" s="837"/>
      <c r="BU2" s="837"/>
      <c r="BV2" s="837"/>
      <c r="BW2" s="837"/>
      <c r="BX2" s="837"/>
      <c r="BY2" s="837"/>
      <c r="BZ2" s="837"/>
      <c r="CA2" s="837"/>
      <c r="CB2" s="837"/>
      <c r="CC2" s="837"/>
      <c r="CD2" s="837"/>
      <c r="CE2" s="837"/>
      <c r="CF2" s="837"/>
      <c r="CG2" s="837"/>
      <c r="CH2" s="837"/>
      <c r="CI2" s="837"/>
      <c r="CJ2" s="837"/>
      <c r="CK2" s="837"/>
      <c r="CL2" s="837"/>
      <c r="CM2" s="837"/>
      <c r="CN2" s="837"/>
      <c r="CO2" s="837"/>
      <c r="CP2" s="837"/>
      <c r="CQ2" s="837"/>
      <c r="CR2" s="837"/>
      <c r="CS2" s="837"/>
      <c r="CT2" s="837"/>
      <c r="CU2" s="837"/>
      <c r="CV2" s="837"/>
      <c r="CW2" s="837"/>
      <c r="CX2" s="837"/>
      <c r="CY2" s="837"/>
      <c r="CZ2" s="837"/>
      <c r="DA2" s="837"/>
      <c r="DB2" s="837"/>
      <c r="DC2" s="837"/>
      <c r="DD2" s="837"/>
      <c r="DE2" s="837"/>
      <c r="DF2" s="837"/>
      <c r="DG2" s="837"/>
      <c r="DH2" s="837"/>
      <c r="DI2" s="837"/>
      <c r="DJ2" s="837"/>
      <c r="DK2" s="837"/>
      <c r="DL2" s="837"/>
      <c r="DM2" s="837"/>
      <c r="DN2" s="837"/>
      <c r="DO2" s="837"/>
      <c r="DP2" s="837"/>
      <c r="DQ2" s="837"/>
      <c r="DR2" s="837"/>
      <c r="DS2" s="837"/>
      <c r="DT2" s="837"/>
      <c r="DU2" s="837"/>
      <c r="DV2" s="837"/>
      <c r="DW2" s="837"/>
      <c r="DX2" s="837"/>
      <c r="DY2" s="837"/>
      <c r="DZ2" s="837"/>
      <c r="EA2" s="837"/>
      <c r="EB2" s="837"/>
      <c r="EC2" s="837"/>
      <c r="ED2" s="837"/>
      <c r="EE2" s="837"/>
      <c r="EF2" s="837"/>
      <c r="EG2" s="837"/>
      <c r="EH2" s="837"/>
      <c r="EI2" s="837"/>
      <c r="EJ2" s="837"/>
      <c r="EK2" s="837"/>
      <c r="EL2" s="837"/>
      <c r="EM2" s="837"/>
      <c r="EN2" s="837"/>
      <c r="EO2" s="837"/>
      <c r="EP2" s="837"/>
      <c r="EQ2" s="837"/>
      <c r="ER2" s="837"/>
      <c r="ES2" s="837"/>
      <c r="ET2" s="837"/>
      <c r="EU2" s="837"/>
      <c r="EV2" s="837"/>
      <c r="EW2" s="837"/>
      <c r="EX2" s="837"/>
      <c r="EY2" s="837"/>
      <c r="EZ2" s="837"/>
      <c r="FA2" s="837"/>
      <c r="FB2" s="837"/>
      <c r="FC2" s="837"/>
      <c r="FD2" s="837"/>
      <c r="FE2" s="837"/>
      <c r="FF2" s="837"/>
      <c r="FG2" s="837"/>
      <c r="FH2" s="837"/>
      <c r="FI2" s="837"/>
      <c r="FJ2" s="837"/>
      <c r="FK2" s="837"/>
      <c r="FL2" s="837"/>
      <c r="FM2" s="837"/>
      <c r="FN2" s="837"/>
      <c r="FO2" s="837"/>
      <c r="FP2" s="837"/>
      <c r="FQ2" s="837"/>
      <c r="FR2" s="837"/>
      <c r="FS2" s="837"/>
      <c r="FT2" s="837"/>
      <c r="FU2" s="837"/>
      <c r="FV2" s="837"/>
      <c r="FW2" s="837"/>
      <c r="FX2" s="837"/>
      <c r="FY2" s="837"/>
      <c r="FZ2" s="837"/>
      <c r="GA2" s="837"/>
      <c r="GB2" s="837"/>
      <c r="GC2" s="837"/>
      <c r="GD2" s="837"/>
      <c r="GE2" s="837"/>
      <c r="GF2" s="837"/>
      <c r="GG2" s="837"/>
      <c r="GH2" s="837"/>
      <c r="GI2" s="837"/>
      <c r="GJ2" s="837"/>
      <c r="GK2" s="837"/>
      <c r="GL2" s="837"/>
      <c r="GM2" s="837"/>
      <c r="GN2" s="837"/>
      <c r="GO2" s="837"/>
      <c r="GP2" s="837"/>
      <c r="GQ2" s="837"/>
      <c r="GR2" s="837"/>
      <c r="GS2" s="837"/>
      <c r="GT2" s="837"/>
      <c r="GU2" s="837"/>
      <c r="GV2" s="837"/>
      <c r="GW2" s="837"/>
      <c r="GX2" s="837"/>
      <c r="GY2" s="837"/>
      <c r="GZ2" s="837"/>
      <c r="HA2" s="837"/>
      <c r="HB2" s="837"/>
      <c r="HC2" s="837"/>
      <c r="HD2" s="837"/>
      <c r="HE2" s="837"/>
      <c r="HF2" s="837"/>
      <c r="HG2" s="837"/>
      <c r="HH2" s="837"/>
      <c r="HI2" s="837"/>
      <c r="HJ2" s="837"/>
      <c r="HK2" s="837"/>
      <c r="HL2" s="837"/>
      <c r="HM2" s="837"/>
      <c r="HN2" s="837"/>
      <c r="HO2" s="837"/>
      <c r="HP2" s="837"/>
      <c r="HQ2" s="837"/>
      <c r="HR2" s="837"/>
      <c r="HS2" s="837"/>
      <c r="HT2" s="837"/>
      <c r="HU2" s="837"/>
      <c r="HV2" s="837"/>
      <c r="HW2" s="837"/>
      <c r="HX2" s="837"/>
      <c r="HY2" s="837"/>
      <c r="HZ2" s="837"/>
      <c r="IA2" s="837"/>
      <c r="IB2" s="837"/>
      <c r="IC2" s="837"/>
      <c r="ID2" s="837"/>
      <c r="IE2" s="837"/>
      <c r="IF2" s="837"/>
      <c r="IG2" s="837"/>
      <c r="IH2" s="837"/>
      <c r="II2" s="837"/>
      <c r="IJ2" s="837"/>
      <c r="IK2" s="837"/>
      <c r="IL2" s="837"/>
      <c r="IM2" s="837"/>
      <c r="IN2" s="837"/>
      <c r="IO2" s="837"/>
      <c r="IP2" s="837"/>
      <c r="IQ2" s="837"/>
      <c r="IR2" s="837"/>
      <c r="IS2" s="837"/>
      <c r="IT2" s="837"/>
      <c r="IU2" s="837"/>
    </row>
    <row r="3" spans="1:255" ht="16.149999999999999" customHeight="1" thickTop="1">
      <c r="A3" s="990" t="s">
        <v>376</v>
      </c>
      <c r="B3" s="991" t="s">
        <v>377</v>
      </c>
      <c r="C3" s="992"/>
      <c r="D3" s="992"/>
      <c r="E3" s="992"/>
      <c r="F3" s="992"/>
      <c r="G3" s="992"/>
      <c r="H3" s="992"/>
      <c r="I3" s="992"/>
      <c r="J3" s="992"/>
      <c r="K3" s="992"/>
      <c r="L3" s="992"/>
      <c r="M3" s="849"/>
    </row>
    <row r="4" spans="1:255" ht="28.15" customHeight="1">
      <c r="A4" s="993"/>
      <c r="B4" s="994"/>
      <c r="C4" s="995" t="s">
        <v>330</v>
      </c>
      <c r="D4" s="995" t="s">
        <v>331</v>
      </c>
      <c r="E4" s="996" t="s">
        <v>378</v>
      </c>
      <c r="F4" s="997" t="s">
        <v>379</v>
      </c>
      <c r="G4" s="998" t="s">
        <v>380</v>
      </c>
      <c r="H4" s="995" t="s">
        <v>335</v>
      </c>
      <c r="I4" s="995" t="s">
        <v>336</v>
      </c>
      <c r="J4" s="995" t="s">
        <v>337</v>
      </c>
      <c r="K4" s="995" t="s">
        <v>338</v>
      </c>
      <c r="L4" s="995" t="s">
        <v>381</v>
      </c>
      <c r="M4" s="849"/>
    </row>
    <row r="5" spans="1:255" ht="12.75" customHeight="1">
      <c r="A5" s="999"/>
      <c r="B5" s="1000"/>
      <c r="C5" s="1001"/>
      <c r="D5" s="1001"/>
      <c r="E5" s="1001"/>
      <c r="F5" s="1001"/>
      <c r="G5" s="1001"/>
      <c r="H5" s="1001"/>
      <c r="I5" s="1001"/>
      <c r="J5" s="1001"/>
      <c r="K5" s="1001"/>
      <c r="L5" s="1001"/>
      <c r="M5" s="849"/>
    </row>
    <row r="6" spans="1:255" ht="16.149999999999999" customHeight="1">
      <c r="A6" s="1002" t="s">
        <v>382</v>
      </c>
      <c r="B6" s="1003">
        <v>10000</v>
      </c>
      <c r="C6" s="1004">
        <v>2623</v>
      </c>
      <c r="D6" s="1004">
        <v>2087</v>
      </c>
      <c r="E6" s="1004">
        <v>745</v>
      </c>
      <c r="F6" s="1004">
        <v>348</v>
      </c>
      <c r="G6" s="1004">
        <v>412</v>
      </c>
      <c r="H6" s="1004">
        <v>430</v>
      </c>
      <c r="I6" s="1004">
        <v>1476</v>
      </c>
      <c r="J6" s="1004">
        <v>316</v>
      </c>
      <c r="K6" s="1004">
        <v>989</v>
      </c>
      <c r="L6" s="1004">
        <v>574</v>
      </c>
      <c r="M6" s="849"/>
    </row>
    <row r="7" spans="1:255" ht="12.75" customHeight="1">
      <c r="A7" s="1004"/>
      <c r="B7" s="1005"/>
      <c r="C7" s="1006"/>
      <c r="D7" s="1006"/>
      <c r="E7" s="1006"/>
      <c r="F7" s="1006"/>
      <c r="G7" s="1006"/>
      <c r="H7" s="1006"/>
      <c r="I7" s="1006"/>
      <c r="J7" s="1006"/>
      <c r="K7" s="1006"/>
      <c r="L7" s="1006"/>
      <c r="M7" s="849"/>
    </row>
    <row r="8" spans="1:255" s="832" customFormat="1" ht="16.149999999999999" customHeight="1">
      <c r="A8" s="1007" t="s">
        <v>46</v>
      </c>
      <c r="B8" s="1008">
        <v>99.9</v>
      </c>
      <c r="C8" s="1008">
        <v>101.7</v>
      </c>
      <c r="D8" s="1008">
        <v>99.9</v>
      </c>
      <c r="E8" s="1008">
        <v>92.7</v>
      </c>
      <c r="F8" s="1008">
        <v>99.6</v>
      </c>
      <c r="G8" s="1008">
        <v>101.8</v>
      </c>
      <c r="H8" s="1008">
        <v>100.9</v>
      </c>
      <c r="I8" s="1008">
        <v>98</v>
      </c>
      <c r="J8" s="1009">
        <v>101.6</v>
      </c>
      <c r="K8" s="1008">
        <v>101</v>
      </c>
      <c r="L8" s="1008">
        <v>100.7</v>
      </c>
      <c r="M8" s="896"/>
    </row>
    <row r="9" spans="1:255" s="832" customFormat="1" ht="16.149999999999999" customHeight="1">
      <c r="A9" s="1007">
        <v>29</v>
      </c>
      <c r="B9" s="1008">
        <v>100.4</v>
      </c>
      <c r="C9" s="1008">
        <v>102.4</v>
      </c>
      <c r="D9" s="1008">
        <v>99.7</v>
      </c>
      <c r="E9" s="1008">
        <v>95.2</v>
      </c>
      <c r="F9" s="1008">
        <v>99.1</v>
      </c>
      <c r="G9" s="1008">
        <v>102</v>
      </c>
      <c r="H9" s="1008">
        <v>101.8</v>
      </c>
      <c r="I9" s="1008">
        <v>98.3</v>
      </c>
      <c r="J9" s="1009">
        <v>102.2</v>
      </c>
      <c r="K9" s="1008">
        <v>101.3</v>
      </c>
      <c r="L9" s="1008">
        <v>100.9</v>
      </c>
      <c r="M9" s="896"/>
    </row>
    <row r="10" spans="1:255" s="832" customFormat="1" ht="16.149999999999999" customHeight="1">
      <c r="A10" s="1007">
        <v>30</v>
      </c>
      <c r="B10" s="1008">
        <v>101.3</v>
      </c>
      <c r="C10" s="1010">
        <v>103.9</v>
      </c>
      <c r="D10" s="1010">
        <v>99.6</v>
      </c>
      <c r="E10" s="1010">
        <v>99</v>
      </c>
      <c r="F10" s="1010">
        <v>98</v>
      </c>
      <c r="G10" s="1010">
        <v>102.2</v>
      </c>
      <c r="H10" s="1010">
        <v>103.3</v>
      </c>
      <c r="I10" s="1010">
        <v>99.6</v>
      </c>
      <c r="J10" s="1010">
        <v>102.7</v>
      </c>
      <c r="K10" s="1010">
        <v>102.1</v>
      </c>
      <c r="L10" s="1010">
        <v>101.4</v>
      </c>
      <c r="M10" s="896"/>
    </row>
    <row r="11" spans="1:255" s="832" customFormat="1" ht="16.149999999999999" customHeight="1">
      <c r="A11" s="1007" t="s">
        <v>19</v>
      </c>
      <c r="B11" s="1008">
        <v>101.8</v>
      </c>
      <c r="C11" s="1010">
        <v>104.3</v>
      </c>
      <c r="D11" s="1010">
        <v>99.8</v>
      </c>
      <c r="E11" s="1010">
        <v>101.3</v>
      </c>
      <c r="F11" s="1010">
        <v>100.2</v>
      </c>
      <c r="G11" s="1010">
        <v>102.6</v>
      </c>
      <c r="H11" s="1010">
        <v>104</v>
      </c>
      <c r="I11" s="1010">
        <v>99</v>
      </c>
      <c r="J11" s="1010">
        <v>101.1</v>
      </c>
      <c r="K11" s="1010">
        <v>103.8</v>
      </c>
      <c r="L11" s="1010">
        <v>101.4</v>
      </c>
      <c r="M11" s="896"/>
    </row>
    <row r="12" spans="1:255" s="832" customFormat="1" ht="16.149999999999999" customHeight="1">
      <c r="A12" s="1007">
        <v>2</v>
      </c>
      <c r="B12" s="1008">
        <v>101.8</v>
      </c>
      <c r="C12" s="1010">
        <v>105.8</v>
      </c>
      <c r="D12" s="1010">
        <v>100.4</v>
      </c>
      <c r="E12" s="1010">
        <v>98.8</v>
      </c>
      <c r="F12" s="1010">
        <v>102.5</v>
      </c>
      <c r="G12" s="1010">
        <v>103.7</v>
      </c>
      <c r="H12" s="1010">
        <v>104.3</v>
      </c>
      <c r="I12" s="1010">
        <v>98.8</v>
      </c>
      <c r="J12" s="1010">
        <v>93.2</v>
      </c>
      <c r="K12" s="1010">
        <v>103.1</v>
      </c>
      <c r="L12" s="1010">
        <v>99.3</v>
      </c>
      <c r="M12" s="896"/>
    </row>
    <row r="13" spans="1:255" s="832" customFormat="1" ht="16.149999999999999" customHeight="1">
      <c r="A13" s="1011"/>
      <c r="B13" s="1008"/>
      <c r="C13" s="1010"/>
      <c r="D13" s="1010"/>
      <c r="E13" s="1010"/>
      <c r="F13" s="1010"/>
      <c r="G13" s="1010"/>
      <c r="H13" s="1010"/>
      <c r="I13" s="1010"/>
      <c r="J13" s="1010"/>
      <c r="K13" s="1010"/>
      <c r="L13" s="1010"/>
      <c r="M13" s="896"/>
    </row>
    <row r="14" spans="1:255" s="832" customFormat="1" ht="15" customHeight="1">
      <c r="A14" s="1012" t="s">
        <v>243</v>
      </c>
      <c r="B14" s="1013">
        <v>101.8</v>
      </c>
      <c r="C14" s="1008">
        <v>105.8</v>
      </c>
      <c r="D14" s="1008">
        <v>100.5</v>
      </c>
      <c r="E14" s="1008">
        <v>99.6</v>
      </c>
      <c r="F14" s="1008">
        <v>102.1</v>
      </c>
      <c r="G14" s="1008">
        <v>104.9</v>
      </c>
      <c r="H14" s="1008">
        <v>104.4</v>
      </c>
      <c r="I14" s="1008">
        <v>97.5</v>
      </c>
      <c r="J14" s="1009">
        <v>92.7</v>
      </c>
      <c r="K14" s="1008">
        <v>104.4</v>
      </c>
      <c r="L14" s="1008">
        <v>99.2</v>
      </c>
      <c r="M14" s="896"/>
    </row>
    <row r="15" spans="1:255" s="832" customFormat="1" ht="15" customHeight="1">
      <c r="A15" s="1012">
        <v>6</v>
      </c>
      <c r="B15" s="1013">
        <v>101.7</v>
      </c>
      <c r="C15" s="1008">
        <v>105.5</v>
      </c>
      <c r="D15" s="1008">
        <v>100.4</v>
      </c>
      <c r="E15" s="1008">
        <v>99.4</v>
      </c>
      <c r="F15" s="1008">
        <v>102.8</v>
      </c>
      <c r="G15" s="1008">
        <v>104.3</v>
      </c>
      <c r="H15" s="1008">
        <v>104.4</v>
      </c>
      <c r="I15" s="1008">
        <v>97.8</v>
      </c>
      <c r="J15" s="1009">
        <v>92.5</v>
      </c>
      <c r="K15" s="1008">
        <v>104.2</v>
      </c>
      <c r="L15" s="1008">
        <v>99.1</v>
      </c>
      <c r="M15" s="896"/>
    </row>
    <row r="16" spans="1:255" s="832" customFormat="1" ht="15" customHeight="1">
      <c r="A16" s="1012">
        <v>7</v>
      </c>
      <c r="B16" s="1013">
        <v>101.9</v>
      </c>
      <c r="C16" s="1008">
        <v>105.9</v>
      </c>
      <c r="D16" s="1008">
        <v>100.4</v>
      </c>
      <c r="E16" s="1008">
        <v>98.8</v>
      </c>
      <c r="F16" s="1008">
        <v>102.6</v>
      </c>
      <c r="G16" s="1008">
        <v>102.1</v>
      </c>
      <c r="H16" s="1008">
        <v>104.4</v>
      </c>
      <c r="I16" s="1008">
        <v>98.6</v>
      </c>
      <c r="J16" s="1009">
        <v>92.8</v>
      </c>
      <c r="K16" s="1008">
        <v>104.4</v>
      </c>
      <c r="L16" s="1008">
        <v>99.1</v>
      </c>
      <c r="M16" s="896"/>
    </row>
    <row r="17" spans="1:13" s="832" customFormat="1" ht="15" customHeight="1">
      <c r="A17" s="1012">
        <v>8</v>
      </c>
      <c r="B17" s="1014">
        <v>102</v>
      </c>
      <c r="C17" s="1015">
        <v>107.2</v>
      </c>
      <c r="D17" s="1015">
        <v>100.4</v>
      </c>
      <c r="E17" s="1015">
        <v>98.6</v>
      </c>
      <c r="F17" s="1015">
        <v>102.3</v>
      </c>
      <c r="G17" s="1015">
        <v>101</v>
      </c>
      <c r="H17" s="1016">
        <v>104.3</v>
      </c>
      <c r="I17" s="1015">
        <v>99.1</v>
      </c>
      <c r="J17" s="1015">
        <v>92.7</v>
      </c>
      <c r="K17" s="1015">
        <v>102.8</v>
      </c>
      <c r="L17" s="1015">
        <v>99.1</v>
      </c>
      <c r="M17" s="896"/>
    </row>
    <row r="18" spans="1:13" s="832" customFormat="1" ht="15" customHeight="1">
      <c r="A18" s="1012">
        <v>9</v>
      </c>
      <c r="B18" s="1014">
        <v>102</v>
      </c>
      <c r="C18" s="1015">
        <v>107.2</v>
      </c>
      <c r="D18" s="1015">
        <v>100.4</v>
      </c>
      <c r="E18" s="1015">
        <v>97.8</v>
      </c>
      <c r="F18" s="1015">
        <v>102.8</v>
      </c>
      <c r="G18" s="1015">
        <v>105.5</v>
      </c>
      <c r="H18" s="1016">
        <v>104.2</v>
      </c>
      <c r="I18" s="1015">
        <v>98.6</v>
      </c>
      <c r="J18" s="1015">
        <v>92.8</v>
      </c>
      <c r="K18" s="1015">
        <v>101.5</v>
      </c>
      <c r="L18" s="1015">
        <v>99.2</v>
      </c>
      <c r="M18" s="896"/>
    </row>
    <row r="19" spans="1:13" s="832" customFormat="1" ht="15" customHeight="1">
      <c r="A19" s="1012">
        <v>10</v>
      </c>
      <c r="B19" s="1014">
        <v>101.8</v>
      </c>
      <c r="C19" s="1015">
        <v>106.7</v>
      </c>
      <c r="D19" s="1015">
        <v>100.4</v>
      </c>
      <c r="E19" s="1015">
        <v>96.9</v>
      </c>
      <c r="F19" s="1015">
        <v>103.2</v>
      </c>
      <c r="G19" s="1015">
        <v>106.2</v>
      </c>
      <c r="H19" s="1016">
        <v>104.2</v>
      </c>
      <c r="I19" s="1015">
        <v>98.5</v>
      </c>
      <c r="J19" s="1015">
        <v>92.8</v>
      </c>
      <c r="K19" s="1015">
        <v>101.3</v>
      </c>
      <c r="L19" s="1015">
        <v>100</v>
      </c>
      <c r="M19" s="896"/>
    </row>
    <row r="20" spans="1:13" s="832" customFormat="1" ht="15" customHeight="1">
      <c r="A20" s="1012">
        <v>11</v>
      </c>
      <c r="B20" s="1014">
        <v>101.3</v>
      </c>
      <c r="C20" s="1015">
        <v>105.1</v>
      </c>
      <c r="D20" s="1015">
        <v>100.5</v>
      </c>
      <c r="E20" s="1015">
        <v>95.9</v>
      </c>
      <c r="F20" s="1015">
        <v>104</v>
      </c>
      <c r="G20" s="1015">
        <v>106.3</v>
      </c>
      <c r="H20" s="1016">
        <v>104.1</v>
      </c>
      <c r="I20" s="1015">
        <v>98.3</v>
      </c>
      <c r="J20" s="1015">
        <v>92.7</v>
      </c>
      <c r="K20" s="1015">
        <v>101.1</v>
      </c>
      <c r="L20" s="1015">
        <v>100</v>
      </c>
      <c r="M20" s="896"/>
    </row>
    <row r="21" spans="1:13" s="832" customFormat="1" ht="15" customHeight="1">
      <c r="A21" s="1007">
        <v>12</v>
      </c>
      <c r="B21" s="1016">
        <v>101.1</v>
      </c>
      <c r="C21" s="1015">
        <v>104.3</v>
      </c>
      <c r="D21" s="1015">
        <v>100.4</v>
      </c>
      <c r="E21" s="1015">
        <v>95.1</v>
      </c>
      <c r="F21" s="1015">
        <v>104.4</v>
      </c>
      <c r="G21" s="1015">
        <v>104.9</v>
      </c>
      <c r="H21" s="1016">
        <v>104</v>
      </c>
      <c r="I21" s="1015">
        <v>98.6</v>
      </c>
      <c r="J21" s="1015">
        <v>92.7</v>
      </c>
      <c r="K21" s="1015">
        <v>101.4</v>
      </c>
      <c r="L21" s="1015">
        <v>99.7</v>
      </c>
      <c r="M21" s="896"/>
    </row>
    <row r="22" spans="1:13" s="832" customFormat="1" ht="15" customHeight="1">
      <c r="A22" s="1007" t="s">
        <v>49</v>
      </c>
      <c r="B22" s="1016">
        <v>101.6</v>
      </c>
      <c r="C22" s="1016">
        <v>105.5</v>
      </c>
      <c r="D22" s="1016">
        <v>100.9</v>
      </c>
      <c r="E22" s="1016">
        <v>94.9</v>
      </c>
      <c r="F22" s="1016">
        <v>104.2</v>
      </c>
      <c r="G22" s="1016">
        <v>101.8</v>
      </c>
      <c r="H22" s="1016">
        <v>104</v>
      </c>
      <c r="I22" s="1016">
        <v>98.6</v>
      </c>
      <c r="J22" s="1016">
        <v>92.7</v>
      </c>
      <c r="K22" s="1016">
        <v>104.1</v>
      </c>
      <c r="L22" s="1016">
        <v>99.9</v>
      </c>
      <c r="M22" s="896"/>
    </row>
    <row r="23" spans="1:13" s="832" customFormat="1" ht="15" customHeight="1">
      <c r="A23" s="1007">
        <v>2</v>
      </c>
      <c r="B23" s="1016">
        <v>101.6</v>
      </c>
      <c r="C23" s="1016">
        <v>105</v>
      </c>
      <c r="D23" s="1016">
        <v>100.9</v>
      </c>
      <c r="E23" s="1016">
        <v>95.2</v>
      </c>
      <c r="F23" s="1016">
        <v>104</v>
      </c>
      <c r="G23" s="1016">
        <v>102</v>
      </c>
      <c r="H23" s="1016">
        <v>104</v>
      </c>
      <c r="I23" s="1016">
        <v>98.8</v>
      </c>
      <c r="J23" s="1016">
        <v>92.6</v>
      </c>
      <c r="K23" s="1016">
        <v>103.9</v>
      </c>
      <c r="L23" s="1016">
        <v>100.5</v>
      </c>
      <c r="M23" s="896"/>
    </row>
    <row r="24" spans="1:13" s="832" customFormat="1" ht="15" customHeight="1">
      <c r="A24" s="1007">
        <v>3</v>
      </c>
      <c r="B24" s="1016">
        <v>101.8</v>
      </c>
      <c r="C24" s="1016">
        <v>104.7</v>
      </c>
      <c r="D24" s="1016">
        <v>101</v>
      </c>
      <c r="E24" s="1016">
        <v>96.1</v>
      </c>
      <c r="F24" s="1016">
        <v>103.9</v>
      </c>
      <c r="G24" s="1016">
        <v>103.7</v>
      </c>
      <c r="H24" s="1016">
        <v>104.2</v>
      </c>
      <c r="I24" s="1016">
        <v>99.4</v>
      </c>
      <c r="J24" s="1016">
        <v>92.7</v>
      </c>
      <c r="K24" s="1016">
        <v>104.5</v>
      </c>
      <c r="L24" s="1016">
        <v>100.5</v>
      </c>
      <c r="M24" s="896"/>
    </row>
    <row r="25" spans="1:13" s="832" customFormat="1" ht="15" customHeight="1">
      <c r="A25" s="1012">
        <v>4</v>
      </c>
      <c r="B25" s="1014">
        <v>101.4</v>
      </c>
      <c r="C25" s="1016">
        <v>104.5</v>
      </c>
      <c r="D25" s="1016">
        <v>101</v>
      </c>
      <c r="E25" s="1016">
        <v>97.4</v>
      </c>
      <c r="F25" s="1016">
        <v>104.2</v>
      </c>
      <c r="G25" s="1016">
        <v>105.2</v>
      </c>
      <c r="H25" s="1016">
        <v>104.1</v>
      </c>
      <c r="I25" s="1016">
        <v>95.7</v>
      </c>
      <c r="J25" s="1016">
        <v>93.8</v>
      </c>
      <c r="K25" s="1016">
        <v>105.1</v>
      </c>
      <c r="L25" s="1016">
        <v>100.6</v>
      </c>
      <c r="M25" s="896"/>
    </row>
    <row r="26" spans="1:13" s="832" customFormat="1" ht="15" customHeight="1">
      <c r="A26" s="1017">
        <v>5</v>
      </c>
      <c r="B26" s="1018">
        <v>101.7</v>
      </c>
      <c r="C26" s="1019">
        <v>104.9</v>
      </c>
      <c r="D26" s="1019">
        <v>101.1</v>
      </c>
      <c r="E26" s="1019">
        <v>99.3</v>
      </c>
      <c r="F26" s="1019">
        <v>104.3</v>
      </c>
      <c r="G26" s="1019">
        <v>105.2</v>
      </c>
      <c r="H26" s="1019">
        <v>104.2</v>
      </c>
      <c r="I26" s="1019">
        <v>96</v>
      </c>
      <c r="J26" s="1019">
        <v>93.9</v>
      </c>
      <c r="K26" s="1019">
        <v>105</v>
      </c>
      <c r="L26" s="1019">
        <v>100.6</v>
      </c>
      <c r="M26" s="896"/>
    </row>
    <row r="27" spans="1:13" s="1006" customFormat="1" ht="16.149999999999999" customHeight="1">
      <c r="A27" s="1020" t="s">
        <v>383</v>
      </c>
      <c r="B27" s="934"/>
      <c r="C27" s="934"/>
      <c r="D27" s="934"/>
      <c r="E27" s="934"/>
      <c r="F27" s="934"/>
      <c r="G27" s="934"/>
      <c r="H27" s="934"/>
      <c r="I27" s="934"/>
      <c r="J27" s="934"/>
      <c r="K27" s="934"/>
      <c r="L27" s="934"/>
      <c r="M27" s="1021"/>
    </row>
    <row r="28" spans="1:13" ht="16.149999999999999" customHeight="1">
      <c r="B28" s="1022"/>
      <c r="C28" s="1022"/>
      <c r="D28" s="1022"/>
      <c r="E28" s="1022"/>
      <c r="F28" s="1022"/>
      <c r="G28" s="1022"/>
      <c r="H28" s="1022"/>
      <c r="I28" s="1022"/>
      <c r="J28" s="1022"/>
      <c r="K28" s="1022"/>
      <c r="L28" s="1022"/>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heetViews>
  <sheetFormatPr defaultColWidth="10.625" defaultRowHeight="13.5"/>
  <cols>
    <col min="1" max="1" width="11.625" style="943" customWidth="1"/>
    <col min="2" max="14" width="11.5" style="943" customWidth="1"/>
    <col min="15" max="256" width="10.625" style="943"/>
    <col min="257" max="257" width="11.625" style="943" customWidth="1"/>
    <col min="258" max="270" width="11.5" style="943" customWidth="1"/>
    <col min="271" max="512" width="10.625" style="943"/>
    <col min="513" max="513" width="11.625" style="943" customWidth="1"/>
    <col min="514" max="526" width="11.5" style="943" customWidth="1"/>
    <col min="527" max="768" width="10.625" style="943"/>
    <col min="769" max="769" width="11.625" style="943" customWidth="1"/>
    <col min="770" max="782" width="11.5" style="943" customWidth="1"/>
    <col min="783" max="1024" width="10.625" style="943"/>
    <col min="1025" max="1025" width="11.625" style="943" customWidth="1"/>
    <col min="1026" max="1038" width="11.5" style="943" customWidth="1"/>
    <col min="1039" max="1280" width="10.625" style="943"/>
    <col min="1281" max="1281" width="11.625" style="943" customWidth="1"/>
    <col min="1282" max="1294" width="11.5" style="943" customWidth="1"/>
    <col min="1295" max="1536" width="10.625" style="943"/>
    <col min="1537" max="1537" width="11.625" style="943" customWidth="1"/>
    <col min="1538" max="1550" width="11.5" style="943" customWidth="1"/>
    <col min="1551" max="1792" width="10.625" style="943"/>
    <col min="1793" max="1793" width="11.625" style="943" customWidth="1"/>
    <col min="1794" max="1806" width="11.5" style="943" customWidth="1"/>
    <col min="1807" max="2048" width="10.625" style="943"/>
    <col min="2049" max="2049" width="11.625" style="943" customWidth="1"/>
    <col min="2050" max="2062" width="11.5" style="943" customWidth="1"/>
    <col min="2063" max="2304" width="10.625" style="943"/>
    <col min="2305" max="2305" width="11.625" style="943" customWidth="1"/>
    <col min="2306" max="2318" width="11.5" style="943" customWidth="1"/>
    <col min="2319" max="2560" width="10.625" style="943"/>
    <col min="2561" max="2561" width="11.625" style="943" customWidth="1"/>
    <col min="2562" max="2574" width="11.5" style="943" customWidth="1"/>
    <col min="2575" max="2816" width="10.625" style="943"/>
    <col min="2817" max="2817" width="11.625" style="943" customWidth="1"/>
    <col min="2818" max="2830" width="11.5" style="943" customWidth="1"/>
    <col min="2831" max="3072" width="10.625" style="943"/>
    <col min="3073" max="3073" width="11.625" style="943" customWidth="1"/>
    <col min="3074" max="3086" width="11.5" style="943" customWidth="1"/>
    <col min="3087" max="3328" width="10.625" style="943"/>
    <col min="3329" max="3329" width="11.625" style="943" customWidth="1"/>
    <col min="3330" max="3342" width="11.5" style="943" customWidth="1"/>
    <col min="3343" max="3584" width="10.625" style="943"/>
    <col min="3585" max="3585" width="11.625" style="943" customWidth="1"/>
    <col min="3586" max="3598" width="11.5" style="943" customWidth="1"/>
    <col min="3599" max="3840" width="10.625" style="943"/>
    <col min="3841" max="3841" width="11.625" style="943" customWidth="1"/>
    <col min="3842" max="3854" width="11.5" style="943" customWidth="1"/>
    <col min="3855" max="4096" width="10.625" style="943"/>
    <col min="4097" max="4097" width="11.625" style="943" customWidth="1"/>
    <col min="4098" max="4110" width="11.5" style="943" customWidth="1"/>
    <col min="4111" max="4352" width="10.625" style="943"/>
    <col min="4353" max="4353" width="11.625" style="943" customWidth="1"/>
    <col min="4354" max="4366" width="11.5" style="943" customWidth="1"/>
    <col min="4367" max="4608" width="10.625" style="943"/>
    <col min="4609" max="4609" width="11.625" style="943" customWidth="1"/>
    <col min="4610" max="4622" width="11.5" style="943" customWidth="1"/>
    <col min="4623" max="4864" width="10.625" style="943"/>
    <col min="4865" max="4865" width="11.625" style="943" customWidth="1"/>
    <col min="4866" max="4878" width="11.5" style="943" customWidth="1"/>
    <col min="4879" max="5120" width="10.625" style="943"/>
    <col min="5121" max="5121" width="11.625" style="943" customWidth="1"/>
    <col min="5122" max="5134" width="11.5" style="943" customWidth="1"/>
    <col min="5135" max="5376" width="10.625" style="943"/>
    <col min="5377" max="5377" width="11.625" style="943" customWidth="1"/>
    <col min="5378" max="5390" width="11.5" style="943" customWidth="1"/>
    <col min="5391" max="5632" width="10.625" style="943"/>
    <col min="5633" max="5633" width="11.625" style="943" customWidth="1"/>
    <col min="5634" max="5646" width="11.5" style="943" customWidth="1"/>
    <col min="5647" max="5888" width="10.625" style="943"/>
    <col min="5889" max="5889" width="11.625" style="943" customWidth="1"/>
    <col min="5890" max="5902" width="11.5" style="943" customWidth="1"/>
    <col min="5903" max="6144" width="10.625" style="943"/>
    <col min="6145" max="6145" width="11.625" style="943" customWidth="1"/>
    <col min="6146" max="6158" width="11.5" style="943" customWidth="1"/>
    <col min="6159" max="6400" width="10.625" style="943"/>
    <col min="6401" max="6401" width="11.625" style="943" customWidth="1"/>
    <col min="6402" max="6414" width="11.5" style="943" customWidth="1"/>
    <col min="6415" max="6656" width="10.625" style="943"/>
    <col min="6657" max="6657" width="11.625" style="943" customWidth="1"/>
    <col min="6658" max="6670" width="11.5" style="943" customWidth="1"/>
    <col min="6671" max="6912" width="10.625" style="943"/>
    <col min="6913" max="6913" width="11.625" style="943" customWidth="1"/>
    <col min="6914" max="6926" width="11.5" style="943" customWidth="1"/>
    <col min="6927" max="7168" width="10.625" style="943"/>
    <col min="7169" max="7169" width="11.625" style="943" customWidth="1"/>
    <col min="7170" max="7182" width="11.5" style="943" customWidth="1"/>
    <col min="7183" max="7424" width="10.625" style="943"/>
    <col min="7425" max="7425" width="11.625" style="943" customWidth="1"/>
    <col min="7426" max="7438" width="11.5" style="943" customWidth="1"/>
    <col min="7439" max="7680" width="10.625" style="943"/>
    <col min="7681" max="7681" width="11.625" style="943" customWidth="1"/>
    <col min="7682" max="7694" width="11.5" style="943" customWidth="1"/>
    <col min="7695" max="7936" width="10.625" style="943"/>
    <col min="7937" max="7937" width="11.625" style="943" customWidth="1"/>
    <col min="7938" max="7950" width="11.5" style="943" customWidth="1"/>
    <col min="7951" max="8192" width="10.625" style="943"/>
    <col min="8193" max="8193" width="11.625" style="943" customWidth="1"/>
    <col min="8194" max="8206" width="11.5" style="943" customWidth="1"/>
    <col min="8207" max="8448" width="10.625" style="943"/>
    <col min="8449" max="8449" width="11.625" style="943" customWidth="1"/>
    <col min="8450" max="8462" width="11.5" style="943" customWidth="1"/>
    <col min="8463" max="8704" width="10.625" style="943"/>
    <col min="8705" max="8705" width="11.625" style="943" customWidth="1"/>
    <col min="8706" max="8718" width="11.5" style="943" customWidth="1"/>
    <col min="8719" max="8960" width="10.625" style="943"/>
    <col min="8961" max="8961" width="11.625" style="943" customWidth="1"/>
    <col min="8962" max="8974" width="11.5" style="943" customWidth="1"/>
    <col min="8975" max="9216" width="10.625" style="943"/>
    <col min="9217" max="9217" width="11.625" style="943" customWidth="1"/>
    <col min="9218" max="9230" width="11.5" style="943" customWidth="1"/>
    <col min="9231" max="9472" width="10.625" style="943"/>
    <col min="9473" max="9473" width="11.625" style="943" customWidth="1"/>
    <col min="9474" max="9486" width="11.5" style="943" customWidth="1"/>
    <col min="9487" max="9728" width="10.625" style="943"/>
    <col min="9729" max="9729" width="11.625" style="943" customWidth="1"/>
    <col min="9730" max="9742" width="11.5" style="943" customWidth="1"/>
    <col min="9743" max="9984" width="10.625" style="943"/>
    <col min="9985" max="9985" width="11.625" style="943" customWidth="1"/>
    <col min="9986" max="9998" width="11.5" style="943" customWidth="1"/>
    <col min="9999" max="10240" width="10.625" style="943"/>
    <col min="10241" max="10241" width="11.625" style="943" customWidth="1"/>
    <col min="10242" max="10254" width="11.5" style="943" customWidth="1"/>
    <col min="10255" max="10496" width="10.625" style="943"/>
    <col min="10497" max="10497" width="11.625" style="943" customWidth="1"/>
    <col min="10498" max="10510" width="11.5" style="943" customWidth="1"/>
    <col min="10511" max="10752" width="10.625" style="943"/>
    <col min="10753" max="10753" width="11.625" style="943" customWidth="1"/>
    <col min="10754" max="10766" width="11.5" style="943" customWidth="1"/>
    <col min="10767" max="11008" width="10.625" style="943"/>
    <col min="11009" max="11009" width="11.625" style="943" customWidth="1"/>
    <col min="11010" max="11022" width="11.5" style="943" customWidth="1"/>
    <col min="11023" max="11264" width="10.625" style="943"/>
    <col min="11265" max="11265" width="11.625" style="943" customWidth="1"/>
    <col min="11266" max="11278" width="11.5" style="943" customWidth="1"/>
    <col min="11279" max="11520" width="10.625" style="943"/>
    <col min="11521" max="11521" width="11.625" style="943" customWidth="1"/>
    <col min="11522" max="11534" width="11.5" style="943" customWidth="1"/>
    <col min="11535" max="11776" width="10.625" style="943"/>
    <col min="11777" max="11777" width="11.625" style="943" customWidth="1"/>
    <col min="11778" max="11790" width="11.5" style="943" customWidth="1"/>
    <col min="11791" max="12032" width="10.625" style="943"/>
    <col min="12033" max="12033" width="11.625" style="943" customWidth="1"/>
    <col min="12034" max="12046" width="11.5" style="943" customWidth="1"/>
    <col min="12047" max="12288" width="10.625" style="943"/>
    <col min="12289" max="12289" width="11.625" style="943" customWidth="1"/>
    <col min="12290" max="12302" width="11.5" style="943" customWidth="1"/>
    <col min="12303" max="12544" width="10.625" style="943"/>
    <col min="12545" max="12545" width="11.625" style="943" customWidth="1"/>
    <col min="12546" max="12558" width="11.5" style="943" customWidth="1"/>
    <col min="12559" max="12800" width="10.625" style="943"/>
    <col min="12801" max="12801" width="11.625" style="943" customWidth="1"/>
    <col min="12802" max="12814" width="11.5" style="943" customWidth="1"/>
    <col min="12815" max="13056" width="10.625" style="943"/>
    <col min="13057" max="13057" width="11.625" style="943" customWidth="1"/>
    <col min="13058" max="13070" width="11.5" style="943" customWidth="1"/>
    <col min="13071" max="13312" width="10.625" style="943"/>
    <col min="13313" max="13313" width="11.625" style="943" customWidth="1"/>
    <col min="13314" max="13326" width="11.5" style="943" customWidth="1"/>
    <col min="13327" max="13568" width="10.625" style="943"/>
    <col min="13569" max="13569" width="11.625" style="943" customWidth="1"/>
    <col min="13570" max="13582" width="11.5" style="943" customWidth="1"/>
    <col min="13583" max="13824" width="10.625" style="943"/>
    <col min="13825" max="13825" width="11.625" style="943" customWidth="1"/>
    <col min="13826" max="13838" width="11.5" style="943" customWidth="1"/>
    <col min="13839" max="14080" width="10.625" style="943"/>
    <col min="14081" max="14081" width="11.625" style="943" customWidth="1"/>
    <col min="14082" max="14094" width="11.5" style="943" customWidth="1"/>
    <col min="14095" max="14336" width="10.625" style="943"/>
    <col min="14337" max="14337" width="11.625" style="943" customWidth="1"/>
    <col min="14338" max="14350" width="11.5" style="943" customWidth="1"/>
    <col min="14351" max="14592" width="10.625" style="943"/>
    <col min="14593" max="14593" width="11.625" style="943" customWidth="1"/>
    <col min="14594" max="14606" width="11.5" style="943" customWidth="1"/>
    <col min="14607" max="14848" width="10.625" style="943"/>
    <col min="14849" max="14849" width="11.625" style="943" customWidth="1"/>
    <col min="14850" max="14862" width="11.5" style="943" customWidth="1"/>
    <col min="14863" max="15104" width="10.625" style="943"/>
    <col min="15105" max="15105" width="11.625" style="943" customWidth="1"/>
    <col min="15106" max="15118" width="11.5" style="943" customWidth="1"/>
    <col min="15119" max="15360" width="10.625" style="943"/>
    <col min="15361" max="15361" width="11.625" style="943" customWidth="1"/>
    <col min="15362" max="15374" width="11.5" style="943" customWidth="1"/>
    <col min="15375" max="15616" width="10.625" style="943"/>
    <col min="15617" max="15617" width="11.625" style="943" customWidth="1"/>
    <col min="15618" max="15630" width="11.5" style="943" customWidth="1"/>
    <col min="15631" max="15872" width="10.625" style="943"/>
    <col min="15873" max="15873" width="11.625" style="943" customWidth="1"/>
    <col min="15874" max="15886" width="11.5" style="943" customWidth="1"/>
    <col min="15887" max="16128" width="10.625" style="943"/>
    <col min="16129" max="16129" width="11.625" style="943" customWidth="1"/>
    <col min="16130" max="16142" width="11.5" style="943" customWidth="1"/>
    <col min="16143" max="16384" width="10.625" style="943"/>
  </cols>
  <sheetData>
    <row r="1" spans="1:14" ht="18" thickBot="1">
      <c r="A1" s="939" t="s">
        <v>350</v>
      </c>
      <c r="B1" s="940"/>
      <c r="C1" s="940"/>
      <c r="D1" s="940"/>
      <c r="E1" s="940"/>
      <c r="F1" s="940"/>
      <c r="G1" s="940"/>
      <c r="H1" s="940"/>
      <c r="I1" s="940"/>
      <c r="J1" s="940"/>
      <c r="K1" s="940"/>
      <c r="L1" s="940"/>
      <c r="M1" s="941"/>
      <c r="N1" s="942" t="s">
        <v>351</v>
      </c>
    </row>
    <row r="2" spans="1:14" ht="9" customHeight="1" thickTop="1">
      <c r="A2" s="944" t="s">
        <v>38</v>
      </c>
      <c r="B2" s="945" t="s">
        <v>352</v>
      </c>
      <c r="C2" s="946"/>
      <c r="D2" s="946"/>
      <c r="E2" s="946"/>
      <c r="F2" s="946"/>
      <c r="G2" s="946"/>
      <c r="H2" s="946"/>
      <c r="I2" s="946"/>
      <c r="J2" s="946"/>
      <c r="K2" s="946"/>
      <c r="L2" s="946"/>
      <c r="M2" s="946"/>
      <c r="N2" s="946"/>
    </row>
    <row r="3" spans="1:14" ht="18.75" customHeight="1">
      <c r="A3" s="947"/>
      <c r="B3" s="948"/>
      <c r="C3" s="949" t="s">
        <v>353</v>
      </c>
      <c r="D3" s="950" t="s">
        <v>354</v>
      </c>
      <c r="E3" s="950" t="s">
        <v>355</v>
      </c>
      <c r="F3" s="950" t="s">
        <v>356</v>
      </c>
      <c r="G3" s="950" t="s">
        <v>357</v>
      </c>
      <c r="H3" s="950" t="s">
        <v>358</v>
      </c>
      <c r="I3" s="950" t="s">
        <v>359</v>
      </c>
      <c r="J3" s="950" t="s">
        <v>360</v>
      </c>
      <c r="K3" s="950" t="s">
        <v>361</v>
      </c>
      <c r="L3" s="951" t="s">
        <v>362</v>
      </c>
      <c r="M3" s="952" t="s">
        <v>363</v>
      </c>
      <c r="N3" s="953" t="s">
        <v>364</v>
      </c>
    </row>
    <row r="4" spans="1:14" ht="39.6" customHeight="1">
      <c r="A4" s="954"/>
      <c r="B4" s="955"/>
      <c r="C4" s="956"/>
      <c r="D4" s="957"/>
      <c r="E4" s="957"/>
      <c r="F4" s="957"/>
      <c r="G4" s="957"/>
      <c r="H4" s="957"/>
      <c r="I4" s="957"/>
      <c r="J4" s="957"/>
      <c r="K4" s="957"/>
      <c r="L4" s="958"/>
      <c r="M4" s="959"/>
      <c r="N4" s="960"/>
    </row>
    <row r="5" spans="1:14" ht="18" customHeight="1">
      <c r="A5" s="961"/>
      <c r="B5" s="962"/>
      <c r="C5" s="962"/>
      <c r="D5" s="962"/>
      <c r="E5" s="962"/>
      <c r="F5" s="962"/>
      <c r="G5" s="962"/>
      <c r="H5" s="962"/>
      <c r="I5" s="962"/>
      <c r="J5" s="962"/>
      <c r="K5" s="962"/>
      <c r="L5" s="962"/>
      <c r="M5" s="962"/>
      <c r="N5" s="962"/>
    </row>
    <row r="6" spans="1:14" s="966" customFormat="1" ht="18" customHeight="1">
      <c r="A6" s="963" t="s">
        <v>46</v>
      </c>
      <c r="B6" s="964">
        <v>96.5</v>
      </c>
      <c r="C6" s="965">
        <v>100.1</v>
      </c>
      <c r="D6" s="965">
        <v>92.9</v>
      </c>
      <c r="E6" s="965">
        <v>83.6</v>
      </c>
      <c r="F6" s="965">
        <v>94</v>
      </c>
      <c r="G6" s="965">
        <v>100.3</v>
      </c>
      <c r="H6" s="965">
        <v>100.4</v>
      </c>
      <c r="I6" s="965">
        <v>101.6</v>
      </c>
      <c r="J6" s="965">
        <v>96.8</v>
      </c>
      <c r="K6" s="965">
        <v>97.6</v>
      </c>
      <c r="L6" s="965">
        <v>99.3</v>
      </c>
      <c r="M6" s="965">
        <v>102.5</v>
      </c>
      <c r="N6" s="965">
        <v>87.2</v>
      </c>
    </row>
    <row r="7" spans="1:14" s="966" customFormat="1" ht="18" customHeight="1">
      <c r="A7" s="963" t="s">
        <v>365</v>
      </c>
      <c r="B7" s="964">
        <v>98.724999999999994</v>
      </c>
      <c r="C7" s="965">
        <v>99.908333333333303</v>
      </c>
      <c r="D7" s="965">
        <v>94.8333333333333</v>
      </c>
      <c r="E7" s="965">
        <v>98.85</v>
      </c>
      <c r="F7" s="965">
        <v>102.925</v>
      </c>
      <c r="G7" s="965">
        <v>99.95</v>
      </c>
      <c r="H7" s="965">
        <v>100.125</v>
      </c>
      <c r="I7" s="965">
        <v>102.02500000000001</v>
      </c>
      <c r="J7" s="965">
        <v>97.9166666666667</v>
      </c>
      <c r="K7" s="965">
        <v>95.5416666666667</v>
      </c>
      <c r="L7" s="965">
        <v>98.741666666666703</v>
      </c>
      <c r="M7" s="965">
        <v>107.55</v>
      </c>
      <c r="N7" s="965">
        <v>90.674999999999997</v>
      </c>
    </row>
    <row r="8" spans="1:14" s="966" customFormat="1" ht="18" customHeight="1">
      <c r="A8" s="963" t="s">
        <v>366</v>
      </c>
      <c r="B8" s="964">
        <v>101.27500000000001</v>
      </c>
      <c r="C8" s="965">
        <v>100.491666666667</v>
      </c>
      <c r="D8" s="965">
        <v>97.5</v>
      </c>
      <c r="E8" s="965">
        <v>115.633333333333</v>
      </c>
      <c r="F8" s="965">
        <v>108.26666666666701</v>
      </c>
      <c r="G8" s="965">
        <v>100.408333333333</v>
      </c>
      <c r="H8" s="965">
        <v>100.791666666667</v>
      </c>
      <c r="I8" s="965">
        <v>101.8</v>
      </c>
      <c r="J8" s="965">
        <v>97.924999999999997</v>
      </c>
      <c r="K8" s="965">
        <v>95.383333333333297</v>
      </c>
      <c r="L8" s="965">
        <v>98.474999999999994</v>
      </c>
      <c r="M8" s="965">
        <v>109.841666666667</v>
      </c>
      <c r="N8" s="965">
        <v>96.441666666666706</v>
      </c>
    </row>
    <row r="9" spans="1:14" s="966" customFormat="1" ht="18" customHeight="1">
      <c r="A9" s="963" t="s">
        <v>367</v>
      </c>
      <c r="B9" s="964">
        <v>101.466666666667</v>
      </c>
      <c r="C9" s="965">
        <v>101.5</v>
      </c>
      <c r="D9" s="965">
        <v>94.491666666666703</v>
      </c>
      <c r="E9" s="965">
        <v>110.133333333333</v>
      </c>
      <c r="F9" s="965">
        <v>110.633333333333</v>
      </c>
      <c r="G9" s="965">
        <v>102.033333333333</v>
      </c>
      <c r="H9" s="965">
        <v>102.441666666667</v>
      </c>
      <c r="I9" s="965">
        <v>102.15</v>
      </c>
      <c r="J9" s="965">
        <v>97.841666666666697</v>
      </c>
      <c r="K9" s="965">
        <v>94.741666666666703</v>
      </c>
      <c r="L9" s="965">
        <v>98.5416666666667</v>
      </c>
      <c r="M9" s="965">
        <v>108.933333333333</v>
      </c>
      <c r="N9" s="965">
        <v>100.491666666667</v>
      </c>
    </row>
    <row r="10" spans="1:14" s="966" customFormat="1" ht="18" customHeight="1">
      <c r="A10" s="963" t="s">
        <v>368</v>
      </c>
      <c r="B10" s="964">
        <v>100.308333333333</v>
      </c>
      <c r="C10" s="965">
        <v>102.26666666666701</v>
      </c>
      <c r="D10" s="965">
        <v>90.508333333333397</v>
      </c>
      <c r="E10" s="965">
        <v>92.224999999999994</v>
      </c>
      <c r="F10" s="965">
        <v>110.066666666667</v>
      </c>
      <c r="G10" s="965">
        <v>103.8</v>
      </c>
      <c r="H10" s="965">
        <v>103.5</v>
      </c>
      <c r="I10" s="965">
        <v>102.883333333333</v>
      </c>
      <c r="J10" s="965">
        <v>98.691666666666606</v>
      </c>
      <c r="K10" s="965">
        <v>95.191666666666706</v>
      </c>
      <c r="L10" s="965">
        <v>99.816666666666606</v>
      </c>
      <c r="M10" s="965">
        <v>107.916666666667</v>
      </c>
      <c r="N10" s="965">
        <v>95.016666666666694</v>
      </c>
    </row>
    <row r="11" spans="1:14" s="966" customFormat="1" ht="18" customHeight="1">
      <c r="A11" s="967"/>
      <c r="B11" s="968"/>
      <c r="C11" s="965"/>
      <c r="D11" s="965"/>
      <c r="E11" s="965"/>
      <c r="F11" s="965"/>
      <c r="G11" s="965"/>
      <c r="H11" s="965"/>
      <c r="I11" s="965"/>
      <c r="J11" s="965"/>
      <c r="K11" s="965"/>
      <c r="L11" s="965"/>
      <c r="M11" s="965"/>
      <c r="N11" s="965"/>
    </row>
    <row r="12" spans="1:14" s="966" customFormat="1" ht="18" customHeight="1">
      <c r="A12" s="963" t="s">
        <v>369</v>
      </c>
      <c r="B12" s="969">
        <v>99.6</v>
      </c>
      <c r="C12" s="965">
        <v>102.2</v>
      </c>
      <c r="D12" s="970">
        <v>88.9</v>
      </c>
      <c r="E12" s="965">
        <v>82.2</v>
      </c>
      <c r="F12" s="965">
        <v>110</v>
      </c>
      <c r="G12" s="965">
        <v>103.8</v>
      </c>
      <c r="H12" s="965">
        <v>103.7</v>
      </c>
      <c r="I12" s="965">
        <v>103.2</v>
      </c>
      <c r="J12" s="965">
        <v>99.3</v>
      </c>
      <c r="K12" s="965">
        <v>95.1</v>
      </c>
      <c r="L12" s="965">
        <v>99.8</v>
      </c>
      <c r="M12" s="965">
        <v>107.1</v>
      </c>
      <c r="N12" s="965">
        <v>96.9</v>
      </c>
    </row>
    <row r="13" spans="1:14" s="966" customFormat="1" ht="18" customHeight="1">
      <c r="A13" s="971">
        <v>7</v>
      </c>
      <c r="B13" s="972">
        <v>100.2</v>
      </c>
      <c r="C13" s="965">
        <v>102.2</v>
      </c>
      <c r="D13" s="970">
        <v>89.2</v>
      </c>
      <c r="E13" s="965">
        <v>87.8</v>
      </c>
      <c r="F13" s="965">
        <v>109.5</v>
      </c>
      <c r="G13" s="965">
        <v>104.1</v>
      </c>
      <c r="H13" s="965">
        <v>103.2</v>
      </c>
      <c r="I13" s="965">
        <v>102.6</v>
      </c>
      <c r="J13" s="965">
        <v>98.9</v>
      </c>
      <c r="K13" s="965">
        <v>95.2</v>
      </c>
      <c r="L13" s="965">
        <v>99.8</v>
      </c>
      <c r="M13" s="965">
        <v>107.7</v>
      </c>
      <c r="N13" s="965">
        <v>99.2</v>
      </c>
    </row>
    <row r="14" spans="1:14" s="975" customFormat="1" ht="18" customHeight="1">
      <c r="A14" s="973">
        <v>8</v>
      </c>
      <c r="B14" s="972">
        <v>100.3</v>
      </c>
      <c r="C14" s="964">
        <v>101.9</v>
      </c>
      <c r="D14" s="974">
        <v>88.7</v>
      </c>
      <c r="E14" s="964">
        <v>91.7</v>
      </c>
      <c r="F14" s="964">
        <v>109.2</v>
      </c>
      <c r="G14" s="964">
        <v>103.9</v>
      </c>
      <c r="H14" s="964">
        <v>103.3</v>
      </c>
      <c r="I14" s="964">
        <v>102.4</v>
      </c>
      <c r="J14" s="964">
        <v>98.8</v>
      </c>
      <c r="K14" s="964">
        <v>95.4</v>
      </c>
      <c r="L14" s="964">
        <v>99.9</v>
      </c>
      <c r="M14" s="964">
        <v>107.9</v>
      </c>
      <c r="N14" s="964">
        <v>97.5</v>
      </c>
    </row>
    <row r="15" spans="1:14" s="975" customFormat="1" ht="18" customHeight="1">
      <c r="A15" s="973">
        <v>9</v>
      </c>
      <c r="B15" s="972">
        <v>100.1</v>
      </c>
      <c r="C15" s="964">
        <v>101.9</v>
      </c>
      <c r="D15" s="974">
        <v>88.7</v>
      </c>
      <c r="E15" s="964">
        <v>91.8</v>
      </c>
      <c r="F15" s="964">
        <v>109.1</v>
      </c>
      <c r="G15" s="964">
        <v>103.8</v>
      </c>
      <c r="H15" s="964">
        <v>103</v>
      </c>
      <c r="I15" s="964">
        <v>102.5</v>
      </c>
      <c r="J15" s="964">
        <v>98.3</v>
      </c>
      <c r="K15" s="964">
        <v>95.5</v>
      </c>
      <c r="L15" s="964">
        <v>99.8</v>
      </c>
      <c r="M15" s="964">
        <v>107.8</v>
      </c>
      <c r="N15" s="964">
        <v>95.8</v>
      </c>
    </row>
    <row r="16" spans="1:14" s="966" customFormat="1" ht="18" customHeight="1">
      <c r="A16" s="973">
        <v>10</v>
      </c>
      <c r="B16" s="972">
        <v>99.9</v>
      </c>
      <c r="C16" s="964">
        <v>103.1</v>
      </c>
      <c r="D16" s="974">
        <v>89.2</v>
      </c>
      <c r="E16" s="964">
        <v>90.8</v>
      </c>
      <c r="F16" s="964">
        <v>109.2</v>
      </c>
      <c r="G16" s="964">
        <v>104.2</v>
      </c>
      <c r="H16" s="964">
        <v>103</v>
      </c>
      <c r="I16" s="964">
        <v>102.7</v>
      </c>
      <c r="J16" s="964">
        <v>98.3</v>
      </c>
      <c r="K16" s="964">
        <v>95.1</v>
      </c>
      <c r="L16" s="964">
        <v>99.8</v>
      </c>
      <c r="M16" s="964">
        <v>108.1</v>
      </c>
      <c r="N16" s="964">
        <v>89.7</v>
      </c>
    </row>
    <row r="17" spans="1:14" s="966" customFormat="1" ht="18" customHeight="1">
      <c r="A17" s="973">
        <v>11</v>
      </c>
      <c r="B17" s="972">
        <v>99.8</v>
      </c>
      <c r="C17" s="964">
        <v>102.8</v>
      </c>
      <c r="D17" s="974">
        <v>90.1</v>
      </c>
      <c r="E17" s="964">
        <v>89.9</v>
      </c>
      <c r="F17" s="964">
        <v>109.5</v>
      </c>
      <c r="G17" s="964">
        <v>103.5</v>
      </c>
      <c r="H17" s="964">
        <v>102.9</v>
      </c>
      <c r="I17" s="964">
        <v>102.6</v>
      </c>
      <c r="J17" s="964">
        <v>98.3</v>
      </c>
      <c r="K17" s="964">
        <v>95.4</v>
      </c>
      <c r="L17" s="964">
        <v>99.7</v>
      </c>
      <c r="M17" s="964">
        <v>108.6</v>
      </c>
      <c r="N17" s="964">
        <v>88</v>
      </c>
    </row>
    <row r="18" spans="1:14" s="966" customFormat="1" ht="18" customHeight="1">
      <c r="A18" s="973">
        <v>12</v>
      </c>
      <c r="B18" s="972">
        <v>100.3</v>
      </c>
      <c r="C18" s="964">
        <v>103.1</v>
      </c>
      <c r="D18" s="974">
        <v>90.4</v>
      </c>
      <c r="E18" s="964">
        <v>94.3</v>
      </c>
      <c r="F18" s="964">
        <v>109.9</v>
      </c>
      <c r="G18" s="964">
        <v>103.8</v>
      </c>
      <c r="H18" s="964">
        <v>102.8</v>
      </c>
      <c r="I18" s="964">
        <v>102.4</v>
      </c>
      <c r="J18" s="964">
        <v>98.4</v>
      </c>
      <c r="K18" s="964">
        <v>95.5</v>
      </c>
      <c r="L18" s="964">
        <v>99.6</v>
      </c>
      <c r="M18" s="964">
        <v>110</v>
      </c>
      <c r="N18" s="964">
        <v>86.4</v>
      </c>
    </row>
    <row r="19" spans="1:14" s="978" customFormat="1" ht="18" customHeight="1">
      <c r="A19" s="976" t="s">
        <v>104</v>
      </c>
      <c r="B19" s="977">
        <v>100.8</v>
      </c>
      <c r="C19" s="977">
        <v>103.1</v>
      </c>
      <c r="D19" s="977">
        <v>91.7</v>
      </c>
      <c r="E19" s="977">
        <v>98.7</v>
      </c>
      <c r="F19" s="977">
        <v>111.6</v>
      </c>
      <c r="G19" s="977">
        <v>104.2</v>
      </c>
      <c r="H19" s="977">
        <v>102.4</v>
      </c>
      <c r="I19" s="977">
        <v>103.4</v>
      </c>
      <c r="J19" s="977">
        <v>98.1</v>
      </c>
      <c r="K19" s="977">
        <v>95.3</v>
      </c>
      <c r="L19" s="977">
        <v>99.4</v>
      </c>
      <c r="M19" s="977">
        <v>106.6</v>
      </c>
      <c r="N19" s="977">
        <v>86.1</v>
      </c>
    </row>
    <row r="20" spans="1:14" s="966" customFormat="1" ht="18" customHeight="1">
      <c r="A20" s="973">
        <v>2</v>
      </c>
      <c r="B20" s="972">
        <v>101.3</v>
      </c>
      <c r="C20" s="964">
        <v>103.3</v>
      </c>
      <c r="D20" s="974">
        <v>92.9</v>
      </c>
      <c r="E20" s="964">
        <v>103.2</v>
      </c>
      <c r="F20" s="964">
        <v>112.8</v>
      </c>
      <c r="G20" s="964">
        <v>103.6</v>
      </c>
      <c r="H20" s="964">
        <v>102.8</v>
      </c>
      <c r="I20" s="964">
        <v>102.9</v>
      </c>
      <c r="J20" s="964">
        <v>98.2</v>
      </c>
      <c r="K20" s="964">
        <v>94.7</v>
      </c>
      <c r="L20" s="964">
        <v>99.4</v>
      </c>
      <c r="M20" s="964">
        <v>107</v>
      </c>
      <c r="N20" s="964">
        <v>86.6</v>
      </c>
    </row>
    <row r="21" spans="1:14" s="966" customFormat="1" ht="18" customHeight="1">
      <c r="A21" s="973">
        <v>3</v>
      </c>
      <c r="B21" s="972">
        <v>102.1</v>
      </c>
      <c r="C21" s="964">
        <v>103.3</v>
      </c>
      <c r="D21" s="974">
        <v>94.2</v>
      </c>
      <c r="E21" s="964">
        <v>109.3</v>
      </c>
      <c r="F21" s="964">
        <v>113.5</v>
      </c>
      <c r="G21" s="964">
        <v>103.7</v>
      </c>
      <c r="H21" s="964">
        <v>102.6</v>
      </c>
      <c r="I21" s="964">
        <v>103</v>
      </c>
      <c r="J21" s="964">
        <v>98.3</v>
      </c>
      <c r="K21" s="964">
        <v>94.9</v>
      </c>
      <c r="L21" s="964">
        <v>99.4</v>
      </c>
      <c r="M21" s="964">
        <v>108.7</v>
      </c>
      <c r="N21" s="964">
        <v>87.4</v>
      </c>
    </row>
    <row r="22" spans="1:14" s="966" customFormat="1" ht="18" customHeight="1">
      <c r="A22" s="973">
        <v>4</v>
      </c>
      <c r="B22" s="972">
        <v>103.2</v>
      </c>
      <c r="C22" s="964">
        <v>104.1</v>
      </c>
      <c r="D22" s="974">
        <v>96</v>
      </c>
      <c r="E22" s="964">
        <v>111.7</v>
      </c>
      <c r="F22" s="964">
        <v>115.8</v>
      </c>
      <c r="G22" s="964">
        <v>103.6</v>
      </c>
      <c r="H22" s="964">
        <v>103.5</v>
      </c>
      <c r="I22" s="964">
        <v>103.5</v>
      </c>
      <c r="J22" s="964">
        <v>98.6</v>
      </c>
      <c r="K22" s="964">
        <v>95.4</v>
      </c>
      <c r="L22" s="964">
        <v>99.8</v>
      </c>
      <c r="M22" s="964">
        <v>109.7</v>
      </c>
      <c r="N22" s="964">
        <v>90.1</v>
      </c>
    </row>
    <row r="23" spans="1:14" s="966" customFormat="1" ht="18" customHeight="1">
      <c r="A23" s="973" t="s">
        <v>370</v>
      </c>
      <c r="B23" s="972">
        <v>104</v>
      </c>
      <c r="C23" s="964">
        <v>103.9</v>
      </c>
      <c r="D23" s="974">
        <v>97</v>
      </c>
      <c r="E23" s="964">
        <v>113.5</v>
      </c>
      <c r="F23" s="964">
        <v>117.7</v>
      </c>
      <c r="G23" s="964">
        <v>103.9</v>
      </c>
      <c r="H23" s="964">
        <v>104</v>
      </c>
      <c r="I23" s="964">
        <v>103.8</v>
      </c>
      <c r="J23" s="964">
        <v>98.9</v>
      </c>
      <c r="K23" s="964">
        <v>95.3</v>
      </c>
      <c r="L23" s="964">
        <v>99.7</v>
      </c>
      <c r="M23" s="964">
        <v>109.5</v>
      </c>
      <c r="N23" s="964">
        <v>92.5</v>
      </c>
    </row>
    <row r="24" spans="1:14" s="966" customFormat="1" ht="18" customHeight="1">
      <c r="A24" s="979" t="s">
        <v>371</v>
      </c>
      <c r="B24" s="980">
        <v>104.6</v>
      </c>
      <c r="C24" s="981">
        <v>104.1</v>
      </c>
      <c r="D24" s="982">
        <v>97.4</v>
      </c>
      <c r="E24" s="981">
        <v>116.9</v>
      </c>
      <c r="F24" s="981">
        <v>119.5</v>
      </c>
      <c r="G24" s="981">
        <v>104.3</v>
      </c>
      <c r="H24" s="981">
        <v>103.9</v>
      </c>
      <c r="I24" s="981">
        <v>103.74</v>
      </c>
      <c r="J24" s="981">
        <v>99</v>
      </c>
      <c r="K24" s="981">
        <v>95.5</v>
      </c>
      <c r="L24" s="981">
        <v>99.7</v>
      </c>
      <c r="M24" s="981">
        <v>111</v>
      </c>
      <c r="N24" s="981">
        <v>93.4</v>
      </c>
    </row>
    <row r="25" spans="1:14" ht="16.149999999999999" customHeight="1">
      <c r="A25" s="983" t="s">
        <v>372</v>
      </c>
      <c r="B25" s="983"/>
      <c r="C25" s="983"/>
      <c r="D25" s="983"/>
      <c r="E25" s="983"/>
      <c r="F25" s="983"/>
      <c r="G25" s="983"/>
      <c r="H25" s="983"/>
      <c r="I25" s="983"/>
      <c r="J25" s="983"/>
      <c r="K25" s="983"/>
      <c r="L25" s="983"/>
      <c r="M25" s="983"/>
      <c r="N25" s="983"/>
    </row>
    <row r="26" spans="1:14" s="984" customFormat="1" ht="12" customHeight="1">
      <c r="A26" s="984" t="s">
        <v>373</v>
      </c>
    </row>
    <row r="27" spans="1:14">
      <c r="A27" s="985" t="s">
        <v>374</v>
      </c>
    </row>
  </sheetData>
  <mergeCells count="14">
    <mergeCell ref="M3:M4"/>
    <mergeCell ref="N3:N4"/>
    <mergeCell ref="G3:G4"/>
    <mergeCell ref="H3:H4"/>
    <mergeCell ref="I3:I4"/>
    <mergeCell ref="J3:J4"/>
    <mergeCell ref="K3:K4"/>
    <mergeCell ref="L3:L4"/>
    <mergeCell ref="A2:A4"/>
    <mergeCell ref="B2:B4"/>
    <mergeCell ref="C3:C4"/>
    <mergeCell ref="D3:D4"/>
    <mergeCell ref="E3:E4"/>
    <mergeCell ref="F3:F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6"/>
  <sheetViews>
    <sheetView showOutlineSymbols="0" zoomScaleNormal="100" zoomScaleSheetLayoutView="100" workbookViewId="0">
      <selection sqref="A1:W1"/>
    </sheetView>
  </sheetViews>
  <sheetFormatPr defaultColWidth="8.625" defaultRowHeight="13.5"/>
  <cols>
    <col min="1" max="1" width="10.625" style="838" customWidth="1"/>
    <col min="2" max="2" width="9.25" style="838" customWidth="1"/>
    <col min="3" max="3" width="9.125" style="838" customWidth="1"/>
    <col min="4" max="4" width="10.5" style="838" customWidth="1"/>
    <col min="5" max="5" width="10.75" style="838" customWidth="1"/>
    <col min="6" max="6" width="11.5" style="838" customWidth="1"/>
    <col min="7" max="7" width="10.625" style="838" customWidth="1"/>
    <col min="8" max="8" width="9.75" style="838" customWidth="1"/>
    <col min="9" max="11" width="10.375" style="838" customWidth="1"/>
    <col min="12" max="12" width="9.625" style="838" bestFit="1" customWidth="1"/>
    <col min="13" max="13" width="9.25" style="838" bestFit="1" customWidth="1"/>
    <col min="14" max="14" width="10.375" style="838" customWidth="1"/>
    <col min="15" max="15" width="11.625" style="838" customWidth="1"/>
    <col min="16" max="16" width="11" style="838" customWidth="1"/>
    <col min="17" max="17" width="10.375" style="838" customWidth="1"/>
    <col min="18" max="18" width="10.75" style="838" customWidth="1"/>
    <col min="19" max="19" width="9.25" style="838" bestFit="1" customWidth="1"/>
    <col min="20" max="21" width="10.625" style="838" customWidth="1"/>
    <col min="22" max="22" width="10.375" style="838" customWidth="1"/>
    <col min="23" max="23" width="10.5" style="838" customWidth="1"/>
    <col min="24" max="256" width="8.625" style="838"/>
    <col min="257" max="257" width="10.625" style="838" customWidth="1"/>
    <col min="258" max="258" width="9.25" style="838" customWidth="1"/>
    <col min="259" max="259" width="9.125" style="838" customWidth="1"/>
    <col min="260" max="260" width="10.5" style="838" customWidth="1"/>
    <col min="261" max="261" width="10.75" style="838" customWidth="1"/>
    <col min="262" max="262" width="11.5" style="838" customWidth="1"/>
    <col min="263" max="263" width="10.625" style="838" customWidth="1"/>
    <col min="264" max="264" width="9.75" style="838" customWidth="1"/>
    <col min="265" max="267" width="10.375" style="838" customWidth="1"/>
    <col min="268" max="268" width="9.625" style="838" bestFit="1" customWidth="1"/>
    <col min="269" max="269" width="9.25" style="838" bestFit="1" customWidth="1"/>
    <col min="270" max="270" width="10.375" style="838" customWidth="1"/>
    <col min="271" max="271" width="11.625" style="838" customWidth="1"/>
    <col min="272" max="272" width="11" style="838" customWidth="1"/>
    <col min="273" max="273" width="10.375" style="838" customWidth="1"/>
    <col min="274" max="274" width="10.75" style="838" customWidth="1"/>
    <col min="275" max="275" width="9.25" style="838" bestFit="1" customWidth="1"/>
    <col min="276" max="277" width="10.625" style="838" customWidth="1"/>
    <col min="278" max="278" width="10.375" style="838" customWidth="1"/>
    <col min="279" max="279" width="10.5" style="838" customWidth="1"/>
    <col min="280" max="512" width="8.625" style="838"/>
    <col min="513" max="513" width="10.625" style="838" customWidth="1"/>
    <col min="514" max="514" width="9.25" style="838" customWidth="1"/>
    <col min="515" max="515" width="9.125" style="838" customWidth="1"/>
    <col min="516" max="516" width="10.5" style="838" customWidth="1"/>
    <col min="517" max="517" width="10.75" style="838" customWidth="1"/>
    <col min="518" max="518" width="11.5" style="838" customWidth="1"/>
    <col min="519" max="519" width="10.625" style="838" customWidth="1"/>
    <col min="520" max="520" width="9.75" style="838" customWidth="1"/>
    <col min="521" max="523" width="10.375" style="838" customWidth="1"/>
    <col min="524" max="524" width="9.625" style="838" bestFit="1" customWidth="1"/>
    <col min="525" max="525" width="9.25" style="838" bestFit="1" customWidth="1"/>
    <col min="526" max="526" width="10.375" style="838" customWidth="1"/>
    <col min="527" max="527" width="11.625" style="838" customWidth="1"/>
    <col min="528" max="528" width="11" style="838" customWidth="1"/>
    <col min="529" max="529" width="10.375" style="838" customWidth="1"/>
    <col min="530" max="530" width="10.75" style="838" customWidth="1"/>
    <col min="531" max="531" width="9.25" style="838" bestFit="1" customWidth="1"/>
    <col min="532" max="533" width="10.625" style="838" customWidth="1"/>
    <col min="534" max="534" width="10.375" style="838" customWidth="1"/>
    <col min="535" max="535" width="10.5" style="838" customWidth="1"/>
    <col min="536" max="768" width="8.625" style="838"/>
    <col min="769" max="769" width="10.625" style="838" customWidth="1"/>
    <col min="770" max="770" width="9.25" style="838" customWidth="1"/>
    <col min="771" max="771" width="9.125" style="838" customWidth="1"/>
    <col min="772" max="772" width="10.5" style="838" customWidth="1"/>
    <col min="773" max="773" width="10.75" style="838" customWidth="1"/>
    <col min="774" max="774" width="11.5" style="838" customWidth="1"/>
    <col min="775" max="775" width="10.625" style="838" customWidth="1"/>
    <col min="776" max="776" width="9.75" style="838" customWidth="1"/>
    <col min="777" max="779" width="10.375" style="838" customWidth="1"/>
    <col min="780" max="780" width="9.625" style="838" bestFit="1" customWidth="1"/>
    <col min="781" max="781" width="9.25" style="838" bestFit="1" customWidth="1"/>
    <col min="782" max="782" width="10.375" style="838" customWidth="1"/>
    <col min="783" max="783" width="11.625" style="838" customWidth="1"/>
    <col min="784" max="784" width="11" style="838" customWidth="1"/>
    <col min="785" max="785" width="10.375" style="838" customWidth="1"/>
    <col min="786" max="786" width="10.75" style="838" customWidth="1"/>
    <col min="787" max="787" width="9.25" style="838" bestFit="1" customWidth="1"/>
    <col min="788" max="789" width="10.625" style="838" customWidth="1"/>
    <col min="790" max="790" width="10.375" style="838" customWidth="1"/>
    <col min="791" max="791" width="10.5" style="838" customWidth="1"/>
    <col min="792" max="1024" width="8.625" style="838"/>
    <col min="1025" max="1025" width="10.625" style="838" customWidth="1"/>
    <col min="1026" max="1026" width="9.25" style="838" customWidth="1"/>
    <col min="1027" max="1027" width="9.125" style="838" customWidth="1"/>
    <col min="1028" max="1028" width="10.5" style="838" customWidth="1"/>
    <col min="1029" max="1029" width="10.75" style="838" customWidth="1"/>
    <col min="1030" max="1030" width="11.5" style="838" customWidth="1"/>
    <col min="1031" max="1031" width="10.625" style="838" customWidth="1"/>
    <col min="1032" max="1032" width="9.75" style="838" customWidth="1"/>
    <col min="1033" max="1035" width="10.375" style="838" customWidth="1"/>
    <col min="1036" max="1036" width="9.625" style="838" bestFit="1" customWidth="1"/>
    <col min="1037" max="1037" width="9.25" style="838" bestFit="1" customWidth="1"/>
    <col min="1038" max="1038" width="10.375" style="838" customWidth="1"/>
    <col min="1039" max="1039" width="11.625" style="838" customWidth="1"/>
    <col min="1040" max="1040" width="11" style="838" customWidth="1"/>
    <col min="1041" max="1041" width="10.375" style="838" customWidth="1"/>
    <col min="1042" max="1042" width="10.75" style="838" customWidth="1"/>
    <col min="1043" max="1043" width="9.25" style="838" bestFit="1" customWidth="1"/>
    <col min="1044" max="1045" width="10.625" style="838" customWidth="1"/>
    <col min="1046" max="1046" width="10.375" style="838" customWidth="1"/>
    <col min="1047" max="1047" width="10.5" style="838" customWidth="1"/>
    <col min="1048" max="1280" width="8.625" style="838"/>
    <col min="1281" max="1281" width="10.625" style="838" customWidth="1"/>
    <col min="1282" max="1282" width="9.25" style="838" customWidth="1"/>
    <col min="1283" max="1283" width="9.125" style="838" customWidth="1"/>
    <col min="1284" max="1284" width="10.5" style="838" customWidth="1"/>
    <col min="1285" max="1285" width="10.75" style="838" customWidth="1"/>
    <col min="1286" max="1286" width="11.5" style="838" customWidth="1"/>
    <col min="1287" max="1287" width="10.625" style="838" customWidth="1"/>
    <col min="1288" max="1288" width="9.75" style="838" customWidth="1"/>
    <col min="1289" max="1291" width="10.375" style="838" customWidth="1"/>
    <col min="1292" max="1292" width="9.625" style="838" bestFit="1" customWidth="1"/>
    <col min="1293" max="1293" width="9.25" style="838" bestFit="1" customWidth="1"/>
    <col min="1294" max="1294" width="10.375" style="838" customWidth="1"/>
    <col min="1295" max="1295" width="11.625" style="838" customWidth="1"/>
    <col min="1296" max="1296" width="11" style="838" customWidth="1"/>
    <col min="1297" max="1297" width="10.375" style="838" customWidth="1"/>
    <col min="1298" max="1298" width="10.75" style="838" customWidth="1"/>
    <col min="1299" max="1299" width="9.25" style="838" bestFit="1" customWidth="1"/>
    <col min="1300" max="1301" width="10.625" style="838" customWidth="1"/>
    <col min="1302" max="1302" width="10.375" style="838" customWidth="1"/>
    <col min="1303" max="1303" width="10.5" style="838" customWidth="1"/>
    <col min="1304" max="1536" width="8.625" style="838"/>
    <col min="1537" max="1537" width="10.625" style="838" customWidth="1"/>
    <col min="1538" max="1538" width="9.25" style="838" customWidth="1"/>
    <col min="1539" max="1539" width="9.125" style="838" customWidth="1"/>
    <col min="1540" max="1540" width="10.5" style="838" customWidth="1"/>
    <col min="1541" max="1541" width="10.75" style="838" customWidth="1"/>
    <col min="1542" max="1542" width="11.5" style="838" customWidth="1"/>
    <col min="1543" max="1543" width="10.625" style="838" customWidth="1"/>
    <col min="1544" max="1544" width="9.75" style="838" customWidth="1"/>
    <col min="1545" max="1547" width="10.375" style="838" customWidth="1"/>
    <col min="1548" max="1548" width="9.625" style="838" bestFit="1" customWidth="1"/>
    <col min="1549" max="1549" width="9.25" style="838" bestFit="1" customWidth="1"/>
    <col min="1550" max="1550" width="10.375" style="838" customWidth="1"/>
    <col min="1551" max="1551" width="11.625" style="838" customWidth="1"/>
    <col min="1552" max="1552" width="11" style="838" customWidth="1"/>
    <col min="1553" max="1553" width="10.375" style="838" customWidth="1"/>
    <col min="1554" max="1554" width="10.75" style="838" customWidth="1"/>
    <col min="1555" max="1555" width="9.25" style="838" bestFit="1" customWidth="1"/>
    <col min="1556" max="1557" width="10.625" style="838" customWidth="1"/>
    <col min="1558" max="1558" width="10.375" style="838" customWidth="1"/>
    <col min="1559" max="1559" width="10.5" style="838" customWidth="1"/>
    <col min="1560" max="1792" width="8.625" style="838"/>
    <col min="1793" max="1793" width="10.625" style="838" customWidth="1"/>
    <col min="1794" max="1794" width="9.25" style="838" customWidth="1"/>
    <col min="1795" max="1795" width="9.125" style="838" customWidth="1"/>
    <col min="1796" max="1796" width="10.5" style="838" customWidth="1"/>
    <col min="1797" max="1797" width="10.75" style="838" customWidth="1"/>
    <col min="1798" max="1798" width="11.5" style="838" customWidth="1"/>
    <col min="1799" max="1799" width="10.625" style="838" customWidth="1"/>
    <col min="1800" max="1800" width="9.75" style="838" customWidth="1"/>
    <col min="1801" max="1803" width="10.375" style="838" customWidth="1"/>
    <col min="1804" max="1804" width="9.625" style="838" bestFit="1" customWidth="1"/>
    <col min="1805" max="1805" width="9.25" style="838" bestFit="1" customWidth="1"/>
    <col min="1806" max="1806" width="10.375" style="838" customWidth="1"/>
    <col min="1807" max="1807" width="11.625" style="838" customWidth="1"/>
    <col min="1808" max="1808" width="11" style="838" customWidth="1"/>
    <col min="1809" max="1809" width="10.375" style="838" customWidth="1"/>
    <col min="1810" max="1810" width="10.75" style="838" customWidth="1"/>
    <col min="1811" max="1811" width="9.25" style="838" bestFit="1" customWidth="1"/>
    <col min="1812" max="1813" width="10.625" style="838" customWidth="1"/>
    <col min="1814" max="1814" width="10.375" style="838" customWidth="1"/>
    <col min="1815" max="1815" width="10.5" style="838" customWidth="1"/>
    <col min="1816" max="2048" width="8.625" style="838"/>
    <col min="2049" max="2049" width="10.625" style="838" customWidth="1"/>
    <col min="2050" max="2050" width="9.25" style="838" customWidth="1"/>
    <col min="2051" max="2051" width="9.125" style="838" customWidth="1"/>
    <col min="2052" max="2052" width="10.5" style="838" customWidth="1"/>
    <col min="2053" max="2053" width="10.75" style="838" customWidth="1"/>
    <col min="2054" max="2054" width="11.5" style="838" customWidth="1"/>
    <col min="2055" max="2055" width="10.625" style="838" customWidth="1"/>
    <col min="2056" max="2056" width="9.75" style="838" customWidth="1"/>
    <col min="2057" max="2059" width="10.375" style="838" customWidth="1"/>
    <col min="2060" max="2060" width="9.625" style="838" bestFit="1" customWidth="1"/>
    <col min="2061" max="2061" width="9.25" style="838" bestFit="1" customWidth="1"/>
    <col min="2062" max="2062" width="10.375" style="838" customWidth="1"/>
    <col min="2063" max="2063" width="11.625" style="838" customWidth="1"/>
    <col min="2064" max="2064" width="11" style="838" customWidth="1"/>
    <col min="2065" max="2065" width="10.375" style="838" customWidth="1"/>
    <col min="2066" max="2066" width="10.75" style="838" customWidth="1"/>
    <col min="2067" max="2067" width="9.25" style="838" bestFit="1" customWidth="1"/>
    <col min="2068" max="2069" width="10.625" style="838" customWidth="1"/>
    <col min="2070" max="2070" width="10.375" style="838" customWidth="1"/>
    <col min="2071" max="2071" width="10.5" style="838" customWidth="1"/>
    <col min="2072" max="2304" width="8.625" style="838"/>
    <col min="2305" max="2305" width="10.625" style="838" customWidth="1"/>
    <col min="2306" max="2306" width="9.25" style="838" customWidth="1"/>
    <col min="2307" max="2307" width="9.125" style="838" customWidth="1"/>
    <col min="2308" max="2308" width="10.5" style="838" customWidth="1"/>
    <col min="2309" max="2309" width="10.75" style="838" customWidth="1"/>
    <col min="2310" max="2310" width="11.5" style="838" customWidth="1"/>
    <col min="2311" max="2311" width="10.625" style="838" customWidth="1"/>
    <col min="2312" max="2312" width="9.75" style="838" customWidth="1"/>
    <col min="2313" max="2315" width="10.375" style="838" customWidth="1"/>
    <col min="2316" max="2316" width="9.625" style="838" bestFit="1" customWidth="1"/>
    <col min="2317" max="2317" width="9.25" style="838" bestFit="1" customWidth="1"/>
    <col min="2318" max="2318" width="10.375" style="838" customWidth="1"/>
    <col min="2319" max="2319" width="11.625" style="838" customWidth="1"/>
    <col min="2320" max="2320" width="11" style="838" customWidth="1"/>
    <col min="2321" max="2321" width="10.375" style="838" customWidth="1"/>
    <col min="2322" max="2322" width="10.75" style="838" customWidth="1"/>
    <col min="2323" max="2323" width="9.25" style="838" bestFit="1" customWidth="1"/>
    <col min="2324" max="2325" width="10.625" style="838" customWidth="1"/>
    <col min="2326" max="2326" width="10.375" style="838" customWidth="1"/>
    <col min="2327" max="2327" width="10.5" style="838" customWidth="1"/>
    <col min="2328" max="2560" width="8.625" style="838"/>
    <col min="2561" max="2561" width="10.625" style="838" customWidth="1"/>
    <col min="2562" max="2562" width="9.25" style="838" customWidth="1"/>
    <col min="2563" max="2563" width="9.125" style="838" customWidth="1"/>
    <col min="2564" max="2564" width="10.5" style="838" customWidth="1"/>
    <col min="2565" max="2565" width="10.75" style="838" customWidth="1"/>
    <col min="2566" max="2566" width="11.5" style="838" customWidth="1"/>
    <col min="2567" max="2567" width="10.625" style="838" customWidth="1"/>
    <col min="2568" max="2568" width="9.75" style="838" customWidth="1"/>
    <col min="2569" max="2571" width="10.375" style="838" customWidth="1"/>
    <col min="2572" max="2572" width="9.625" style="838" bestFit="1" customWidth="1"/>
    <col min="2573" max="2573" width="9.25" style="838" bestFit="1" customWidth="1"/>
    <col min="2574" max="2574" width="10.375" style="838" customWidth="1"/>
    <col min="2575" max="2575" width="11.625" style="838" customWidth="1"/>
    <col min="2576" max="2576" width="11" style="838" customWidth="1"/>
    <col min="2577" max="2577" width="10.375" style="838" customWidth="1"/>
    <col min="2578" max="2578" width="10.75" style="838" customWidth="1"/>
    <col min="2579" max="2579" width="9.25" style="838" bestFit="1" customWidth="1"/>
    <col min="2580" max="2581" width="10.625" style="838" customWidth="1"/>
    <col min="2582" max="2582" width="10.375" style="838" customWidth="1"/>
    <col min="2583" max="2583" width="10.5" style="838" customWidth="1"/>
    <col min="2584" max="2816" width="8.625" style="838"/>
    <col min="2817" max="2817" width="10.625" style="838" customWidth="1"/>
    <col min="2818" max="2818" width="9.25" style="838" customWidth="1"/>
    <col min="2819" max="2819" width="9.125" style="838" customWidth="1"/>
    <col min="2820" max="2820" width="10.5" style="838" customWidth="1"/>
    <col min="2821" max="2821" width="10.75" style="838" customWidth="1"/>
    <col min="2822" max="2822" width="11.5" style="838" customWidth="1"/>
    <col min="2823" max="2823" width="10.625" style="838" customWidth="1"/>
    <col min="2824" max="2824" width="9.75" style="838" customWidth="1"/>
    <col min="2825" max="2827" width="10.375" style="838" customWidth="1"/>
    <col min="2828" max="2828" width="9.625" style="838" bestFit="1" customWidth="1"/>
    <col min="2829" max="2829" width="9.25" style="838" bestFit="1" customWidth="1"/>
    <col min="2830" max="2830" width="10.375" style="838" customWidth="1"/>
    <col min="2831" max="2831" width="11.625" style="838" customWidth="1"/>
    <col min="2832" max="2832" width="11" style="838" customWidth="1"/>
    <col min="2833" max="2833" width="10.375" style="838" customWidth="1"/>
    <col min="2834" max="2834" width="10.75" style="838" customWidth="1"/>
    <col min="2835" max="2835" width="9.25" style="838" bestFit="1" customWidth="1"/>
    <col min="2836" max="2837" width="10.625" style="838" customWidth="1"/>
    <col min="2838" max="2838" width="10.375" style="838" customWidth="1"/>
    <col min="2839" max="2839" width="10.5" style="838" customWidth="1"/>
    <col min="2840" max="3072" width="8.625" style="838"/>
    <col min="3073" max="3073" width="10.625" style="838" customWidth="1"/>
    <col min="3074" max="3074" width="9.25" style="838" customWidth="1"/>
    <col min="3075" max="3075" width="9.125" style="838" customWidth="1"/>
    <col min="3076" max="3076" width="10.5" style="838" customWidth="1"/>
    <col min="3077" max="3077" width="10.75" style="838" customWidth="1"/>
    <col min="3078" max="3078" width="11.5" style="838" customWidth="1"/>
    <col min="3079" max="3079" width="10.625" style="838" customWidth="1"/>
    <col min="3080" max="3080" width="9.75" style="838" customWidth="1"/>
    <col min="3081" max="3083" width="10.375" style="838" customWidth="1"/>
    <col min="3084" max="3084" width="9.625" style="838" bestFit="1" customWidth="1"/>
    <col min="3085" max="3085" width="9.25" style="838" bestFit="1" customWidth="1"/>
    <col min="3086" max="3086" width="10.375" style="838" customWidth="1"/>
    <col min="3087" max="3087" width="11.625" style="838" customWidth="1"/>
    <col min="3088" max="3088" width="11" style="838" customWidth="1"/>
    <col min="3089" max="3089" width="10.375" style="838" customWidth="1"/>
    <col min="3090" max="3090" width="10.75" style="838" customWidth="1"/>
    <col min="3091" max="3091" width="9.25" style="838" bestFit="1" customWidth="1"/>
    <col min="3092" max="3093" width="10.625" style="838" customWidth="1"/>
    <col min="3094" max="3094" width="10.375" style="838" customWidth="1"/>
    <col min="3095" max="3095" width="10.5" style="838" customWidth="1"/>
    <col min="3096" max="3328" width="8.625" style="838"/>
    <col min="3329" max="3329" width="10.625" style="838" customWidth="1"/>
    <col min="3330" max="3330" width="9.25" style="838" customWidth="1"/>
    <col min="3331" max="3331" width="9.125" style="838" customWidth="1"/>
    <col min="3332" max="3332" width="10.5" style="838" customWidth="1"/>
    <col min="3333" max="3333" width="10.75" style="838" customWidth="1"/>
    <col min="3334" max="3334" width="11.5" style="838" customWidth="1"/>
    <col min="3335" max="3335" width="10.625" style="838" customWidth="1"/>
    <col min="3336" max="3336" width="9.75" style="838" customWidth="1"/>
    <col min="3337" max="3339" width="10.375" style="838" customWidth="1"/>
    <col min="3340" max="3340" width="9.625" style="838" bestFit="1" customWidth="1"/>
    <col min="3341" max="3341" width="9.25" style="838" bestFit="1" customWidth="1"/>
    <col min="3342" max="3342" width="10.375" style="838" customWidth="1"/>
    <col min="3343" max="3343" width="11.625" style="838" customWidth="1"/>
    <col min="3344" max="3344" width="11" style="838" customWidth="1"/>
    <col min="3345" max="3345" width="10.375" style="838" customWidth="1"/>
    <col min="3346" max="3346" width="10.75" style="838" customWidth="1"/>
    <col min="3347" max="3347" width="9.25" style="838" bestFit="1" customWidth="1"/>
    <col min="3348" max="3349" width="10.625" style="838" customWidth="1"/>
    <col min="3350" max="3350" width="10.375" style="838" customWidth="1"/>
    <col min="3351" max="3351" width="10.5" style="838" customWidth="1"/>
    <col min="3352" max="3584" width="8.625" style="838"/>
    <col min="3585" max="3585" width="10.625" style="838" customWidth="1"/>
    <col min="3586" max="3586" width="9.25" style="838" customWidth="1"/>
    <col min="3587" max="3587" width="9.125" style="838" customWidth="1"/>
    <col min="3588" max="3588" width="10.5" style="838" customWidth="1"/>
    <col min="3589" max="3589" width="10.75" style="838" customWidth="1"/>
    <col min="3590" max="3590" width="11.5" style="838" customWidth="1"/>
    <col min="3591" max="3591" width="10.625" style="838" customWidth="1"/>
    <col min="3592" max="3592" width="9.75" style="838" customWidth="1"/>
    <col min="3593" max="3595" width="10.375" style="838" customWidth="1"/>
    <col min="3596" max="3596" width="9.625" style="838" bestFit="1" customWidth="1"/>
    <col min="3597" max="3597" width="9.25" style="838" bestFit="1" customWidth="1"/>
    <col min="3598" max="3598" width="10.375" style="838" customWidth="1"/>
    <col min="3599" max="3599" width="11.625" style="838" customWidth="1"/>
    <col min="3600" max="3600" width="11" style="838" customWidth="1"/>
    <col min="3601" max="3601" width="10.375" style="838" customWidth="1"/>
    <col min="3602" max="3602" width="10.75" style="838" customWidth="1"/>
    <col min="3603" max="3603" width="9.25" style="838" bestFit="1" customWidth="1"/>
    <col min="3604" max="3605" width="10.625" style="838" customWidth="1"/>
    <col min="3606" max="3606" width="10.375" style="838" customWidth="1"/>
    <col min="3607" max="3607" width="10.5" style="838" customWidth="1"/>
    <col min="3608" max="3840" width="8.625" style="838"/>
    <col min="3841" max="3841" width="10.625" style="838" customWidth="1"/>
    <col min="3842" max="3842" width="9.25" style="838" customWidth="1"/>
    <col min="3843" max="3843" width="9.125" style="838" customWidth="1"/>
    <col min="3844" max="3844" width="10.5" style="838" customWidth="1"/>
    <col min="3845" max="3845" width="10.75" style="838" customWidth="1"/>
    <col min="3846" max="3846" width="11.5" style="838" customWidth="1"/>
    <col min="3847" max="3847" width="10.625" style="838" customWidth="1"/>
    <col min="3848" max="3848" width="9.75" style="838" customWidth="1"/>
    <col min="3849" max="3851" width="10.375" style="838" customWidth="1"/>
    <col min="3852" max="3852" width="9.625" style="838" bestFit="1" customWidth="1"/>
    <col min="3853" max="3853" width="9.25" style="838" bestFit="1" customWidth="1"/>
    <col min="3854" max="3854" width="10.375" style="838" customWidth="1"/>
    <col min="3855" max="3855" width="11.625" style="838" customWidth="1"/>
    <col min="3856" max="3856" width="11" style="838" customWidth="1"/>
    <col min="3857" max="3857" width="10.375" style="838" customWidth="1"/>
    <col min="3858" max="3858" width="10.75" style="838" customWidth="1"/>
    <col min="3859" max="3859" width="9.25" style="838" bestFit="1" customWidth="1"/>
    <col min="3860" max="3861" width="10.625" style="838" customWidth="1"/>
    <col min="3862" max="3862" width="10.375" style="838" customWidth="1"/>
    <col min="3863" max="3863" width="10.5" style="838" customWidth="1"/>
    <col min="3864" max="4096" width="8.625" style="838"/>
    <col min="4097" max="4097" width="10.625" style="838" customWidth="1"/>
    <col min="4098" max="4098" width="9.25" style="838" customWidth="1"/>
    <col min="4099" max="4099" width="9.125" style="838" customWidth="1"/>
    <col min="4100" max="4100" width="10.5" style="838" customWidth="1"/>
    <col min="4101" max="4101" width="10.75" style="838" customWidth="1"/>
    <col min="4102" max="4102" width="11.5" style="838" customWidth="1"/>
    <col min="4103" max="4103" width="10.625" style="838" customWidth="1"/>
    <col min="4104" max="4104" width="9.75" style="838" customWidth="1"/>
    <col min="4105" max="4107" width="10.375" style="838" customWidth="1"/>
    <col min="4108" max="4108" width="9.625" style="838" bestFit="1" customWidth="1"/>
    <col min="4109" max="4109" width="9.25" style="838" bestFit="1" customWidth="1"/>
    <col min="4110" max="4110" width="10.375" style="838" customWidth="1"/>
    <col min="4111" max="4111" width="11.625" style="838" customWidth="1"/>
    <col min="4112" max="4112" width="11" style="838" customWidth="1"/>
    <col min="4113" max="4113" width="10.375" style="838" customWidth="1"/>
    <col min="4114" max="4114" width="10.75" style="838" customWidth="1"/>
    <col min="4115" max="4115" width="9.25" style="838" bestFit="1" customWidth="1"/>
    <col min="4116" max="4117" width="10.625" style="838" customWidth="1"/>
    <col min="4118" max="4118" width="10.375" style="838" customWidth="1"/>
    <col min="4119" max="4119" width="10.5" style="838" customWidth="1"/>
    <col min="4120" max="4352" width="8.625" style="838"/>
    <col min="4353" max="4353" width="10.625" style="838" customWidth="1"/>
    <col min="4354" max="4354" width="9.25" style="838" customWidth="1"/>
    <col min="4355" max="4355" width="9.125" style="838" customWidth="1"/>
    <col min="4356" max="4356" width="10.5" style="838" customWidth="1"/>
    <col min="4357" max="4357" width="10.75" style="838" customWidth="1"/>
    <col min="4358" max="4358" width="11.5" style="838" customWidth="1"/>
    <col min="4359" max="4359" width="10.625" style="838" customWidth="1"/>
    <col min="4360" max="4360" width="9.75" style="838" customWidth="1"/>
    <col min="4361" max="4363" width="10.375" style="838" customWidth="1"/>
    <col min="4364" max="4364" width="9.625" style="838" bestFit="1" customWidth="1"/>
    <col min="4365" max="4365" width="9.25" style="838" bestFit="1" customWidth="1"/>
    <col min="4366" max="4366" width="10.375" style="838" customWidth="1"/>
    <col min="4367" max="4367" width="11.625" style="838" customWidth="1"/>
    <col min="4368" max="4368" width="11" style="838" customWidth="1"/>
    <col min="4369" max="4369" width="10.375" style="838" customWidth="1"/>
    <col min="4370" max="4370" width="10.75" style="838" customWidth="1"/>
    <col min="4371" max="4371" width="9.25" style="838" bestFit="1" customWidth="1"/>
    <col min="4372" max="4373" width="10.625" style="838" customWidth="1"/>
    <col min="4374" max="4374" width="10.375" style="838" customWidth="1"/>
    <col min="4375" max="4375" width="10.5" style="838" customWidth="1"/>
    <col min="4376" max="4608" width="8.625" style="838"/>
    <col min="4609" max="4609" width="10.625" style="838" customWidth="1"/>
    <col min="4610" max="4610" width="9.25" style="838" customWidth="1"/>
    <col min="4611" max="4611" width="9.125" style="838" customWidth="1"/>
    <col min="4612" max="4612" width="10.5" style="838" customWidth="1"/>
    <col min="4613" max="4613" width="10.75" style="838" customWidth="1"/>
    <col min="4614" max="4614" width="11.5" style="838" customWidth="1"/>
    <col min="4615" max="4615" width="10.625" style="838" customWidth="1"/>
    <col min="4616" max="4616" width="9.75" style="838" customWidth="1"/>
    <col min="4617" max="4619" width="10.375" style="838" customWidth="1"/>
    <col min="4620" max="4620" width="9.625" style="838" bestFit="1" customWidth="1"/>
    <col min="4621" max="4621" width="9.25" style="838" bestFit="1" customWidth="1"/>
    <col min="4622" max="4622" width="10.375" style="838" customWidth="1"/>
    <col min="4623" max="4623" width="11.625" style="838" customWidth="1"/>
    <col min="4624" max="4624" width="11" style="838" customWidth="1"/>
    <col min="4625" max="4625" width="10.375" style="838" customWidth="1"/>
    <col min="4626" max="4626" width="10.75" style="838" customWidth="1"/>
    <col min="4627" max="4627" width="9.25" style="838" bestFit="1" customWidth="1"/>
    <col min="4628" max="4629" width="10.625" style="838" customWidth="1"/>
    <col min="4630" max="4630" width="10.375" style="838" customWidth="1"/>
    <col min="4631" max="4631" width="10.5" style="838" customWidth="1"/>
    <col min="4632" max="4864" width="8.625" style="838"/>
    <col min="4865" max="4865" width="10.625" style="838" customWidth="1"/>
    <col min="4866" max="4866" width="9.25" style="838" customWidth="1"/>
    <col min="4867" max="4867" width="9.125" style="838" customWidth="1"/>
    <col min="4868" max="4868" width="10.5" style="838" customWidth="1"/>
    <col min="4869" max="4869" width="10.75" style="838" customWidth="1"/>
    <col min="4870" max="4870" width="11.5" style="838" customWidth="1"/>
    <col min="4871" max="4871" width="10.625" style="838" customWidth="1"/>
    <col min="4872" max="4872" width="9.75" style="838" customWidth="1"/>
    <col min="4873" max="4875" width="10.375" style="838" customWidth="1"/>
    <col min="4876" max="4876" width="9.625" style="838" bestFit="1" customWidth="1"/>
    <col min="4877" max="4877" width="9.25" style="838" bestFit="1" customWidth="1"/>
    <col min="4878" max="4878" width="10.375" style="838" customWidth="1"/>
    <col min="4879" max="4879" width="11.625" style="838" customWidth="1"/>
    <col min="4880" max="4880" width="11" style="838" customWidth="1"/>
    <col min="4881" max="4881" width="10.375" style="838" customWidth="1"/>
    <col min="4882" max="4882" width="10.75" style="838" customWidth="1"/>
    <col min="4883" max="4883" width="9.25" style="838" bestFit="1" customWidth="1"/>
    <col min="4884" max="4885" width="10.625" style="838" customWidth="1"/>
    <col min="4886" max="4886" width="10.375" style="838" customWidth="1"/>
    <col min="4887" max="4887" width="10.5" style="838" customWidth="1"/>
    <col min="4888" max="5120" width="8.625" style="838"/>
    <col min="5121" max="5121" width="10.625" style="838" customWidth="1"/>
    <col min="5122" max="5122" width="9.25" style="838" customWidth="1"/>
    <col min="5123" max="5123" width="9.125" style="838" customWidth="1"/>
    <col min="5124" max="5124" width="10.5" style="838" customWidth="1"/>
    <col min="5125" max="5125" width="10.75" style="838" customWidth="1"/>
    <col min="5126" max="5126" width="11.5" style="838" customWidth="1"/>
    <col min="5127" max="5127" width="10.625" style="838" customWidth="1"/>
    <col min="5128" max="5128" width="9.75" style="838" customWidth="1"/>
    <col min="5129" max="5131" width="10.375" style="838" customWidth="1"/>
    <col min="5132" max="5132" width="9.625" style="838" bestFit="1" customWidth="1"/>
    <col min="5133" max="5133" width="9.25" style="838" bestFit="1" customWidth="1"/>
    <col min="5134" max="5134" width="10.375" style="838" customWidth="1"/>
    <col min="5135" max="5135" width="11.625" style="838" customWidth="1"/>
    <col min="5136" max="5136" width="11" style="838" customWidth="1"/>
    <col min="5137" max="5137" width="10.375" style="838" customWidth="1"/>
    <col min="5138" max="5138" width="10.75" style="838" customWidth="1"/>
    <col min="5139" max="5139" width="9.25" style="838" bestFit="1" customWidth="1"/>
    <col min="5140" max="5141" width="10.625" style="838" customWidth="1"/>
    <col min="5142" max="5142" width="10.375" style="838" customWidth="1"/>
    <col min="5143" max="5143" width="10.5" style="838" customWidth="1"/>
    <col min="5144" max="5376" width="8.625" style="838"/>
    <col min="5377" max="5377" width="10.625" style="838" customWidth="1"/>
    <col min="5378" max="5378" width="9.25" style="838" customWidth="1"/>
    <col min="5379" max="5379" width="9.125" style="838" customWidth="1"/>
    <col min="5380" max="5380" width="10.5" style="838" customWidth="1"/>
    <col min="5381" max="5381" width="10.75" style="838" customWidth="1"/>
    <col min="5382" max="5382" width="11.5" style="838" customWidth="1"/>
    <col min="5383" max="5383" width="10.625" style="838" customWidth="1"/>
    <col min="5384" max="5384" width="9.75" style="838" customWidth="1"/>
    <col min="5385" max="5387" width="10.375" style="838" customWidth="1"/>
    <col min="5388" max="5388" width="9.625" style="838" bestFit="1" customWidth="1"/>
    <col min="5389" max="5389" width="9.25" style="838" bestFit="1" customWidth="1"/>
    <col min="5390" max="5390" width="10.375" style="838" customWidth="1"/>
    <col min="5391" max="5391" width="11.625" style="838" customWidth="1"/>
    <col min="5392" max="5392" width="11" style="838" customWidth="1"/>
    <col min="5393" max="5393" width="10.375" style="838" customWidth="1"/>
    <col min="5394" max="5394" width="10.75" style="838" customWidth="1"/>
    <col min="5395" max="5395" width="9.25" style="838" bestFit="1" customWidth="1"/>
    <col min="5396" max="5397" width="10.625" style="838" customWidth="1"/>
    <col min="5398" max="5398" width="10.375" style="838" customWidth="1"/>
    <col min="5399" max="5399" width="10.5" style="838" customWidth="1"/>
    <col min="5400" max="5632" width="8.625" style="838"/>
    <col min="5633" max="5633" width="10.625" style="838" customWidth="1"/>
    <col min="5634" max="5634" width="9.25" style="838" customWidth="1"/>
    <col min="5635" max="5635" width="9.125" style="838" customWidth="1"/>
    <col min="5636" max="5636" width="10.5" style="838" customWidth="1"/>
    <col min="5637" max="5637" width="10.75" style="838" customWidth="1"/>
    <col min="5638" max="5638" width="11.5" style="838" customWidth="1"/>
    <col min="5639" max="5639" width="10.625" style="838" customWidth="1"/>
    <col min="5640" max="5640" width="9.75" style="838" customWidth="1"/>
    <col min="5641" max="5643" width="10.375" style="838" customWidth="1"/>
    <col min="5644" max="5644" width="9.625" style="838" bestFit="1" customWidth="1"/>
    <col min="5645" max="5645" width="9.25" style="838" bestFit="1" customWidth="1"/>
    <col min="5646" max="5646" width="10.375" style="838" customWidth="1"/>
    <col min="5647" max="5647" width="11.625" style="838" customWidth="1"/>
    <col min="5648" max="5648" width="11" style="838" customWidth="1"/>
    <col min="5649" max="5649" width="10.375" style="838" customWidth="1"/>
    <col min="5650" max="5650" width="10.75" style="838" customWidth="1"/>
    <col min="5651" max="5651" width="9.25" style="838" bestFit="1" customWidth="1"/>
    <col min="5652" max="5653" width="10.625" style="838" customWidth="1"/>
    <col min="5654" max="5654" width="10.375" style="838" customWidth="1"/>
    <col min="5655" max="5655" width="10.5" style="838" customWidth="1"/>
    <col min="5656" max="5888" width="8.625" style="838"/>
    <col min="5889" max="5889" width="10.625" style="838" customWidth="1"/>
    <col min="5890" max="5890" width="9.25" style="838" customWidth="1"/>
    <col min="5891" max="5891" width="9.125" style="838" customWidth="1"/>
    <col min="5892" max="5892" width="10.5" style="838" customWidth="1"/>
    <col min="5893" max="5893" width="10.75" style="838" customWidth="1"/>
    <col min="5894" max="5894" width="11.5" style="838" customWidth="1"/>
    <col min="5895" max="5895" width="10.625" style="838" customWidth="1"/>
    <col min="5896" max="5896" width="9.75" style="838" customWidth="1"/>
    <col min="5897" max="5899" width="10.375" style="838" customWidth="1"/>
    <col min="5900" max="5900" width="9.625" style="838" bestFit="1" customWidth="1"/>
    <col min="5901" max="5901" width="9.25" style="838" bestFit="1" customWidth="1"/>
    <col min="5902" max="5902" width="10.375" style="838" customWidth="1"/>
    <col min="5903" max="5903" width="11.625" style="838" customWidth="1"/>
    <col min="5904" max="5904" width="11" style="838" customWidth="1"/>
    <col min="5905" max="5905" width="10.375" style="838" customWidth="1"/>
    <col min="5906" max="5906" width="10.75" style="838" customWidth="1"/>
    <col min="5907" max="5907" width="9.25" style="838" bestFit="1" customWidth="1"/>
    <col min="5908" max="5909" width="10.625" style="838" customWidth="1"/>
    <col min="5910" max="5910" width="10.375" style="838" customWidth="1"/>
    <col min="5911" max="5911" width="10.5" style="838" customWidth="1"/>
    <col min="5912" max="6144" width="8.625" style="838"/>
    <col min="6145" max="6145" width="10.625" style="838" customWidth="1"/>
    <col min="6146" max="6146" width="9.25" style="838" customWidth="1"/>
    <col min="6147" max="6147" width="9.125" style="838" customWidth="1"/>
    <col min="6148" max="6148" width="10.5" style="838" customWidth="1"/>
    <col min="6149" max="6149" width="10.75" style="838" customWidth="1"/>
    <col min="6150" max="6150" width="11.5" style="838" customWidth="1"/>
    <col min="6151" max="6151" width="10.625" style="838" customWidth="1"/>
    <col min="6152" max="6152" width="9.75" style="838" customWidth="1"/>
    <col min="6153" max="6155" width="10.375" style="838" customWidth="1"/>
    <col min="6156" max="6156" width="9.625" style="838" bestFit="1" customWidth="1"/>
    <col min="6157" max="6157" width="9.25" style="838" bestFit="1" customWidth="1"/>
    <col min="6158" max="6158" width="10.375" style="838" customWidth="1"/>
    <col min="6159" max="6159" width="11.625" style="838" customWidth="1"/>
    <col min="6160" max="6160" width="11" style="838" customWidth="1"/>
    <col min="6161" max="6161" width="10.375" style="838" customWidth="1"/>
    <col min="6162" max="6162" width="10.75" style="838" customWidth="1"/>
    <col min="6163" max="6163" width="9.25" style="838" bestFit="1" customWidth="1"/>
    <col min="6164" max="6165" width="10.625" style="838" customWidth="1"/>
    <col min="6166" max="6166" width="10.375" style="838" customWidth="1"/>
    <col min="6167" max="6167" width="10.5" style="838" customWidth="1"/>
    <col min="6168" max="6400" width="8.625" style="838"/>
    <col min="6401" max="6401" width="10.625" style="838" customWidth="1"/>
    <col min="6402" max="6402" width="9.25" style="838" customWidth="1"/>
    <col min="6403" max="6403" width="9.125" style="838" customWidth="1"/>
    <col min="6404" max="6404" width="10.5" style="838" customWidth="1"/>
    <col min="6405" max="6405" width="10.75" style="838" customWidth="1"/>
    <col min="6406" max="6406" width="11.5" style="838" customWidth="1"/>
    <col min="6407" max="6407" width="10.625" style="838" customWidth="1"/>
    <col min="6408" max="6408" width="9.75" style="838" customWidth="1"/>
    <col min="6409" max="6411" width="10.375" style="838" customWidth="1"/>
    <col min="6412" max="6412" width="9.625" style="838" bestFit="1" customWidth="1"/>
    <col min="6413" max="6413" width="9.25" style="838" bestFit="1" customWidth="1"/>
    <col min="6414" max="6414" width="10.375" style="838" customWidth="1"/>
    <col min="6415" max="6415" width="11.625" style="838" customWidth="1"/>
    <col min="6416" max="6416" width="11" style="838" customWidth="1"/>
    <col min="6417" max="6417" width="10.375" style="838" customWidth="1"/>
    <col min="6418" max="6418" width="10.75" style="838" customWidth="1"/>
    <col min="6419" max="6419" width="9.25" style="838" bestFit="1" customWidth="1"/>
    <col min="6420" max="6421" width="10.625" style="838" customWidth="1"/>
    <col min="6422" max="6422" width="10.375" style="838" customWidth="1"/>
    <col min="6423" max="6423" width="10.5" style="838" customWidth="1"/>
    <col min="6424" max="6656" width="8.625" style="838"/>
    <col min="6657" max="6657" width="10.625" style="838" customWidth="1"/>
    <col min="6658" max="6658" width="9.25" style="838" customWidth="1"/>
    <col min="6659" max="6659" width="9.125" style="838" customWidth="1"/>
    <col min="6660" max="6660" width="10.5" style="838" customWidth="1"/>
    <col min="6661" max="6661" width="10.75" style="838" customWidth="1"/>
    <col min="6662" max="6662" width="11.5" style="838" customWidth="1"/>
    <col min="6663" max="6663" width="10.625" style="838" customWidth="1"/>
    <col min="6664" max="6664" width="9.75" style="838" customWidth="1"/>
    <col min="6665" max="6667" width="10.375" style="838" customWidth="1"/>
    <col min="6668" max="6668" width="9.625" style="838" bestFit="1" customWidth="1"/>
    <col min="6669" max="6669" width="9.25" style="838" bestFit="1" customWidth="1"/>
    <col min="6670" max="6670" width="10.375" style="838" customWidth="1"/>
    <col min="6671" max="6671" width="11.625" style="838" customWidth="1"/>
    <col min="6672" max="6672" width="11" style="838" customWidth="1"/>
    <col min="6673" max="6673" width="10.375" style="838" customWidth="1"/>
    <col min="6674" max="6674" width="10.75" style="838" customWidth="1"/>
    <col min="6675" max="6675" width="9.25" style="838" bestFit="1" customWidth="1"/>
    <col min="6676" max="6677" width="10.625" style="838" customWidth="1"/>
    <col min="6678" max="6678" width="10.375" style="838" customWidth="1"/>
    <col min="6679" max="6679" width="10.5" style="838" customWidth="1"/>
    <col min="6680" max="6912" width="8.625" style="838"/>
    <col min="6913" max="6913" width="10.625" style="838" customWidth="1"/>
    <col min="6914" max="6914" width="9.25" style="838" customWidth="1"/>
    <col min="6915" max="6915" width="9.125" style="838" customWidth="1"/>
    <col min="6916" max="6916" width="10.5" style="838" customWidth="1"/>
    <col min="6917" max="6917" width="10.75" style="838" customWidth="1"/>
    <col min="6918" max="6918" width="11.5" style="838" customWidth="1"/>
    <col min="6919" max="6919" width="10.625" style="838" customWidth="1"/>
    <col min="6920" max="6920" width="9.75" style="838" customWidth="1"/>
    <col min="6921" max="6923" width="10.375" style="838" customWidth="1"/>
    <col min="6924" max="6924" width="9.625" style="838" bestFit="1" customWidth="1"/>
    <col min="6925" max="6925" width="9.25" style="838" bestFit="1" customWidth="1"/>
    <col min="6926" max="6926" width="10.375" style="838" customWidth="1"/>
    <col min="6927" max="6927" width="11.625" style="838" customWidth="1"/>
    <col min="6928" max="6928" width="11" style="838" customWidth="1"/>
    <col min="6929" max="6929" width="10.375" style="838" customWidth="1"/>
    <col min="6930" max="6930" width="10.75" style="838" customWidth="1"/>
    <col min="6931" max="6931" width="9.25" style="838" bestFit="1" customWidth="1"/>
    <col min="6932" max="6933" width="10.625" style="838" customWidth="1"/>
    <col min="6934" max="6934" width="10.375" style="838" customWidth="1"/>
    <col min="6935" max="6935" width="10.5" style="838" customWidth="1"/>
    <col min="6936" max="7168" width="8.625" style="838"/>
    <col min="7169" max="7169" width="10.625" style="838" customWidth="1"/>
    <col min="7170" max="7170" width="9.25" style="838" customWidth="1"/>
    <col min="7171" max="7171" width="9.125" style="838" customWidth="1"/>
    <col min="7172" max="7172" width="10.5" style="838" customWidth="1"/>
    <col min="7173" max="7173" width="10.75" style="838" customWidth="1"/>
    <col min="7174" max="7174" width="11.5" style="838" customWidth="1"/>
    <col min="7175" max="7175" width="10.625" style="838" customWidth="1"/>
    <col min="7176" max="7176" width="9.75" style="838" customWidth="1"/>
    <col min="7177" max="7179" width="10.375" style="838" customWidth="1"/>
    <col min="7180" max="7180" width="9.625" style="838" bestFit="1" customWidth="1"/>
    <col min="7181" max="7181" width="9.25" style="838" bestFit="1" customWidth="1"/>
    <col min="7182" max="7182" width="10.375" style="838" customWidth="1"/>
    <col min="7183" max="7183" width="11.625" style="838" customWidth="1"/>
    <col min="7184" max="7184" width="11" style="838" customWidth="1"/>
    <col min="7185" max="7185" width="10.375" style="838" customWidth="1"/>
    <col min="7186" max="7186" width="10.75" style="838" customWidth="1"/>
    <col min="7187" max="7187" width="9.25" style="838" bestFit="1" customWidth="1"/>
    <col min="7188" max="7189" width="10.625" style="838" customWidth="1"/>
    <col min="7190" max="7190" width="10.375" style="838" customWidth="1"/>
    <col min="7191" max="7191" width="10.5" style="838" customWidth="1"/>
    <col min="7192" max="7424" width="8.625" style="838"/>
    <col min="7425" max="7425" width="10.625" style="838" customWidth="1"/>
    <col min="7426" max="7426" width="9.25" style="838" customWidth="1"/>
    <col min="7427" max="7427" width="9.125" style="838" customWidth="1"/>
    <col min="7428" max="7428" width="10.5" style="838" customWidth="1"/>
    <col min="7429" max="7429" width="10.75" style="838" customWidth="1"/>
    <col min="7430" max="7430" width="11.5" style="838" customWidth="1"/>
    <col min="7431" max="7431" width="10.625" style="838" customWidth="1"/>
    <col min="7432" max="7432" width="9.75" style="838" customWidth="1"/>
    <col min="7433" max="7435" width="10.375" style="838" customWidth="1"/>
    <col min="7436" max="7436" width="9.625" style="838" bestFit="1" customWidth="1"/>
    <col min="7437" max="7437" width="9.25" style="838" bestFit="1" customWidth="1"/>
    <col min="7438" max="7438" width="10.375" style="838" customWidth="1"/>
    <col min="7439" max="7439" width="11.625" style="838" customWidth="1"/>
    <col min="7440" max="7440" width="11" style="838" customWidth="1"/>
    <col min="7441" max="7441" width="10.375" style="838" customWidth="1"/>
    <col min="7442" max="7442" width="10.75" style="838" customWidth="1"/>
    <col min="7443" max="7443" width="9.25" style="838" bestFit="1" customWidth="1"/>
    <col min="7444" max="7445" width="10.625" style="838" customWidth="1"/>
    <col min="7446" max="7446" width="10.375" style="838" customWidth="1"/>
    <col min="7447" max="7447" width="10.5" style="838" customWidth="1"/>
    <col min="7448" max="7680" width="8.625" style="838"/>
    <col min="7681" max="7681" width="10.625" style="838" customWidth="1"/>
    <col min="7682" max="7682" width="9.25" style="838" customWidth="1"/>
    <col min="7683" max="7683" width="9.125" style="838" customWidth="1"/>
    <col min="7684" max="7684" width="10.5" style="838" customWidth="1"/>
    <col min="7685" max="7685" width="10.75" style="838" customWidth="1"/>
    <col min="7686" max="7686" width="11.5" style="838" customWidth="1"/>
    <col min="7687" max="7687" width="10.625" style="838" customWidth="1"/>
    <col min="7688" max="7688" width="9.75" style="838" customWidth="1"/>
    <col min="7689" max="7691" width="10.375" style="838" customWidth="1"/>
    <col min="7692" max="7692" width="9.625" style="838" bestFit="1" customWidth="1"/>
    <col min="7693" max="7693" width="9.25" style="838" bestFit="1" customWidth="1"/>
    <col min="7694" max="7694" width="10.375" style="838" customWidth="1"/>
    <col min="7695" max="7695" width="11.625" style="838" customWidth="1"/>
    <col min="7696" max="7696" width="11" style="838" customWidth="1"/>
    <col min="7697" max="7697" width="10.375" style="838" customWidth="1"/>
    <col min="7698" max="7698" width="10.75" style="838" customWidth="1"/>
    <col min="7699" max="7699" width="9.25" style="838" bestFit="1" customWidth="1"/>
    <col min="7700" max="7701" width="10.625" style="838" customWidth="1"/>
    <col min="7702" max="7702" width="10.375" style="838" customWidth="1"/>
    <col min="7703" max="7703" width="10.5" style="838" customWidth="1"/>
    <col min="7704" max="7936" width="8.625" style="838"/>
    <col min="7937" max="7937" width="10.625" style="838" customWidth="1"/>
    <col min="7938" max="7938" width="9.25" style="838" customWidth="1"/>
    <col min="7939" max="7939" width="9.125" style="838" customWidth="1"/>
    <col min="7940" max="7940" width="10.5" style="838" customWidth="1"/>
    <col min="7941" max="7941" width="10.75" style="838" customWidth="1"/>
    <col min="7942" max="7942" width="11.5" style="838" customWidth="1"/>
    <col min="7943" max="7943" width="10.625" style="838" customWidth="1"/>
    <col min="7944" max="7944" width="9.75" style="838" customWidth="1"/>
    <col min="7945" max="7947" width="10.375" style="838" customWidth="1"/>
    <col min="7948" max="7948" width="9.625" style="838" bestFit="1" customWidth="1"/>
    <col min="7949" max="7949" width="9.25" style="838" bestFit="1" customWidth="1"/>
    <col min="7950" max="7950" width="10.375" style="838" customWidth="1"/>
    <col min="7951" max="7951" width="11.625" style="838" customWidth="1"/>
    <col min="7952" max="7952" width="11" style="838" customWidth="1"/>
    <col min="7953" max="7953" width="10.375" style="838" customWidth="1"/>
    <col min="7954" max="7954" width="10.75" style="838" customWidth="1"/>
    <col min="7955" max="7955" width="9.25" style="838" bestFit="1" customWidth="1"/>
    <col min="7956" max="7957" width="10.625" style="838" customWidth="1"/>
    <col min="7958" max="7958" width="10.375" style="838" customWidth="1"/>
    <col min="7959" max="7959" width="10.5" style="838" customWidth="1"/>
    <col min="7960" max="8192" width="8.625" style="838"/>
    <col min="8193" max="8193" width="10.625" style="838" customWidth="1"/>
    <col min="8194" max="8194" width="9.25" style="838" customWidth="1"/>
    <col min="8195" max="8195" width="9.125" style="838" customWidth="1"/>
    <col min="8196" max="8196" width="10.5" style="838" customWidth="1"/>
    <col min="8197" max="8197" width="10.75" style="838" customWidth="1"/>
    <col min="8198" max="8198" width="11.5" style="838" customWidth="1"/>
    <col min="8199" max="8199" width="10.625" style="838" customWidth="1"/>
    <col min="8200" max="8200" width="9.75" style="838" customWidth="1"/>
    <col min="8201" max="8203" width="10.375" style="838" customWidth="1"/>
    <col min="8204" max="8204" width="9.625" style="838" bestFit="1" customWidth="1"/>
    <col min="8205" max="8205" width="9.25" style="838" bestFit="1" customWidth="1"/>
    <col min="8206" max="8206" width="10.375" style="838" customWidth="1"/>
    <col min="8207" max="8207" width="11.625" style="838" customWidth="1"/>
    <col min="8208" max="8208" width="11" style="838" customWidth="1"/>
    <col min="8209" max="8209" width="10.375" style="838" customWidth="1"/>
    <col min="8210" max="8210" width="10.75" style="838" customWidth="1"/>
    <col min="8211" max="8211" width="9.25" style="838" bestFit="1" customWidth="1"/>
    <col min="8212" max="8213" width="10.625" style="838" customWidth="1"/>
    <col min="8214" max="8214" width="10.375" style="838" customWidth="1"/>
    <col min="8215" max="8215" width="10.5" style="838" customWidth="1"/>
    <col min="8216" max="8448" width="8.625" style="838"/>
    <col min="8449" max="8449" width="10.625" style="838" customWidth="1"/>
    <col min="8450" max="8450" width="9.25" style="838" customWidth="1"/>
    <col min="8451" max="8451" width="9.125" style="838" customWidth="1"/>
    <col min="8452" max="8452" width="10.5" style="838" customWidth="1"/>
    <col min="8453" max="8453" width="10.75" style="838" customWidth="1"/>
    <col min="8454" max="8454" width="11.5" style="838" customWidth="1"/>
    <col min="8455" max="8455" width="10.625" style="838" customWidth="1"/>
    <col min="8456" max="8456" width="9.75" style="838" customWidth="1"/>
    <col min="8457" max="8459" width="10.375" style="838" customWidth="1"/>
    <col min="8460" max="8460" width="9.625" style="838" bestFit="1" customWidth="1"/>
    <col min="8461" max="8461" width="9.25" style="838" bestFit="1" customWidth="1"/>
    <col min="8462" max="8462" width="10.375" style="838" customWidth="1"/>
    <col min="8463" max="8463" width="11.625" style="838" customWidth="1"/>
    <col min="8464" max="8464" width="11" style="838" customWidth="1"/>
    <col min="8465" max="8465" width="10.375" style="838" customWidth="1"/>
    <col min="8466" max="8466" width="10.75" style="838" customWidth="1"/>
    <col min="8467" max="8467" width="9.25" style="838" bestFit="1" customWidth="1"/>
    <col min="8468" max="8469" width="10.625" style="838" customWidth="1"/>
    <col min="8470" max="8470" width="10.375" style="838" customWidth="1"/>
    <col min="8471" max="8471" width="10.5" style="838" customWidth="1"/>
    <col min="8472" max="8704" width="8.625" style="838"/>
    <col min="8705" max="8705" width="10.625" style="838" customWidth="1"/>
    <col min="8706" max="8706" width="9.25" style="838" customWidth="1"/>
    <col min="8707" max="8707" width="9.125" style="838" customWidth="1"/>
    <col min="8708" max="8708" width="10.5" style="838" customWidth="1"/>
    <col min="8709" max="8709" width="10.75" style="838" customWidth="1"/>
    <col min="8710" max="8710" width="11.5" style="838" customWidth="1"/>
    <col min="8711" max="8711" width="10.625" style="838" customWidth="1"/>
    <col min="8712" max="8712" width="9.75" style="838" customWidth="1"/>
    <col min="8713" max="8715" width="10.375" style="838" customWidth="1"/>
    <col min="8716" max="8716" width="9.625" style="838" bestFit="1" customWidth="1"/>
    <col min="8717" max="8717" width="9.25" style="838" bestFit="1" customWidth="1"/>
    <col min="8718" max="8718" width="10.375" style="838" customWidth="1"/>
    <col min="8719" max="8719" width="11.625" style="838" customWidth="1"/>
    <col min="8720" max="8720" width="11" style="838" customWidth="1"/>
    <col min="8721" max="8721" width="10.375" style="838" customWidth="1"/>
    <col min="8722" max="8722" width="10.75" style="838" customWidth="1"/>
    <col min="8723" max="8723" width="9.25" style="838" bestFit="1" customWidth="1"/>
    <col min="8724" max="8725" width="10.625" style="838" customWidth="1"/>
    <col min="8726" max="8726" width="10.375" style="838" customWidth="1"/>
    <col min="8727" max="8727" width="10.5" style="838" customWidth="1"/>
    <col min="8728" max="8960" width="8.625" style="838"/>
    <col min="8961" max="8961" width="10.625" style="838" customWidth="1"/>
    <col min="8962" max="8962" width="9.25" style="838" customWidth="1"/>
    <col min="8963" max="8963" width="9.125" style="838" customWidth="1"/>
    <col min="8964" max="8964" width="10.5" style="838" customWidth="1"/>
    <col min="8965" max="8965" width="10.75" style="838" customWidth="1"/>
    <col min="8966" max="8966" width="11.5" style="838" customWidth="1"/>
    <col min="8967" max="8967" width="10.625" style="838" customWidth="1"/>
    <col min="8968" max="8968" width="9.75" style="838" customWidth="1"/>
    <col min="8969" max="8971" width="10.375" style="838" customWidth="1"/>
    <col min="8972" max="8972" width="9.625" style="838" bestFit="1" customWidth="1"/>
    <col min="8973" max="8973" width="9.25" style="838" bestFit="1" customWidth="1"/>
    <col min="8974" max="8974" width="10.375" style="838" customWidth="1"/>
    <col min="8975" max="8975" width="11.625" style="838" customWidth="1"/>
    <col min="8976" max="8976" width="11" style="838" customWidth="1"/>
    <col min="8977" max="8977" width="10.375" style="838" customWidth="1"/>
    <col min="8978" max="8978" width="10.75" style="838" customWidth="1"/>
    <col min="8979" max="8979" width="9.25" style="838" bestFit="1" customWidth="1"/>
    <col min="8980" max="8981" width="10.625" style="838" customWidth="1"/>
    <col min="8982" max="8982" width="10.375" style="838" customWidth="1"/>
    <col min="8983" max="8983" width="10.5" style="838" customWidth="1"/>
    <col min="8984" max="9216" width="8.625" style="838"/>
    <col min="9217" max="9217" width="10.625" style="838" customWidth="1"/>
    <col min="9218" max="9218" width="9.25" style="838" customWidth="1"/>
    <col min="9219" max="9219" width="9.125" style="838" customWidth="1"/>
    <col min="9220" max="9220" width="10.5" style="838" customWidth="1"/>
    <col min="9221" max="9221" width="10.75" style="838" customWidth="1"/>
    <col min="9222" max="9222" width="11.5" style="838" customWidth="1"/>
    <col min="9223" max="9223" width="10.625" style="838" customWidth="1"/>
    <col min="9224" max="9224" width="9.75" style="838" customWidth="1"/>
    <col min="9225" max="9227" width="10.375" style="838" customWidth="1"/>
    <col min="9228" max="9228" width="9.625" style="838" bestFit="1" customWidth="1"/>
    <col min="9229" max="9229" width="9.25" style="838" bestFit="1" customWidth="1"/>
    <col min="9230" max="9230" width="10.375" style="838" customWidth="1"/>
    <col min="9231" max="9231" width="11.625" style="838" customWidth="1"/>
    <col min="9232" max="9232" width="11" style="838" customWidth="1"/>
    <col min="9233" max="9233" width="10.375" style="838" customWidth="1"/>
    <col min="9234" max="9234" width="10.75" style="838" customWidth="1"/>
    <col min="9235" max="9235" width="9.25" style="838" bestFit="1" customWidth="1"/>
    <col min="9236" max="9237" width="10.625" style="838" customWidth="1"/>
    <col min="9238" max="9238" width="10.375" style="838" customWidth="1"/>
    <col min="9239" max="9239" width="10.5" style="838" customWidth="1"/>
    <col min="9240" max="9472" width="8.625" style="838"/>
    <col min="9473" max="9473" width="10.625" style="838" customWidth="1"/>
    <col min="9474" max="9474" width="9.25" style="838" customWidth="1"/>
    <col min="9475" max="9475" width="9.125" style="838" customWidth="1"/>
    <col min="9476" max="9476" width="10.5" style="838" customWidth="1"/>
    <col min="9477" max="9477" width="10.75" style="838" customWidth="1"/>
    <col min="9478" max="9478" width="11.5" style="838" customWidth="1"/>
    <col min="9479" max="9479" width="10.625" style="838" customWidth="1"/>
    <col min="9480" max="9480" width="9.75" style="838" customWidth="1"/>
    <col min="9481" max="9483" width="10.375" style="838" customWidth="1"/>
    <col min="9484" max="9484" width="9.625" style="838" bestFit="1" customWidth="1"/>
    <col min="9485" max="9485" width="9.25" style="838" bestFit="1" customWidth="1"/>
    <col min="9486" max="9486" width="10.375" style="838" customWidth="1"/>
    <col min="9487" max="9487" width="11.625" style="838" customWidth="1"/>
    <col min="9488" max="9488" width="11" style="838" customWidth="1"/>
    <col min="9489" max="9489" width="10.375" style="838" customWidth="1"/>
    <col min="9490" max="9490" width="10.75" style="838" customWidth="1"/>
    <col min="9491" max="9491" width="9.25" style="838" bestFit="1" customWidth="1"/>
    <col min="9492" max="9493" width="10.625" style="838" customWidth="1"/>
    <col min="9494" max="9494" width="10.375" style="838" customWidth="1"/>
    <col min="9495" max="9495" width="10.5" style="838" customWidth="1"/>
    <col min="9496" max="9728" width="8.625" style="838"/>
    <col min="9729" max="9729" width="10.625" style="838" customWidth="1"/>
    <col min="9730" max="9730" width="9.25" style="838" customWidth="1"/>
    <col min="9731" max="9731" width="9.125" style="838" customWidth="1"/>
    <col min="9732" max="9732" width="10.5" style="838" customWidth="1"/>
    <col min="9733" max="9733" width="10.75" style="838" customWidth="1"/>
    <col min="9734" max="9734" width="11.5" style="838" customWidth="1"/>
    <col min="9735" max="9735" width="10.625" style="838" customWidth="1"/>
    <col min="9736" max="9736" width="9.75" style="838" customWidth="1"/>
    <col min="9737" max="9739" width="10.375" style="838" customWidth="1"/>
    <col min="9740" max="9740" width="9.625" style="838" bestFit="1" customWidth="1"/>
    <col min="9741" max="9741" width="9.25" style="838" bestFit="1" customWidth="1"/>
    <col min="9742" max="9742" width="10.375" style="838" customWidth="1"/>
    <col min="9743" max="9743" width="11.625" style="838" customWidth="1"/>
    <col min="9744" max="9744" width="11" style="838" customWidth="1"/>
    <col min="9745" max="9745" width="10.375" style="838" customWidth="1"/>
    <col min="9746" max="9746" width="10.75" style="838" customWidth="1"/>
    <col min="9747" max="9747" width="9.25" style="838" bestFit="1" customWidth="1"/>
    <col min="9748" max="9749" width="10.625" style="838" customWidth="1"/>
    <col min="9750" max="9750" width="10.375" style="838" customWidth="1"/>
    <col min="9751" max="9751" width="10.5" style="838" customWidth="1"/>
    <col min="9752" max="9984" width="8.625" style="838"/>
    <col min="9985" max="9985" width="10.625" style="838" customWidth="1"/>
    <col min="9986" max="9986" width="9.25" style="838" customWidth="1"/>
    <col min="9987" max="9987" width="9.125" style="838" customWidth="1"/>
    <col min="9988" max="9988" width="10.5" style="838" customWidth="1"/>
    <col min="9989" max="9989" width="10.75" style="838" customWidth="1"/>
    <col min="9990" max="9990" width="11.5" style="838" customWidth="1"/>
    <col min="9991" max="9991" width="10.625" style="838" customWidth="1"/>
    <col min="9992" max="9992" width="9.75" style="838" customWidth="1"/>
    <col min="9993" max="9995" width="10.375" style="838" customWidth="1"/>
    <col min="9996" max="9996" width="9.625" style="838" bestFit="1" customWidth="1"/>
    <col min="9997" max="9997" width="9.25" style="838" bestFit="1" customWidth="1"/>
    <col min="9998" max="9998" width="10.375" style="838" customWidth="1"/>
    <col min="9999" max="9999" width="11.625" style="838" customWidth="1"/>
    <col min="10000" max="10000" width="11" style="838" customWidth="1"/>
    <col min="10001" max="10001" width="10.375" style="838" customWidth="1"/>
    <col min="10002" max="10002" width="10.75" style="838" customWidth="1"/>
    <col min="10003" max="10003" width="9.25" style="838" bestFit="1" customWidth="1"/>
    <col min="10004" max="10005" width="10.625" style="838" customWidth="1"/>
    <col min="10006" max="10006" width="10.375" style="838" customWidth="1"/>
    <col min="10007" max="10007" width="10.5" style="838" customWidth="1"/>
    <col min="10008" max="10240" width="8.625" style="838"/>
    <col min="10241" max="10241" width="10.625" style="838" customWidth="1"/>
    <col min="10242" max="10242" width="9.25" style="838" customWidth="1"/>
    <col min="10243" max="10243" width="9.125" style="838" customWidth="1"/>
    <col min="10244" max="10244" width="10.5" style="838" customWidth="1"/>
    <col min="10245" max="10245" width="10.75" style="838" customWidth="1"/>
    <col min="10246" max="10246" width="11.5" style="838" customWidth="1"/>
    <col min="10247" max="10247" width="10.625" style="838" customWidth="1"/>
    <col min="10248" max="10248" width="9.75" style="838" customWidth="1"/>
    <col min="10249" max="10251" width="10.375" style="838" customWidth="1"/>
    <col min="10252" max="10252" width="9.625" style="838" bestFit="1" customWidth="1"/>
    <col min="10253" max="10253" width="9.25" style="838" bestFit="1" customWidth="1"/>
    <col min="10254" max="10254" width="10.375" style="838" customWidth="1"/>
    <col min="10255" max="10255" width="11.625" style="838" customWidth="1"/>
    <col min="10256" max="10256" width="11" style="838" customWidth="1"/>
    <col min="10257" max="10257" width="10.375" style="838" customWidth="1"/>
    <col min="10258" max="10258" width="10.75" style="838" customWidth="1"/>
    <col min="10259" max="10259" width="9.25" style="838" bestFit="1" customWidth="1"/>
    <col min="10260" max="10261" width="10.625" style="838" customWidth="1"/>
    <col min="10262" max="10262" width="10.375" style="838" customWidth="1"/>
    <col min="10263" max="10263" width="10.5" style="838" customWidth="1"/>
    <col min="10264" max="10496" width="8.625" style="838"/>
    <col min="10497" max="10497" width="10.625" style="838" customWidth="1"/>
    <col min="10498" max="10498" width="9.25" style="838" customWidth="1"/>
    <col min="10499" max="10499" width="9.125" style="838" customWidth="1"/>
    <col min="10500" max="10500" width="10.5" style="838" customWidth="1"/>
    <col min="10501" max="10501" width="10.75" style="838" customWidth="1"/>
    <col min="10502" max="10502" width="11.5" style="838" customWidth="1"/>
    <col min="10503" max="10503" width="10.625" style="838" customWidth="1"/>
    <col min="10504" max="10504" width="9.75" style="838" customWidth="1"/>
    <col min="10505" max="10507" width="10.375" style="838" customWidth="1"/>
    <col min="10508" max="10508" width="9.625" style="838" bestFit="1" customWidth="1"/>
    <col min="10509" max="10509" width="9.25" style="838" bestFit="1" customWidth="1"/>
    <col min="10510" max="10510" width="10.375" style="838" customWidth="1"/>
    <col min="10511" max="10511" width="11.625" style="838" customWidth="1"/>
    <col min="10512" max="10512" width="11" style="838" customWidth="1"/>
    <col min="10513" max="10513" width="10.375" style="838" customWidth="1"/>
    <col min="10514" max="10514" width="10.75" style="838" customWidth="1"/>
    <col min="10515" max="10515" width="9.25" style="838" bestFit="1" customWidth="1"/>
    <col min="10516" max="10517" width="10.625" style="838" customWidth="1"/>
    <col min="10518" max="10518" width="10.375" style="838" customWidth="1"/>
    <col min="10519" max="10519" width="10.5" style="838" customWidth="1"/>
    <col min="10520" max="10752" width="8.625" style="838"/>
    <col min="10753" max="10753" width="10.625" style="838" customWidth="1"/>
    <col min="10754" max="10754" width="9.25" style="838" customWidth="1"/>
    <col min="10755" max="10755" width="9.125" style="838" customWidth="1"/>
    <col min="10756" max="10756" width="10.5" style="838" customWidth="1"/>
    <col min="10757" max="10757" width="10.75" style="838" customWidth="1"/>
    <col min="10758" max="10758" width="11.5" style="838" customWidth="1"/>
    <col min="10759" max="10759" width="10.625" style="838" customWidth="1"/>
    <col min="10760" max="10760" width="9.75" style="838" customWidth="1"/>
    <col min="10761" max="10763" width="10.375" style="838" customWidth="1"/>
    <col min="10764" max="10764" width="9.625" style="838" bestFit="1" customWidth="1"/>
    <col min="10765" max="10765" width="9.25" style="838" bestFit="1" customWidth="1"/>
    <col min="10766" max="10766" width="10.375" style="838" customWidth="1"/>
    <col min="10767" max="10767" width="11.625" style="838" customWidth="1"/>
    <col min="10768" max="10768" width="11" style="838" customWidth="1"/>
    <col min="10769" max="10769" width="10.375" style="838" customWidth="1"/>
    <col min="10770" max="10770" width="10.75" style="838" customWidth="1"/>
    <col min="10771" max="10771" width="9.25" style="838" bestFit="1" customWidth="1"/>
    <col min="10772" max="10773" width="10.625" style="838" customWidth="1"/>
    <col min="10774" max="10774" width="10.375" style="838" customWidth="1"/>
    <col min="10775" max="10775" width="10.5" style="838" customWidth="1"/>
    <col min="10776" max="11008" width="8.625" style="838"/>
    <col min="11009" max="11009" width="10.625" style="838" customWidth="1"/>
    <col min="11010" max="11010" width="9.25" style="838" customWidth="1"/>
    <col min="11011" max="11011" width="9.125" style="838" customWidth="1"/>
    <col min="11012" max="11012" width="10.5" style="838" customWidth="1"/>
    <col min="11013" max="11013" width="10.75" style="838" customWidth="1"/>
    <col min="11014" max="11014" width="11.5" style="838" customWidth="1"/>
    <col min="11015" max="11015" width="10.625" style="838" customWidth="1"/>
    <col min="11016" max="11016" width="9.75" style="838" customWidth="1"/>
    <col min="11017" max="11019" width="10.375" style="838" customWidth="1"/>
    <col min="11020" max="11020" width="9.625" style="838" bestFit="1" customWidth="1"/>
    <col min="11021" max="11021" width="9.25" style="838" bestFit="1" customWidth="1"/>
    <col min="11022" max="11022" width="10.375" style="838" customWidth="1"/>
    <col min="11023" max="11023" width="11.625" style="838" customWidth="1"/>
    <col min="11024" max="11024" width="11" style="838" customWidth="1"/>
    <col min="11025" max="11025" width="10.375" style="838" customWidth="1"/>
    <col min="11026" max="11026" width="10.75" style="838" customWidth="1"/>
    <col min="11027" max="11027" width="9.25" style="838" bestFit="1" customWidth="1"/>
    <col min="11028" max="11029" width="10.625" style="838" customWidth="1"/>
    <col min="11030" max="11030" width="10.375" style="838" customWidth="1"/>
    <col min="11031" max="11031" width="10.5" style="838" customWidth="1"/>
    <col min="11032" max="11264" width="8.625" style="838"/>
    <col min="11265" max="11265" width="10.625" style="838" customWidth="1"/>
    <col min="11266" max="11266" width="9.25" style="838" customWidth="1"/>
    <col min="11267" max="11267" width="9.125" style="838" customWidth="1"/>
    <col min="11268" max="11268" width="10.5" style="838" customWidth="1"/>
    <col min="11269" max="11269" width="10.75" style="838" customWidth="1"/>
    <col min="11270" max="11270" width="11.5" style="838" customWidth="1"/>
    <col min="11271" max="11271" width="10.625" style="838" customWidth="1"/>
    <col min="11272" max="11272" width="9.75" style="838" customWidth="1"/>
    <col min="11273" max="11275" width="10.375" style="838" customWidth="1"/>
    <col min="11276" max="11276" width="9.625" style="838" bestFit="1" customWidth="1"/>
    <col min="11277" max="11277" width="9.25" style="838" bestFit="1" customWidth="1"/>
    <col min="11278" max="11278" width="10.375" style="838" customWidth="1"/>
    <col min="11279" max="11279" width="11.625" style="838" customWidth="1"/>
    <col min="11280" max="11280" width="11" style="838" customWidth="1"/>
    <col min="11281" max="11281" width="10.375" style="838" customWidth="1"/>
    <col min="11282" max="11282" width="10.75" style="838" customWidth="1"/>
    <col min="11283" max="11283" width="9.25" style="838" bestFit="1" customWidth="1"/>
    <col min="11284" max="11285" width="10.625" style="838" customWidth="1"/>
    <col min="11286" max="11286" width="10.375" style="838" customWidth="1"/>
    <col min="11287" max="11287" width="10.5" style="838" customWidth="1"/>
    <col min="11288" max="11520" width="8.625" style="838"/>
    <col min="11521" max="11521" width="10.625" style="838" customWidth="1"/>
    <col min="11522" max="11522" width="9.25" style="838" customWidth="1"/>
    <col min="11523" max="11523" width="9.125" style="838" customWidth="1"/>
    <col min="11524" max="11524" width="10.5" style="838" customWidth="1"/>
    <col min="11525" max="11525" width="10.75" style="838" customWidth="1"/>
    <col min="11526" max="11526" width="11.5" style="838" customWidth="1"/>
    <col min="11527" max="11527" width="10.625" style="838" customWidth="1"/>
    <col min="11528" max="11528" width="9.75" style="838" customWidth="1"/>
    <col min="11529" max="11531" width="10.375" style="838" customWidth="1"/>
    <col min="11532" max="11532" width="9.625" style="838" bestFit="1" customWidth="1"/>
    <col min="11533" max="11533" width="9.25" style="838" bestFit="1" customWidth="1"/>
    <col min="11534" max="11534" width="10.375" style="838" customWidth="1"/>
    <col min="11535" max="11535" width="11.625" style="838" customWidth="1"/>
    <col min="11536" max="11536" width="11" style="838" customWidth="1"/>
    <col min="11537" max="11537" width="10.375" style="838" customWidth="1"/>
    <col min="11538" max="11538" width="10.75" style="838" customWidth="1"/>
    <col min="11539" max="11539" width="9.25" style="838" bestFit="1" customWidth="1"/>
    <col min="11540" max="11541" width="10.625" style="838" customWidth="1"/>
    <col min="11542" max="11542" width="10.375" style="838" customWidth="1"/>
    <col min="11543" max="11543" width="10.5" style="838" customWidth="1"/>
    <col min="11544" max="11776" width="8.625" style="838"/>
    <col min="11777" max="11777" width="10.625" style="838" customWidth="1"/>
    <col min="11778" max="11778" width="9.25" style="838" customWidth="1"/>
    <col min="11779" max="11779" width="9.125" style="838" customWidth="1"/>
    <col min="11780" max="11780" width="10.5" style="838" customWidth="1"/>
    <col min="11781" max="11781" width="10.75" style="838" customWidth="1"/>
    <col min="11782" max="11782" width="11.5" style="838" customWidth="1"/>
    <col min="11783" max="11783" width="10.625" style="838" customWidth="1"/>
    <col min="11784" max="11784" width="9.75" style="838" customWidth="1"/>
    <col min="11785" max="11787" width="10.375" style="838" customWidth="1"/>
    <col min="11788" max="11788" width="9.625" style="838" bestFit="1" customWidth="1"/>
    <col min="11789" max="11789" width="9.25" style="838" bestFit="1" customWidth="1"/>
    <col min="11790" max="11790" width="10.375" style="838" customWidth="1"/>
    <col min="11791" max="11791" width="11.625" style="838" customWidth="1"/>
    <col min="11792" max="11792" width="11" style="838" customWidth="1"/>
    <col min="11793" max="11793" width="10.375" style="838" customWidth="1"/>
    <col min="11794" max="11794" width="10.75" style="838" customWidth="1"/>
    <col min="11795" max="11795" width="9.25" style="838" bestFit="1" customWidth="1"/>
    <col min="11796" max="11797" width="10.625" style="838" customWidth="1"/>
    <col min="11798" max="11798" width="10.375" style="838" customWidth="1"/>
    <col min="11799" max="11799" width="10.5" style="838" customWidth="1"/>
    <col min="11800" max="12032" width="8.625" style="838"/>
    <col min="12033" max="12033" width="10.625" style="838" customWidth="1"/>
    <col min="12034" max="12034" width="9.25" style="838" customWidth="1"/>
    <col min="12035" max="12035" width="9.125" style="838" customWidth="1"/>
    <col min="12036" max="12036" width="10.5" style="838" customWidth="1"/>
    <col min="12037" max="12037" width="10.75" style="838" customWidth="1"/>
    <col min="12038" max="12038" width="11.5" style="838" customWidth="1"/>
    <col min="12039" max="12039" width="10.625" style="838" customWidth="1"/>
    <col min="12040" max="12040" width="9.75" style="838" customWidth="1"/>
    <col min="12041" max="12043" width="10.375" style="838" customWidth="1"/>
    <col min="12044" max="12044" width="9.625" style="838" bestFit="1" customWidth="1"/>
    <col min="12045" max="12045" width="9.25" style="838" bestFit="1" customWidth="1"/>
    <col min="12046" max="12046" width="10.375" style="838" customWidth="1"/>
    <col min="12047" max="12047" width="11.625" style="838" customWidth="1"/>
    <col min="12048" max="12048" width="11" style="838" customWidth="1"/>
    <col min="12049" max="12049" width="10.375" style="838" customWidth="1"/>
    <col min="12050" max="12050" width="10.75" style="838" customWidth="1"/>
    <col min="12051" max="12051" width="9.25" style="838" bestFit="1" customWidth="1"/>
    <col min="12052" max="12053" width="10.625" style="838" customWidth="1"/>
    <col min="12054" max="12054" width="10.375" style="838" customWidth="1"/>
    <col min="12055" max="12055" width="10.5" style="838" customWidth="1"/>
    <col min="12056" max="12288" width="8.625" style="838"/>
    <col min="12289" max="12289" width="10.625" style="838" customWidth="1"/>
    <col min="12290" max="12290" width="9.25" style="838" customWidth="1"/>
    <col min="12291" max="12291" width="9.125" style="838" customWidth="1"/>
    <col min="12292" max="12292" width="10.5" style="838" customWidth="1"/>
    <col min="12293" max="12293" width="10.75" style="838" customWidth="1"/>
    <col min="12294" max="12294" width="11.5" style="838" customWidth="1"/>
    <col min="12295" max="12295" width="10.625" style="838" customWidth="1"/>
    <col min="12296" max="12296" width="9.75" style="838" customWidth="1"/>
    <col min="12297" max="12299" width="10.375" style="838" customWidth="1"/>
    <col min="12300" max="12300" width="9.625" style="838" bestFit="1" customWidth="1"/>
    <col min="12301" max="12301" width="9.25" style="838" bestFit="1" customWidth="1"/>
    <col min="12302" max="12302" width="10.375" style="838" customWidth="1"/>
    <col min="12303" max="12303" width="11.625" style="838" customWidth="1"/>
    <col min="12304" max="12304" width="11" style="838" customWidth="1"/>
    <col min="12305" max="12305" width="10.375" style="838" customWidth="1"/>
    <col min="12306" max="12306" width="10.75" style="838" customWidth="1"/>
    <col min="12307" max="12307" width="9.25" style="838" bestFit="1" customWidth="1"/>
    <col min="12308" max="12309" width="10.625" style="838" customWidth="1"/>
    <col min="12310" max="12310" width="10.375" style="838" customWidth="1"/>
    <col min="12311" max="12311" width="10.5" style="838" customWidth="1"/>
    <col min="12312" max="12544" width="8.625" style="838"/>
    <col min="12545" max="12545" width="10.625" style="838" customWidth="1"/>
    <col min="12546" max="12546" width="9.25" style="838" customWidth="1"/>
    <col min="12547" max="12547" width="9.125" style="838" customWidth="1"/>
    <col min="12548" max="12548" width="10.5" style="838" customWidth="1"/>
    <col min="12549" max="12549" width="10.75" style="838" customWidth="1"/>
    <col min="12550" max="12550" width="11.5" style="838" customWidth="1"/>
    <col min="12551" max="12551" width="10.625" style="838" customWidth="1"/>
    <col min="12552" max="12552" width="9.75" style="838" customWidth="1"/>
    <col min="12553" max="12555" width="10.375" style="838" customWidth="1"/>
    <col min="12556" max="12556" width="9.625" style="838" bestFit="1" customWidth="1"/>
    <col min="12557" max="12557" width="9.25" style="838" bestFit="1" customWidth="1"/>
    <col min="12558" max="12558" width="10.375" style="838" customWidth="1"/>
    <col min="12559" max="12559" width="11.625" style="838" customWidth="1"/>
    <col min="12560" max="12560" width="11" style="838" customWidth="1"/>
    <col min="12561" max="12561" width="10.375" style="838" customWidth="1"/>
    <col min="12562" max="12562" width="10.75" style="838" customWidth="1"/>
    <col min="12563" max="12563" width="9.25" style="838" bestFit="1" customWidth="1"/>
    <col min="12564" max="12565" width="10.625" style="838" customWidth="1"/>
    <col min="12566" max="12566" width="10.375" style="838" customWidth="1"/>
    <col min="12567" max="12567" width="10.5" style="838" customWidth="1"/>
    <col min="12568" max="12800" width="8.625" style="838"/>
    <col min="12801" max="12801" width="10.625" style="838" customWidth="1"/>
    <col min="12802" max="12802" width="9.25" style="838" customWidth="1"/>
    <col min="12803" max="12803" width="9.125" style="838" customWidth="1"/>
    <col min="12804" max="12804" width="10.5" style="838" customWidth="1"/>
    <col min="12805" max="12805" width="10.75" style="838" customWidth="1"/>
    <col min="12806" max="12806" width="11.5" style="838" customWidth="1"/>
    <col min="12807" max="12807" width="10.625" style="838" customWidth="1"/>
    <col min="12808" max="12808" width="9.75" style="838" customWidth="1"/>
    <col min="12809" max="12811" width="10.375" style="838" customWidth="1"/>
    <col min="12812" max="12812" width="9.625" style="838" bestFit="1" customWidth="1"/>
    <col min="12813" max="12813" width="9.25" style="838" bestFit="1" customWidth="1"/>
    <col min="12814" max="12814" width="10.375" style="838" customWidth="1"/>
    <col min="12815" max="12815" width="11.625" style="838" customWidth="1"/>
    <col min="12816" max="12816" width="11" style="838" customWidth="1"/>
    <col min="12817" max="12817" width="10.375" style="838" customWidth="1"/>
    <col min="12818" max="12818" width="10.75" style="838" customWidth="1"/>
    <col min="12819" max="12819" width="9.25" style="838" bestFit="1" customWidth="1"/>
    <col min="12820" max="12821" width="10.625" style="838" customWidth="1"/>
    <col min="12822" max="12822" width="10.375" style="838" customWidth="1"/>
    <col min="12823" max="12823" width="10.5" style="838" customWidth="1"/>
    <col min="12824" max="13056" width="8.625" style="838"/>
    <col min="13057" max="13057" width="10.625" style="838" customWidth="1"/>
    <col min="13058" max="13058" width="9.25" style="838" customWidth="1"/>
    <col min="13059" max="13059" width="9.125" style="838" customWidth="1"/>
    <col min="13060" max="13060" width="10.5" style="838" customWidth="1"/>
    <col min="13061" max="13061" width="10.75" style="838" customWidth="1"/>
    <col min="13062" max="13062" width="11.5" style="838" customWidth="1"/>
    <col min="13063" max="13063" width="10.625" style="838" customWidth="1"/>
    <col min="13064" max="13064" width="9.75" style="838" customWidth="1"/>
    <col min="13065" max="13067" width="10.375" style="838" customWidth="1"/>
    <col min="13068" max="13068" width="9.625" style="838" bestFit="1" customWidth="1"/>
    <col min="13069" max="13069" width="9.25" style="838" bestFit="1" customWidth="1"/>
    <col min="13070" max="13070" width="10.375" style="838" customWidth="1"/>
    <col min="13071" max="13071" width="11.625" style="838" customWidth="1"/>
    <col min="13072" max="13072" width="11" style="838" customWidth="1"/>
    <col min="13073" max="13073" width="10.375" style="838" customWidth="1"/>
    <col min="13074" max="13074" width="10.75" style="838" customWidth="1"/>
    <col min="13075" max="13075" width="9.25" style="838" bestFit="1" customWidth="1"/>
    <col min="13076" max="13077" width="10.625" style="838" customWidth="1"/>
    <col min="13078" max="13078" width="10.375" style="838" customWidth="1"/>
    <col min="13079" max="13079" width="10.5" style="838" customWidth="1"/>
    <col min="13080" max="13312" width="8.625" style="838"/>
    <col min="13313" max="13313" width="10.625" style="838" customWidth="1"/>
    <col min="13314" max="13314" width="9.25" style="838" customWidth="1"/>
    <col min="13315" max="13315" width="9.125" style="838" customWidth="1"/>
    <col min="13316" max="13316" width="10.5" style="838" customWidth="1"/>
    <col min="13317" max="13317" width="10.75" style="838" customWidth="1"/>
    <col min="13318" max="13318" width="11.5" style="838" customWidth="1"/>
    <col min="13319" max="13319" width="10.625" style="838" customWidth="1"/>
    <col min="13320" max="13320" width="9.75" style="838" customWidth="1"/>
    <col min="13321" max="13323" width="10.375" style="838" customWidth="1"/>
    <col min="13324" max="13324" width="9.625" style="838" bestFit="1" customWidth="1"/>
    <col min="13325" max="13325" width="9.25" style="838" bestFit="1" customWidth="1"/>
    <col min="13326" max="13326" width="10.375" style="838" customWidth="1"/>
    <col min="13327" max="13327" width="11.625" style="838" customWidth="1"/>
    <col min="13328" max="13328" width="11" style="838" customWidth="1"/>
    <col min="13329" max="13329" width="10.375" style="838" customWidth="1"/>
    <col min="13330" max="13330" width="10.75" style="838" customWidth="1"/>
    <col min="13331" max="13331" width="9.25" style="838" bestFit="1" customWidth="1"/>
    <col min="13332" max="13333" width="10.625" style="838" customWidth="1"/>
    <col min="13334" max="13334" width="10.375" style="838" customWidth="1"/>
    <col min="13335" max="13335" width="10.5" style="838" customWidth="1"/>
    <col min="13336" max="13568" width="8.625" style="838"/>
    <col min="13569" max="13569" width="10.625" style="838" customWidth="1"/>
    <col min="13570" max="13570" width="9.25" style="838" customWidth="1"/>
    <col min="13571" max="13571" width="9.125" style="838" customWidth="1"/>
    <col min="13572" max="13572" width="10.5" style="838" customWidth="1"/>
    <col min="13573" max="13573" width="10.75" style="838" customWidth="1"/>
    <col min="13574" max="13574" width="11.5" style="838" customWidth="1"/>
    <col min="13575" max="13575" width="10.625" style="838" customWidth="1"/>
    <col min="13576" max="13576" width="9.75" style="838" customWidth="1"/>
    <col min="13577" max="13579" width="10.375" style="838" customWidth="1"/>
    <col min="13580" max="13580" width="9.625" style="838" bestFit="1" customWidth="1"/>
    <col min="13581" max="13581" width="9.25" style="838" bestFit="1" customWidth="1"/>
    <col min="13582" max="13582" width="10.375" style="838" customWidth="1"/>
    <col min="13583" max="13583" width="11.625" style="838" customWidth="1"/>
    <col min="13584" max="13584" width="11" style="838" customWidth="1"/>
    <col min="13585" max="13585" width="10.375" style="838" customWidth="1"/>
    <col min="13586" max="13586" width="10.75" style="838" customWidth="1"/>
    <col min="13587" max="13587" width="9.25" style="838" bestFit="1" customWidth="1"/>
    <col min="13588" max="13589" width="10.625" style="838" customWidth="1"/>
    <col min="13590" max="13590" width="10.375" style="838" customWidth="1"/>
    <col min="13591" max="13591" width="10.5" style="838" customWidth="1"/>
    <col min="13592" max="13824" width="8.625" style="838"/>
    <col min="13825" max="13825" width="10.625" style="838" customWidth="1"/>
    <col min="13826" max="13826" width="9.25" style="838" customWidth="1"/>
    <col min="13827" max="13827" width="9.125" style="838" customWidth="1"/>
    <col min="13828" max="13828" width="10.5" style="838" customWidth="1"/>
    <col min="13829" max="13829" width="10.75" style="838" customWidth="1"/>
    <col min="13830" max="13830" width="11.5" style="838" customWidth="1"/>
    <col min="13831" max="13831" width="10.625" style="838" customWidth="1"/>
    <col min="13832" max="13832" width="9.75" style="838" customWidth="1"/>
    <col min="13833" max="13835" width="10.375" style="838" customWidth="1"/>
    <col min="13836" max="13836" width="9.625" style="838" bestFit="1" customWidth="1"/>
    <col min="13837" max="13837" width="9.25" style="838" bestFit="1" customWidth="1"/>
    <col min="13838" max="13838" width="10.375" style="838" customWidth="1"/>
    <col min="13839" max="13839" width="11.625" style="838" customWidth="1"/>
    <col min="13840" max="13840" width="11" style="838" customWidth="1"/>
    <col min="13841" max="13841" width="10.375" style="838" customWidth="1"/>
    <col min="13842" max="13842" width="10.75" style="838" customWidth="1"/>
    <col min="13843" max="13843" width="9.25" style="838" bestFit="1" customWidth="1"/>
    <col min="13844" max="13845" width="10.625" style="838" customWidth="1"/>
    <col min="13846" max="13846" width="10.375" style="838" customWidth="1"/>
    <col min="13847" max="13847" width="10.5" style="838" customWidth="1"/>
    <col min="13848" max="14080" width="8.625" style="838"/>
    <col min="14081" max="14081" width="10.625" style="838" customWidth="1"/>
    <col min="14082" max="14082" width="9.25" style="838" customWidth="1"/>
    <col min="14083" max="14083" width="9.125" style="838" customWidth="1"/>
    <col min="14084" max="14084" width="10.5" style="838" customWidth="1"/>
    <col min="14085" max="14085" width="10.75" style="838" customWidth="1"/>
    <col min="14086" max="14086" width="11.5" style="838" customWidth="1"/>
    <col min="14087" max="14087" width="10.625" style="838" customWidth="1"/>
    <col min="14088" max="14088" width="9.75" style="838" customWidth="1"/>
    <col min="14089" max="14091" width="10.375" style="838" customWidth="1"/>
    <col min="14092" max="14092" width="9.625" style="838" bestFit="1" customWidth="1"/>
    <col min="14093" max="14093" width="9.25" style="838" bestFit="1" customWidth="1"/>
    <col min="14094" max="14094" width="10.375" style="838" customWidth="1"/>
    <col min="14095" max="14095" width="11.625" style="838" customWidth="1"/>
    <col min="14096" max="14096" width="11" style="838" customWidth="1"/>
    <col min="14097" max="14097" width="10.375" style="838" customWidth="1"/>
    <col min="14098" max="14098" width="10.75" style="838" customWidth="1"/>
    <col min="14099" max="14099" width="9.25" style="838" bestFit="1" customWidth="1"/>
    <col min="14100" max="14101" width="10.625" style="838" customWidth="1"/>
    <col min="14102" max="14102" width="10.375" style="838" customWidth="1"/>
    <col min="14103" max="14103" width="10.5" style="838" customWidth="1"/>
    <col min="14104" max="14336" width="8.625" style="838"/>
    <col min="14337" max="14337" width="10.625" style="838" customWidth="1"/>
    <col min="14338" max="14338" width="9.25" style="838" customWidth="1"/>
    <col min="14339" max="14339" width="9.125" style="838" customWidth="1"/>
    <col min="14340" max="14340" width="10.5" style="838" customWidth="1"/>
    <col min="14341" max="14341" width="10.75" style="838" customWidth="1"/>
    <col min="14342" max="14342" width="11.5" style="838" customWidth="1"/>
    <col min="14343" max="14343" width="10.625" style="838" customWidth="1"/>
    <col min="14344" max="14344" width="9.75" style="838" customWidth="1"/>
    <col min="14345" max="14347" width="10.375" style="838" customWidth="1"/>
    <col min="14348" max="14348" width="9.625" style="838" bestFit="1" customWidth="1"/>
    <col min="14349" max="14349" width="9.25" style="838" bestFit="1" customWidth="1"/>
    <col min="14350" max="14350" width="10.375" style="838" customWidth="1"/>
    <col min="14351" max="14351" width="11.625" style="838" customWidth="1"/>
    <col min="14352" max="14352" width="11" style="838" customWidth="1"/>
    <col min="14353" max="14353" width="10.375" style="838" customWidth="1"/>
    <col min="14354" max="14354" width="10.75" style="838" customWidth="1"/>
    <col min="14355" max="14355" width="9.25" style="838" bestFit="1" customWidth="1"/>
    <col min="14356" max="14357" width="10.625" style="838" customWidth="1"/>
    <col min="14358" max="14358" width="10.375" style="838" customWidth="1"/>
    <col min="14359" max="14359" width="10.5" style="838" customWidth="1"/>
    <col min="14360" max="14592" width="8.625" style="838"/>
    <col min="14593" max="14593" width="10.625" style="838" customWidth="1"/>
    <col min="14594" max="14594" width="9.25" style="838" customWidth="1"/>
    <col min="14595" max="14595" width="9.125" style="838" customWidth="1"/>
    <col min="14596" max="14596" width="10.5" style="838" customWidth="1"/>
    <col min="14597" max="14597" width="10.75" style="838" customWidth="1"/>
    <col min="14598" max="14598" width="11.5" style="838" customWidth="1"/>
    <col min="14599" max="14599" width="10.625" style="838" customWidth="1"/>
    <col min="14600" max="14600" width="9.75" style="838" customWidth="1"/>
    <col min="14601" max="14603" width="10.375" style="838" customWidth="1"/>
    <col min="14604" max="14604" width="9.625" style="838" bestFit="1" customWidth="1"/>
    <col min="14605" max="14605" width="9.25" style="838" bestFit="1" customWidth="1"/>
    <col min="14606" max="14606" width="10.375" style="838" customWidth="1"/>
    <col min="14607" max="14607" width="11.625" style="838" customWidth="1"/>
    <col min="14608" max="14608" width="11" style="838" customWidth="1"/>
    <col min="14609" max="14609" width="10.375" style="838" customWidth="1"/>
    <col min="14610" max="14610" width="10.75" style="838" customWidth="1"/>
    <col min="14611" max="14611" width="9.25" style="838" bestFit="1" customWidth="1"/>
    <col min="14612" max="14613" width="10.625" style="838" customWidth="1"/>
    <col min="14614" max="14614" width="10.375" style="838" customWidth="1"/>
    <col min="14615" max="14615" width="10.5" style="838" customWidth="1"/>
    <col min="14616" max="14848" width="8.625" style="838"/>
    <col min="14849" max="14849" width="10.625" style="838" customWidth="1"/>
    <col min="14850" max="14850" width="9.25" style="838" customWidth="1"/>
    <col min="14851" max="14851" width="9.125" style="838" customWidth="1"/>
    <col min="14852" max="14852" width="10.5" style="838" customWidth="1"/>
    <col min="14853" max="14853" width="10.75" style="838" customWidth="1"/>
    <col min="14854" max="14854" width="11.5" style="838" customWidth="1"/>
    <col min="14855" max="14855" width="10.625" style="838" customWidth="1"/>
    <col min="14856" max="14856" width="9.75" style="838" customWidth="1"/>
    <col min="14857" max="14859" width="10.375" style="838" customWidth="1"/>
    <col min="14860" max="14860" width="9.625" style="838" bestFit="1" customWidth="1"/>
    <col min="14861" max="14861" width="9.25" style="838" bestFit="1" customWidth="1"/>
    <col min="14862" max="14862" width="10.375" style="838" customWidth="1"/>
    <col min="14863" max="14863" width="11.625" style="838" customWidth="1"/>
    <col min="14864" max="14864" width="11" style="838" customWidth="1"/>
    <col min="14865" max="14865" width="10.375" style="838" customWidth="1"/>
    <col min="14866" max="14866" width="10.75" style="838" customWidth="1"/>
    <col min="14867" max="14867" width="9.25" style="838" bestFit="1" customWidth="1"/>
    <col min="14868" max="14869" width="10.625" style="838" customWidth="1"/>
    <col min="14870" max="14870" width="10.375" style="838" customWidth="1"/>
    <col min="14871" max="14871" width="10.5" style="838" customWidth="1"/>
    <col min="14872" max="15104" width="8.625" style="838"/>
    <col min="15105" max="15105" width="10.625" style="838" customWidth="1"/>
    <col min="15106" max="15106" width="9.25" style="838" customWidth="1"/>
    <col min="15107" max="15107" width="9.125" style="838" customWidth="1"/>
    <col min="15108" max="15108" width="10.5" style="838" customWidth="1"/>
    <col min="15109" max="15109" width="10.75" style="838" customWidth="1"/>
    <col min="15110" max="15110" width="11.5" style="838" customWidth="1"/>
    <col min="15111" max="15111" width="10.625" style="838" customWidth="1"/>
    <col min="15112" max="15112" width="9.75" style="838" customWidth="1"/>
    <col min="15113" max="15115" width="10.375" style="838" customWidth="1"/>
    <col min="15116" max="15116" width="9.625" style="838" bestFit="1" customWidth="1"/>
    <col min="15117" max="15117" width="9.25" style="838" bestFit="1" customWidth="1"/>
    <col min="15118" max="15118" width="10.375" style="838" customWidth="1"/>
    <col min="15119" max="15119" width="11.625" style="838" customWidth="1"/>
    <col min="15120" max="15120" width="11" style="838" customWidth="1"/>
    <col min="15121" max="15121" width="10.375" style="838" customWidth="1"/>
    <col min="15122" max="15122" width="10.75" style="838" customWidth="1"/>
    <col min="15123" max="15123" width="9.25" style="838" bestFit="1" customWidth="1"/>
    <col min="15124" max="15125" width="10.625" style="838" customWidth="1"/>
    <col min="15126" max="15126" width="10.375" style="838" customWidth="1"/>
    <col min="15127" max="15127" width="10.5" style="838" customWidth="1"/>
    <col min="15128" max="15360" width="8.625" style="838"/>
    <col min="15361" max="15361" width="10.625" style="838" customWidth="1"/>
    <col min="15362" max="15362" width="9.25" style="838" customWidth="1"/>
    <col min="15363" max="15363" width="9.125" style="838" customWidth="1"/>
    <col min="15364" max="15364" width="10.5" style="838" customWidth="1"/>
    <col min="15365" max="15365" width="10.75" style="838" customWidth="1"/>
    <col min="15366" max="15366" width="11.5" style="838" customWidth="1"/>
    <col min="15367" max="15367" width="10.625" style="838" customWidth="1"/>
    <col min="15368" max="15368" width="9.75" style="838" customWidth="1"/>
    <col min="15369" max="15371" width="10.375" style="838" customWidth="1"/>
    <col min="15372" max="15372" width="9.625" style="838" bestFit="1" customWidth="1"/>
    <col min="15373" max="15373" width="9.25" style="838" bestFit="1" customWidth="1"/>
    <col min="15374" max="15374" width="10.375" style="838" customWidth="1"/>
    <col min="15375" max="15375" width="11.625" style="838" customWidth="1"/>
    <col min="15376" max="15376" width="11" style="838" customWidth="1"/>
    <col min="15377" max="15377" width="10.375" style="838" customWidth="1"/>
    <col min="15378" max="15378" width="10.75" style="838" customWidth="1"/>
    <col min="15379" max="15379" width="9.25" style="838" bestFit="1" customWidth="1"/>
    <col min="15380" max="15381" width="10.625" style="838" customWidth="1"/>
    <col min="15382" max="15382" width="10.375" style="838" customWidth="1"/>
    <col min="15383" max="15383" width="10.5" style="838" customWidth="1"/>
    <col min="15384" max="15616" width="8.625" style="838"/>
    <col min="15617" max="15617" width="10.625" style="838" customWidth="1"/>
    <col min="15618" max="15618" width="9.25" style="838" customWidth="1"/>
    <col min="15619" max="15619" width="9.125" style="838" customWidth="1"/>
    <col min="15620" max="15620" width="10.5" style="838" customWidth="1"/>
    <col min="15621" max="15621" width="10.75" style="838" customWidth="1"/>
    <col min="15622" max="15622" width="11.5" style="838" customWidth="1"/>
    <col min="15623" max="15623" width="10.625" style="838" customWidth="1"/>
    <col min="15624" max="15624" width="9.75" style="838" customWidth="1"/>
    <col min="15625" max="15627" width="10.375" style="838" customWidth="1"/>
    <col min="15628" max="15628" width="9.625" style="838" bestFit="1" customWidth="1"/>
    <col min="15629" max="15629" width="9.25" style="838" bestFit="1" customWidth="1"/>
    <col min="15630" max="15630" width="10.375" style="838" customWidth="1"/>
    <col min="15631" max="15631" width="11.625" style="838" customWidth="1"/>
    <col min="15632" max="15632" width="11" style="838" customWidth="1"/>
    <col min="15633" max="15633" width="10.375" style="838" customWidth="1"/>
    <col min="15634" max="15634" width="10.75" style="838" customWidth="1"/>
    <col min="15635" max="15635" width="9.25" style="838" bestFit="1" customWidth="1"/>
    <col min="15636" max="15637" width="10.625" style="838" customWidth="1"/>
    <col min="15638" max="15638" width="10.375" style="838" customWidth="1"/>
    <col min="15639" max="15639" width="10.5" style="838" customWidth="1"/>
    <col min="15640" max="15872" width="8.625" style="838"/>
    <col min="15873" max="15873" width="10.625" style="838" customWidth="1"/>
    <col min="15874" max="15874" width="9.25" style="838" customWidth="1"/>
    <col min="15875" max="15875" width="9.125" style="838" customWidth="1"/>
    <col min="15876" max="15876" width="10.5" style="838" customWidth="1"/>
    <col min="15877" max="15877" width="10.75" style="838" customWidth="1"/>
    <col min="15878" max="15878" width="11.5" style="838" customWidth="1"/>
    <col min="15879" max="15879" width="10.625" style="838" customWidth="1"/>
    <col min="15880" max="15880" width="9.75" style="838" customWidth="1"/>
    <col min="15881" max="15883" width="10.375" style="838" customWidth="1"/>
    <col min="15884" max="15884" width="9.625" style="838" bestFit="1" customWidth="1"/>
    <col min="15885" max="15885" width="9.25" style="838" bestFit="1" customWidth="1"/>
    <col min="15886" max="15886" width="10.375" style="838" customWidth="1"/>
    <col min="15887" max="15887" width="11.625" style="838" customWidth="1"/>
    <col min="15888" max="15888" width="11" style="838" customWidth="1"/>
    <col min="15889" max="15889" width="10.375" style="838" customWidth="1"/>
    <col min="15890" max="15890" width="10.75" style="838" customWidth="1"/>
    <col min="15891" max="15891" width="9.25" style="838" bestFit="1" customWidth="1"/>
    <col min="15892" max="15893" width="10.625" style="838" customWidth="1"/>
    <col min="15894" max="15894" width="10.375" style="838" customWidth="1"/>
    <col min="15895" max="15895" width="10.5" style="838" customWidth="1"/>
    <col min="15896" max="16128" width="8.625" style="838"/>
    <col min="16129" max="16129" width="10.625" style="838" customWidth="1"/>
    <col min="16130" max="16130" width="9.25" style="838" customWidth="1"/>
    <col min="16131" max="16131" width="9.125" style="838" customWidth="1"/>
    <col min="16132" max="16132" width="10.5" style="838" customWidth="1"/>
    <col min="16133" max="16133" width="10.75" style="838" customWidth="1"/>
    <col min="16134" max="16134" width="11.5" style="838" customWidth="1"/>
    <col min="16135" max="16135" width="10.625" style="838" customWidth="1"/>
    <col min="16136" max="16136" width="9.75" style="838" customWidth="1"/>
    <col min="16137" max="16139" width="10.375" style="838" customWidth="1"/>
    <col min="16140" max="16140" width="9.625" style="838" bestFit="1" customWidth="1"/>
    <col min="16141" max="16141" width="9.25" style="838" bestFit="1" customWidth="1"/>
    <col min="16142" max="16142" width="10.375" style="838" customWidth="1"/>
    <col min="16143" max="16143" width="11.625" style="838" customWidth="1"/>
    <col min="16144" max="16144" width="11" style="838" customWidth="1"/>
    <col min="16145" max="16145" width="10.375" style="838" customWidth="1"/>
    <col min="16146" max="16146" width="10.75" style="838" customWidth="1"/>
    <col min="16147" max="16147" width="9.25" style="838" bestFit="1" customWidth="1"/>
    <col min="16148" max="16149" width="10.625" style="838" customWidth="1"/>
    <col min="16150" max="16150" width="10.375" style="838" customWidth="1"/>
    <col min="16151" max="16151" width="10.5" style="838" customWidth="1"/>
    <col min="16152" max="16384" width="8.625" style="838"/>
  </cols>
  <sheetData>
    <row r="1" spans="1:249" s="832" customFormat="1" ht="16.149999999999999" customHeight="1">
      <c r="A1" s="829" t="s">
        <v>318</v>
      </c>
      <c r="B1" s="830"/>
      <c r="C1" s="830"/>
      <c r="D1" s="830"/>
      <c r="E1" s="830"/>
      <c r="F1" s="830"/>
      <c r="G1" s="830"/>
      <c r="H1" s="830"/>
      <c r="I1" s="830"/>
      <c r="J1" s="830"/>
      <c r="K1" s="830"/>
      <c r="L1" s="830"/>
      <c r="M1" s="830"/>
      <c r="N1" s="830"/>
      <c r="O1" s="830"/>
      <c r="P1" s="830"/>
      <c r="Q1" s="830"/>
      <c r="R1" s="830"/>
      <c r="S1" s="830"/>
      <c r="T1" s="830"/>
      <c r="U1" s="830"/>
      <c r="V1" s="830"/>
      <c r="W1" s="830"/>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1"/>
      <c r="BF1" s="831"/>
      <c r="BG1" s="831"/>
      <c r="BH1" s="831"/>
      <c r="BI1" s="831"/>
      <c r="BJ1" s="831"/>
      <c r="BK1" s="831"/>
      <c r="BL1" s="831"/>
      <c r="BM1" s="831"/>
      <c r="BN1" s="831"/>
      <c r="BO1" s="831"/>
      <c r="BP1" s="831"/>
      <c r="BQ1" s="831"/>
      <c r="BR1" s="831"/>
      <c r="BS1" s="831"/>
      <c r="BT1" s="831"/>
      <c r="BU1" s="831"/>
      <c r="BV1" s="831"/>
      <c r="BW1" s="831"/>
      <c r="BX1" s="831"/>
      <c r="BY1" s="831"/>
      <c r="BZ1" s="831"/>
      <c r="CA1" s="831"/>
      <c r="CB1" s="831"/>
      <c r="CC1" s="831"/>
      <c r="CD1" s="831"/>
      <c r="CE1" s="831"/>
      <c r="CF1" s="831"/>
      <c r="CG1" s="831"/>
      <c r="CH1" s="831"/>
      <c r="CI1" s="831"/>
      <c r="CJ1" s="831"/>
      <c r="CK1" s="831"/>
      <c r="CL1" s="831"/>
      <c r="CM1" s="831"/>
      <c r="CN1" s="831"/>
      <c r="CO1" s="831"/>
      <c r="CP1" s="831"/>
      <c r="CQ1" s="831"/>
      <c r="CR1" s="831"/>
      <c r="CS1" s="831"/>
      <c r="CT1" s="831"/>
      <c r="CU1" s="831"/>
      <c r="CV1" s="831"/>
      <c r="CW1" s="831"/>
      <c r="CX1" s="831"/>
      <c r="CY1" s="831"/>
      <c r="CZ1" s="831"/>
      <c r="DA1" s="831"/>
      <c r="DB1" s="831"/>
      <c r="DC1" s="831"/>
      <c r="DD1" s="831"/>
      <c r="DE1" s="831"/>
      <c r="DF1" s="831"/>
      <c r="DG1" s="831"/>
      <c r="DH1" s="831"/>
      <c r="DI1" s="831"/>
      <c r="DJ1" s="831"/>
      <c r="DK1" s="831"/>
      <c r="DL1" s="831"/>
      <c r="DM1" s="831"/>
      <c r="DN1" s="831"/>
      <c r="DO1" s="831"/>
      <c r="DP1" s="831"/>
      <c r="DQ1" s="831"/>
      <c r="DR1" s="831"/>
      <c r="DS1" s="831"/>
      <c r="DT1" s="831"/>
      <c r="DU1" s="831"/>
      <c r="DV1" s="831"/>
      <c r="DW1" s="831"/>
      <c r="DX1" s="831"/>
      <c r="DY1" s="831"/>
      <c r="DZ1" s="831"/>
      <c r="EA1" s="831"/>
      <c r="EB1" s="831"/>
      <c r="EC1" s="831"/>
      <c r="ED1" s="831"/>
      <c r="EE1" s="831"/>
      <c r="EF1" s="831"/>
      <c r="EG1" s="831"/>
      <c r="EH1" s="831"/>
      <c r="EI1" s="831"/>
      <c r="EJ1" s="831"/>
      <c r="EK1" s="831"/>
      <c r="EL1" s="831"/>
      <c r="EM1" s="831"/>
      <c r="EN1" s="831"/>
      <c r="EO1" s="831"/>
      <c r="EP1" s="831"/>
      <c r="EQ1" s="831"/>
      <c r="ER1" s="831"/>
      <c r="ES1" s="831"/>
      <c r="ET1" s="831"/>
      <c r="EU1" s="831"/>
      <c r="EV1" s="831"/>
      <c r="EW1" s="831"/>
      <c r="EX1" s="831"/>
      <c r="EY1" s="831"/>
      <c r="EZ1" s="831"/>
      <c r="FA1" s="831"/>
      <c r="FB1" s="831"/>
      <c r="FC1" s="831"/>
      <c r="FD1" s="831"/>
      <c r="FE1" s="831"/>
      <c r="FF1" s="831"/>
      <c r="FG1" s="831"/>
      <c r="FH1" s="831"/>
      <c r="FI1" s="831"/>
      <c r="FJ1" s="831"/>
      <c r="FK1" s="831"/>
      <c r="FL1" s="831"/>
      <c r="FM1" s="831"/>
      <c r="FN1" s="831"/>
      <c r="FO1" s="831"/>
      <c r="FP1" s="831"/>
      <c r="FQ1" s="831"/>
      <c r="FR1" s="831"/>
      <c r="FS1" s="831"/>
      <c r="FT1" s="831"/>
      <c r="FU1" s="831"/>
      <c r="FV1" s="831"/>
      <c r="FW1" s="831"/>
      <c r="FX1" s="831"/>
      <c r="FY1" s="831"/>
      <c r="FZ1" s="831"/>
      <c r="GA1" s="831"/>
      <c r="GB1" s="831"/>
      <c r="GC1" s="831"/>
      <c r="GD1" s="831"/>
      <c r="GE1" s="831"/>
      <c r="GF1" s="831"/>
      <c r="GG1" s="831"/>
      <c r="GH1" s="831"/>
      <c r="GI1" s="831"/>
      <c r="GJ1" s="831"/>
      <c r="GK1" s="831"/>
      <c r="GL1" s="831"/>
      <c r="GM1" s="831"/>
      <c r="GN1" s="831"/>
      <c r="GO1" s="831"/>
      <c r="GP1" s="831"/>
      <c r="GQ1" s="831"/>
      <c r="GR1" s="831"/>
      <c r="GS1" s="831"/>
      <c r="GT1" s="831"/>
      <c r="GU1" s="831"/>
      <c r="GV1" s="831"/>
      <c r="GW1" s="831"/>
      <c r="GX1" s="831"/>
      <c r="GY1" s="831"/>
      <c r="GZ1" s="831"/>
      <c r="HA1" s="831"/>
      <c r="HB1" s="831"/>
      <c r="HC1" s="831"/>
      <c r="HD1" s="831"/>
      <c r="HE1" s="831"/>
      <c r="HF1" s="831"/>
      <c r="HG1" s="831"/>
      <c r="HH1" s="831"/>
      <c r="HI1" s="831"/>
      <c r="HJ1" s="831"/>
      <c r="HK1" s="831"/>
      <c r="HL1" s="831"/>
      <c r="HM1" s="831"/>
      <c r="HN1" s="831"/>
      <c r="HO1" s="831"/>
      <c r="HP1" s="831"/>
      <c r="HQ1" s="831"/>
      <c r="HR1" s="831"/>
      <c r="HS1" s="831"/>
      <c r="HT1" s="831"/>
      <c r="HU1" s="831"/>
      <c r="HV1" s="831"/>
      <c r="HW1" s="831"/>
      <c r="HX1" s="831"/>
      <c r="HY1" s="831"/>
      <c r="HZ1" s="831"/>
      <c r="IA1" s="831"/>
      <c r="IB1" s="831"/>
      <c r="IC1" s="831"/>
      <c r="ID1" s="831"/>
      <c r="IE1" s="831"/>
      <c r="IF1" s="831"/>
      <c r="IG1" s="831"/>
      <c r="IH1" s="831"/>
      <c r="II1" s="831"/>
      <c r="IJ1" s="831"/>
      <c r="IK1" s="831"/>
      <c r="IL1" s="831"/>
      <c r="IM1" s="831"/>
      <c r="IN1" s="831"/>
      <c r="IO1" s="831"/>
    </row>
    <row r="2" spans="1:249" ht="16.149999999999999" customHeight="1" thickBot="1">
      <c r="A2" s="833"/>
      <c r="B2" s="834"/>
      <c r="C2" s="835"/>
      <c r="D2" s="835"/>
      <c r="E2" s="835"/>
      <c r="F2" s="835"/>
      <c r="G2" s="835"/>
      <c r="H2" s="835"/>
      <c r="I2" s="835"/>
      <c r="J2" s="835"/>
      <c r="K2" s="835"/>
      <c r="L2" s="835"/>
      <c r="M2" s="835"/>
      <c r="N2" s="835"/>
      <c r="O2" s="835"/>
      <c r="P2" s="835"/>
      <c r="Q2" s="835"/>
      <c r="R2" s="835"/>
      <c r="S2" s="835"/>
      <c r="T2" s="835"/>
      <c r="U2" s="835"/>
      <c r="V2" s="835"/>
      <c r="W2" s="836" t="s">
        <v>319</v>
      </c>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c r="BL2" s="837"/>
      <c r="BM2" s="837"/>
      <c r="BN2" s="837"/>
      <c r="BO2" s="837"/>
      <c r="BP2" s="837"/>
      <c r="BQ2" s="837"/>
      <c r="BR2" s="837"/>
      <c r="BS2" s="837"/>
      <c r="BT2" s="837"/>
      <c r="BU2" s="837"/>
      <c r="BV2" s="837"/>
      <c r="BW2" s="837"/>
      <c r="BX2" s="837"/>
      <c r="BY2" s="837"/>
      <c r="BZ2" s="837"/>
      <c r="CA2" s="837"/>
      <c r="CB2" s="837"/>
      <c r="CC2" s="837"/>
      <c r="CD2" s="837"/>
      <c r="CE2" s="837"/>
      <c r="CF2" s="837"/>
      <c r="CG2" s="837"/>
      <c r="CH2" s="837"/>
      <c r="CI2" s="837"/>
      <c r="CJ2" s="837"/>
      <c r="CK2" s="837"/>
      <c r="CL2" s="837"/>
      <c r="CM2" s="837"/>
      <c r="CN2" s="837"/>
      <c r="CO2" s="837"/>
      <c r="CP2" s="837"/>
      <c r="CQ2" s="837"/>
      <c r="CR2" s="837"/>
      <c r="CS2" s="837"/>
      <c r="CT2" s="837"/>
      <c r="CU2" s="837"/>
      <c r="CV2" s="837"/>
      <c r="CW2" s="837"/>
      <c r="CX2" s="837"/>
      <c r="CY2" s="837"/>
      <c r="CZ2" s="837"/>
      <c r="DA2" s="837"/>
      <c r="DB2" s="837"/>
      <c r="DC2" s="837"/>
      <c r="DD2" s="837"/>
      <c r="DE2" s="837"/>
      <c r="DF2" s="837"/>
      <c r="DG2" s="837"/>
      <c r="DH2" s="837"/>
      <c r="DI2" s="837"/>
      <c r="DJ2" s="837"/>
      <c r="DK2" s="837"/>
      <c r="DL2" s="837"/>
      <c r="DM2" s="837"/>
      <c r="DN2" s="837"/>
      <c r="DO2" s="837"/>
      <c r="DP2" s="837"/>
      <c r="DQ2" s="837"/>
      <c r="DR2" s="837"/>
      <c r="DS2" s="837"/>
      <c r="DT2" s="837"/>
      <c r="DU2" s="837"/>
      <c r="DV2" s="837"/>
      <c r="DW2" s="837"/>
      <c r="DX2" s="837"/>
      <c r="DY2" s="837"/>
      <c r="DZ2" s="837"/>
      <c r="EA2" s="837"/>
      <c r="EB2" s="837"/>
      <c r="EC2" s="837"/>
      <c r="ED2" s="837"/>
      <c r="EE2" s="837"/>
      <c r="EF2" s="837"/>
      <c r="EG2" s="837"/>
      <c r="EH2" s="837"/>
      <c r="EI2" s="837"/>
      <c r="EJ2" s="837"/>
      <c r="EK2" s="837"/>
      <c r="EL2" s="837"/>
      <c r="EM2" s="837"/>
      <c r="EN2" s="837"/>
      <c r="EO2" s="837"/>
      <c r="EP2" s="837"/>
      <c r="EQ2" s="837"/>
      <c r="ER2" s="837"/>
      <c r="ES2" s="837"/>
      <c r="ET2" s="837"/>
      <c r="EU2" s="837"/>
      <c r="EV2" s="837"/>
      <c r="EW2" s="837"/>
      <c r="EX2" s="837"/>
      <c r="EY2" s="837"/>
      <c r="EZ2" s="837"/>
      <c r="FA2" s="837"/>
      <c r="FB2" s="837"/>
      <c r="FC2" s="837"/>
      <c r="FD2" s="837"/>
      <c r="FE2" s="837"/>
      <c r="FF2" s="837"/>
      <c r="FG2" s="837"/>
      <c r="FH2" s="837"/>
      <c r="FI2" s="837"/>
      <c r="FJ2" s="837"/>
      <c r="FK2" s="837"/>
      <c r="FL2" s="837"/>
      <c r="FM2" s="837"/>
      <c r="FN2" s="837"/>
      <c r="FO2" s="837"/>
      <c r="FP2" s="837"/>
      <c r="FQ2" s="837"/>
      <c r="FR2" s="837"/>
      <c r="FS2" s="837"/>
      <c r="FT2" s="837"/>
      <c r="FU2" s="837"/>
      <c r="FV2" s="837"/>
      <c r="FW2" s="837"/>
      <c r="FX2" s="837"/>
      <c r="FY2" s="837"/>
      <c r="FZ2" s="837"/>
      <c r="GA2" s="837"/>
      <c r="GB2" s="837"/>
      <c r="GC2" s="837"/>
      <c r="GD2" s="837"/>
      <c r="GE2" s="837"/>
      <c r="GF2" s="837"/>
      <c r="GG2" s="837"/>
      <c r="GH2" s="837"/>
      <c r="GI2" s="837"/>
      <c r="GJ2" s="837"/>
      <c r="GK2" s="837"/>
      <c r="GL2" s="837"/>
      <c r="GM2" s="837"/>
      <c r="GN2" s="837"/>
      <c r="GO2" s="837"/>
      <c r="GP2" s="837"/>
      <c r="GQ2" s="837"/>
      <c r="GR2" s="837"/>
      <c r="GS2" s="837"/>
      <c r="GT2" s="837"/>
      <c r="GU2" s="837"/>
      <c r="GV2" s="837"/>
      <c r="GW2" s="837"/>
      <c r="GX2" s="837"/>
      <c r="GY2" s="837"/>
      <c r="GZ2" s="837"/>
      <c r="HA2" s="837"/>
      <c r="HB2" s="837"/>
      <c r="HC2" s="837"/>
      <c r="HD2" s="837"/>
      <c r="HE2" s="837"/>
      <c r="HF2" s="837"/>
      <c r="HG2" s="837"/>
      <c r="HH2" s="837"/>
      <c r="HI2" s="837"/>
      <c r="HJ2" s="837"/>
      <c r="HK2" s="837"/>
      <c r="HL2" s="837"/>
      <c r="HM2" s="837"/>
      <c r="HN2" s="837"/>
      <c r="HO2" s="837"/>
      <c r="HP2" s="837"/>
      <c r="HQ2" s="837"/>
      <c r="HR2" s="837"/>
      <c r="HS2" s="837"/>
      <c r="HT2" s="837"/>
      <c r="HU2" s="837"/>
      <c r="HV2" s="837"/>
      <c r="HW2" s="837"/>
      <c r="HX2" s="837"/>
      <c r="HY2" s="837"/>
      <c r="HZ2" s="837"/>
      <c r="IA2" s="837"/>
      <c r="IB2" s="837"/>
      <c r="IC2" s="837"/>
      <c r="ID2" s="837"/>
      <c r="IE2" s="837"/>
      <c r="IF2" s="837"/>
      <c r="IG2" s="837"/>
      <c r="IH2" s="837"/>
      <c r="II2" s="837"/>
      <c r="IJ2" s="837"/>
      <c r="IK2" s="837"/>
      <c r="IL2" s="837"/>
      <c r="IM2" s="837"/>
      <c r="IN2" s="837"/>
      <c r="IO2" s="837"/>
    </row>
    <row r="3" spans="1:249" ht="7.15" customHeight="1" thickTop="1">
      <c r="A3" s="839" t="s">
        <v>38</v>
      </c>
      <c r="B3" s="840" t="s">
        <v>320</v>
      </c>
      <c r="C3" s="840" t="s">
        <v>321</v>
      </c>
      <c r="D3" s="841" t="s">
        <v>322</v>
      </c>
      <c r="E3" s="842"/>
      <c r="F3" s="842"/>
      <c r="G3" s="842"/>
      <c r="H3" s="842"/>
      <c r="I3" s="843" t="s">
        <v>323</v>
      </c>
      <c r="J3" s="844" t="s">
        <v>324</v>
      </c>
      <c r="K3" s="845" t="s">
        <v>325</v>
      </c>
      <c r="L3" s="846"/>
      <c r="M3" s="846"/>
      <c r="N3" s="846"/>
      <c r="O3" s="846"/>
      <c r="P3" s="846"/>
      <c r="Q3" s="846"/>
      <c r="R3" s="846"/>
      <c r="S3" s="846"/>
      <c r="T3" s="846"/>
      <c r="U3" s="846"/>
      <c r="V3" s="847" t="s">
        <v>326</v>
      </c>
      <c r="W3" s="848" t="s">
        <v>327</v>
      </c>
      <c r="X3" s="849"/>
    </row>
    <row r="4" spans="1:249" ht="14.45" customHeight="1">
      <c r="A4" s="850"/>
      <c r="B4" s="851"/>
      <c r="C4" s="851"/>
      <c r="D4" s="852"/>
      <c r="E4" s="853" t="s">
        <v>328</v>
      </c>
      <c r="F4" s="854"/>
      <c r="G4" s="855"/>
      <c r="H4" s="856" t="s">
        <v>329</v>
      </c>
      <c r="I4" s="857"/>
      <c r="J4" s="858"/>
      <c r="K4" s="859"/>
      <c r="L4" s="860" t="s">
        <v>330</v>
      </c>
      <c r="M4" s="860" t="s">
        <v>331</v>
      </c>
      <c r="N4" s="861" t="s">
        <v>332</v>
      </c>
      <c r="O4" s="862" t="s">
        <v>333</v>
      </c>
      <c r="P4" s="862" t="s">
        <v>334</v>
      </c>
      <c r="Q4" s="863" t="s">
        <v>335</v>
      </c>
      <c r="R4" s="864" t="s">
        <v>336</v>
      </c>
      <c r="S4" s="863" t="s">
        <v>337</v>
      </c>
      <c r="T4" s="863" t="s">
        <v>338</v>
      </c>
      <c r="U4" s="865" t="s">
        <v>339</v>
      </c>
      <c r="V4" s="866"/>
      <c r="W4" s="867"/>
      <c r="X4" s="849"/>
    </row>
    <row r="5" spans="1:249" ht="30" customHeight="1">
      <c r="A5" s="868"/>
      <c r="B5" s="869"/>
      <c r="C5" s="869"/>
      <c r="D5" s="870"/>
      <c r="E5" s="871" t="s">
        <v>340</v>
      </c>
      <c r="F5" s="871" t="s">
        <v>341</v>
      </c>
      <c r="G5" s="871" t="s">
        <v>342</v>
      </c>
      <c r="H5" s="872"/>
      <c r="I5" s="873"/>
      <c r="J5" s="874"/>
      <c r="K5" s="875"/>
      <c r="L5" s="876"/>
      <c r="M5" s="876"/>
      <c r="N5" s="877"/>
      <c r="O5" s="878"/>
      <c r="P5" s="878"/>
      <c r="Q5" s="879"/>
      <c r="R5" s="880"/>
      <c r="S5" s="879"/>
      <c r="T5" s="879"/>
      <c r="U5" s="881"/>
      <c r="V5" s="882"/>
      <c r="W5" s="883"/>
      <c r="X5" s="849"/>
    </row>
    <row r="6" spans="1:249" ht="20.25" customHeight="1">
      <c r="A6" s="884" t="s">
        <v>343</v>
      </c>
      <c r="B6" s="885"/>
      <c r="C6" s="886"/>
      <c r="D6" s="887"/>
      <c r="E6" s="887"/>
      <c r="F6" s="887"/>
      <c r="G6" s="887"/>
      <c r="H6" s="887"/>
      <c r="I6" s="887"/>
      <c r="J6" s="887"/>
      <c r="K6" s="888"/>
      <c r="L6" s="889"/>
      <c r="M6" s="887"/>
      <c r="N6" s="887"/>
      <c r="O6" s="887"/>
      <c r="P6" s="887"/>
      <c r="Q6" s="887"/>
      <c r="R6" s="887"/>
      <c r="S6" s="887"/>
      <c r="T6" s="887"/>
      <c r="U6" s="887"/>
      <c r="V6" s="890"/>
      <c r="W6" s="890"/>
      <c r="X6" s="849"/>
    </row>
    <row r="7" spans="1:249" s="832" customFormat="1" ht="20.25" customHeight="1">
      <c r="A7" s="891" t="s">
        <v>24</v>
      </c>
      <c r="B7" s="892">
        <v>3.37</v>
      </c>
      <c r="C7" s="893">
        <v>1.75</v>
      </c>
      <c r="D7" s="894">
        <v>552741</v>
      </c>
      <c r="E7" s="894">
        <v>515740</v>
      </c>
      <c r="F7" s="894">
        <v>769</v>
      </c>
      <c r="G7" s="894">
        <v>28755</v>
      </c>
      <c r="H7" s="894">
        <v>7477</v>
      </c>
      <c r="I7" s="894">
        <v>456145</v>
      </c>
      <c r="J7" s="894">
        <v>386014</v>
      </c>
      <c r="K7" s="894">
        <v>289418</v>
      </c>
      <c r="L7" s="894">
        <v>70391</v>
      </c>
      <c r="M7" s="894">
        <v>17929</v>
      </c>
      <c r="N7" s="894">
        <v>20594</v>
      </c>
      <c r="O7" s="894">
        <v>10201</v>
      </c>
      <c r="P7" s="894">
        <v>10995</v>
      </c>
      <c r="Q7" s="894">
        <v>9497</v>
      </c>
      <c r="R7" s="894">
        <v>52724</v>
      </c>
      <c r="S7" s="894">
        <v>12827</v>
      </c>
      <c r="T7" s="894">
        <v>28105</v>
      </c>
      <c r="U7" s="894">
        <v>56154</v>
      </c>
      <c r="V7" s="895">
        <v>63.4</v>
      </c>
      <c r="W7" s="895">
        <v>24.3</v>
      </c>
      <c r="X7" s="896"/>
    </row>
    <row r="8" spans="1:249" s="832" customFormat="1" ht="20.25" customHeight="1">
      <c r="A8" s="891">
        <v>29</v>
      </c>
      <c r="B8" s="892">
        <v>3.25</v>
      </c>
      <c r="C8" s="893">
        <v>1.81</v>
      </c>
      <c r="D8" s="894">
        <v>558290</v>
      </c>
      <c r="E8" s="894">
        <v>507660</v>
      </c>
      <c r="F8" s="894">
        <v>2231</v>
      </c>
      <c r="G8" s="894">
        <v>40991</v>
      </c>
      <c r="H8" s="894">
        <v>7408</v>
      </c>
      <c r="I8" s="894">
        <v>458251</v>
      </c>
      <c r="J8" s="894">
        <v>407010</v>
      </c>
      <c r="K8" s="894">
        <v>306971</v>
      </c>
      <c r="L8" s="894">
        <v>72547</v>
      </c>
      <c r="M8" s="894">
        <v>22209</v>
      </c>
      <c r="N8" s="894">
        <v>23668</v>
      </c>
      <c r="O8" s="894">
        <v>10574</v>
      </c>
      <c r="P8" s="894">
        <v>10534</v>
      </c>
      <c r="Q8" s="894">
        <v>11238</v>
      </c>
      <c r="R8" s="894">
        <v>53583</v>
      </c>
      <c r="S8" s="894">
        <v>10858</v>
      </c>
      <c r="T8" s="894">
        <v>28147</v>
      </c>
      <c r="U8" s="894">
        <v>63613</v>
      </c>
      <c r="V8" s="895">
        <v>67</v>
      </c>
      <c r="W8" s="895">
        <v>23.6</v>
      </c>
      <c r="X8" s="896"/>
    </row>
    <row r="9" spans="1:249" s="832" customFormat="1" ht="20.25" customHeight="1">
      <c r="A9" s="891">
        <v>30</v>
      </c>
      <c r="B9" s="892">
        <v>3.33</v>
      </c>
      <c r="C9" s="893">
        <v>1.7</v>
      </c>
      <c r="D9" s="894">
        <v>606422</v>
      </c>
      <c r="E9" s="894">
        <v>557451</v>
      </c>
      <c r="F9" s="894">
        <v>6640</v>
      </c>
      <c r="G9" s="894">
        <v>32365</v>
      </c>
      <c r="H9" s="894">
        <v>9966</v>
      </c>
      <c r="I9" s="894">
        <v>494341</v>
      </c>
      <c r="J9" s="894">
        <v>447999</v>
      </c>
      <c r="K9" s="894">
        <v>335919</v>
      </c>
      <c r="L9" s="894">
        <v>75722</v>
      </c>
      <c r="M9" s="894">
        <v>19636</v>
      </c>
      <c r="N9" s="894">
        <v>24126</v>
      </c>
      <c r="O9" s="894">
        <v>11688</v>
      </c>
      <c r="P9" s="894">
        <v>12899</v>
      </c>
      <c r="Q9" s="894">
        <v>11920</v>
      </c>
      <c r="R9" s="894">
        <v>56607</v>
      </c>
      <c r="S9" s="894">
        <v>18885</v>
      </c>
      <c r="T9" s="894">
        <v>32370</v>
      </c>
      <c r="U9" s="894">
        <v>72065</v>
      </c>
      <c r="V9" s="895">
        <v>68</v>
      </c>
      <c r="W9" s="895">
        <v>22.5</v>
      </c>
      <c r="X9" s="896"/>
    </row>
    <row r="10" spans="1:249" s="832" customFormat="1" ht="20.25" customHeight="1">
      <c r="A10" s="891" t="s">
        <v>344</v>
      </c>
      <c r="B10" s="892">
        <v>3.11</v>
      </c>
      <c r="C10" s="893">
        <v>1.79</v>
      </c>
      <c r="D10" s="894">
        <v>598185</v>
      </c>
      <c r="E10" s="894">
        <v>542335</v>
      </c>
      <c r="F10" s="894">
        <v>6650</v>
      </c>
      <c r="G10" s="894">
        <v>39498</v>
      </c>
      <c r="H10" s="894">
        <v>9701</v>
      </c>
      <c r="I10" s="894">
        <v>492587</v>
      </c>
      <c r="J10" s="894">
        <v>396383</v>
      </c>
      <c r="K10" s="894">
        <v>290785</v>
      </c>
      <c r="L10" s="894">
        <v>66290</v>
      </c>
      <c r="M10" s="894">
        <v>16651</v>
      </c>
      <c r="N10" s="894">
        <v>23592</v>
      </c>
      <c r="O10" s="894">
        <v>9327</v>
      </c>
      <c r="P10" s="894">
        <v>11986</v>
      </c>
      <c r="Q10" s="894">
        <v>10160</v>
      </c>
      <c r="R10" s="894">
        <v>49642</v>
      </c>
      <c r="S10" s="894">
        <v>11241</v>
      </c>
      <c r="T10" s="894">
        <v>24286</v>
      </c>
      <c r="U10" s="894">
        <v>67611</v>
      </c>
      <c r="V10" s="895">
        <v>59</v>
      </c>
      <c r="W10" s="895">
        <v>22.8</v>
      </c>
      <c r="X10" s="896"/>
    </row>
    <row r="11" spans="1:249" s="832" customFormat="1" ht="20.25" customHeight="1">
      <c r="A11" s="891">
        <v>2</v>
      </c>
      <c r="B11" s="892">
        <v>3.39</v>
      </c>
      <c r="C11" s="893">
        <v>1.85</v>
      </c>
      <c r="D11" s="894">
        <v>675483</v>
      </c>
      <c r="E11" s="894">
        <v>603330</v>
      </c>
      <c r="F11" s="894">
        <v>2561</v>
      </c>
      <c r="G11" s="894">
        <v>37234</v>
      </c>
      <c r="H11" s="894">
        <v>32358</v>
      </c>
      <c r="I11" s="894">
        <v>547361</v>
      </c>
      <c r="J11" s="894">
        <v>451094</v>
      </c>
      <c r="K11" s="894">
        <v>322972</v>
      </c>
      <c r="L11" s="894">
        <v>74373</v>
      </c>
      <c r="M11" s="894">
        <v>23200</v>
      </c>
      <c r="N11" s="894">
        <v>24263</v>
      </c>
      <c r="O11" s="894">
        <v>15194</v>
      </c>
      <c r="P11" s="894">
        <v>10501</v>
      </c>
      <c r="Q11" s="894">
        <v>15027</v>
      </c>
      <c r="R11" s="894">
        <v>57621</v>
      </c>
      <c r="S11" s="894">
        <v>12977</v>
      </c>
      <c r="T11" s="894">
        <v>25064</v>
      </c>
      <c r="U11" s="894">
        <v>64754</v>
      </c>
      <c r="V11" s="895">
        <v>59</v>
      </c>
      <c r="W11" s="895">
        <v>23</v>
      </c>
      <c r="X11" s="896"/>
    </row>
    <row r="12" spans="1:249" s="832" customFormat="1" ht="20.25" customHeight="1">
      <c r="A12" s="897"/>
      <c r="B12" s="892"/>
      <c r="C12" s="898"/>
      <c r="D12" s="899"/>
      <c r="E12" s="899"/>
      <c r="F12" s="899"/>
      <c r="G12" s="899"/>
      <c r="H12" s="899"/>
      <c r="I12" s="899"/>
      <c r="J12" s="899"/>
      <c r="K12" s="899"/>
      <c r="L12" s="899"/>
      <c r="M12" s="899"/>
      <c r="N12" s="899"/>
      <c r="O12" s="899"/>
      <c r="P12" s="899"/>
      <c r="Q12" s="899"/>
      <c r="R12" s="899"/>
      <c r="S12" s="899"/>
      <c r="T12" s="899"/>
      <c r="U12" s="899"/>
      <c r="V12" s="900"/>
      <c r="W12" s="900"/>
      <c r="X12" s="896"/>
    </row>
    <row r="13" spans="1:249" s="832" customFormat="1" ht="20.25" customHeight="1">
      <c r="A13" s="901" t="s">
        <v>49</v>
      </c>
      <c r="B13" s="898">
        <v>3.51</v>
      </c>
      <c r="C13" s="898">
        <v>1.92</v>
      </c>
      <c r="D13" s="899">
        <v>545533</v>
      </c>
      <c r="E13" s="899">
        <v>502083</v>
      </c>
      <c r="F13" s="899">
        <v>5235</v>
      </c>
      <c r="G13" s="899">
        <v>17329</v>
      </c>
      <c r="H13" s="899">
        <v>20886</v>
      </c>
      <c r="I13" s="899">
        <v>449102</v>
      </c>
      <c r="J13" s="899">
        <v>364787</v>
      </c>
      <c r="K13" s="899">
        <v>268356</v>
      </c>
      <c r="L13" s="899">
        <v>71006</v>
      </c>
      <c r="M13" s="899">
        <v>19971</v>
      </c>
      <c r="N13" s="899">
        <v>30640</v>
      </c>
      <c r="O13" s="899">
        <v>10454</v>
      </c>
      <c r="P13" s="899">
        <v>12679</v>
      </c>
      <c r="Q13" s="899">
        <v>8937</v>
      </c>
      <c r="R13" s="899">
        <v>32888</v>
      </c>
      <c r="S13" s="899">
        <v>9518</v>
      </c>
      <c r="T13" s="899">
        <v>24230</v>
      </c>
      <c r="U13" s="899">
        <v>48033</v>
      </c>
      <c r="V13" s="900">
        <v>59.8</v>
      </c>
      <c r="W13" s="900">
        <v>26.5</v>
      </c>
      <c r="X13" s="902"/>
      <c r="Y13" s="903"/>
      <c r="Z13" s="903"/>
      <c r="AA13" s="903"/>
      <c r="AB13" s="903"/>
      <c r="AC13" s="903"/>
      <c r="AD13" s="903"/>
      <c r="AE13" s="903"/>
      <c r="AF13" s="903"/>
      <c r="AG13" s="903"/>
    </row>
    <row r="14" spans="1:249" s="832" customFormat="1" ht="20.25" customHeight="1">
      <c r="A14" s="897">
        <v>2</v>
      </c>
      <c r="B14" s="892">
        <v>3.31</v>
      </c>
      <c r="C14" s="898">
        <v>1.89</v>
      </c>
      <c r="D14" s="899">
        <v>581030</v>
      </c>
      <c r="E14" s="899">
        <v>461546</v>
      </c>
      <c r="F14" s="899">
        <v>3356</v>
      </c>
      <c r="G14" s="899">
        <v>110391</v>
      </c>
      <c r="H14" s="899">
        <v>5738</v>
      </c>
      <c r="I14" s="899">
        <v>486530</v>
      </c>
      <c r="J14" s="899">
        <v>345680</v>
      </c>
      <c r="K14" s="899">
        <v>251179</v>
      </c>
      <c r="L14" s="899">
        <v>65217</v>
      </c>
      <c r="M14" s="899">
        <v>19212</v>
      </c>
      <c r="N14" s="899">
        <v>29274</v>
      </c>
      <c r="O14" s="899">
        <v>8754</v>
      </c>
      <c r="P14" s="899">
        <v>9144</v>
      </c>
      <c r="Q14" s="899">
        <v>13364</v>
      </c>
      <c r="R14" s="899">
        <v>31099</v>
      </c>
      <c r="S14" s="899">
        <v>10221</v>
      </c>
      <c r="T14" s="899">
        <v>31133</v>
      </c>
      <c r="U14" s="899">
        <v>33761</v>
      </c>
      <c r="V14" s="900">
        <v>51.6</v>
      </c>
      <c r="W14" s="900">
        <v>26</v>
      </c>
      <c r="X14" s="902"/>
      <c r="Y14" s="903"/>
      <c r="Z14" s="903"/>
      <c r="AA14" s="903"/>
      <c r="AB14" s="903"/>
      <c r="AC14" s="903"/>
      <c r="AD14" s="903"/>
      <c r="AE14" s="903"/>
      <c r="AF14" s="903"/>
      <c r="AG14" s="903"/>
    </row>
    <row r="15" spans="1:249" s="832" customFormat="1" ht="20.25" customHeight="1">
      <c r="A15" s="897">
        <v>3</v>
      </c>
      <c r="B15" s="892">
        <v>3.4</v>
      </c>
      <c r="C15" s="898">
        <v>1.88</v>
      </c>
      <c r="D15" s="899">
        <v>506331</v>
      </c>
      <c r="E15" s="899">
        <v>486613</v>
      </c>
      <c r="F15" s="899">
        <v>3944</v>
      </c>
      <c r="G15" s="899">
        <v>6727</v>
      </c>
      <c r="H15" s="899">
        <v>9046</v>
      </c>
      <c r="I15" s="899">
        <v>410498</v>
      </c>
      <c r="J15" s="899">
        <v>432549</v>
      </c>
      <c r="K15" s="899">
        <v>336716</v>
      </c>
      <c r="L15" s="899">
        <v>67581</v>
      </c>
      <c r="M15" s="899">
        <v>36343</v>
      </c>
      <c r="N15" s="899">
        <v>30652</v>
      </c>
      <c r="O15" s="899">
        <v>9317</v>
      </c>
      <c r="P15" s="899">
        <v>14378</v>
      </c>
      <c r="Q15" s="899">
        <v>11757</v>
      </c>
      <c r="R15" s="899">
        <v>50230</v>
      </c>
      <c r="S15" s="899">
        <v>12827</v>
      </c>
      <c r="T15" s="899">
        <v>34319</v>
      </c>
      <c r="U15" s="899">
        <v>69312</v>
      </c>
      <c r="V15" s="900">
        <v>82</v>
      </c>
      <c r="W15" s="900">
        <v>20.100000000000001</v>
      </c>
      <c r="X15" s="902"/>
      <c r="Y15" s="903"/>
      <c r="Z15" s="903"/>
      <c r="AA15" s="903"/>
      <c r="AB15" s="903"/>
      <c r="AC15" s="903"/>
      <c r="AD15" s="903"/>
      <c r="AE15" s="903"/>
      <c r="AF15" s="903"/>
      <c r="AG15" s="903"/>
    </row>
    <row r="16" spans="1:249" s="832" customFormat="1" ht="20.25" customHeight="1">
      <c r="A16" s="897">
        <v>4</v>
      </c>
      <c r="B16" s="892">
        <v>3.39</v>
      </c>
      <c r="C16" s="898">
        <v>1.82</v>
      </c>
      <c r="D16" s="899">
        <v>540125</v>
      </c>
      <c r="E16" s="899">
        <v>481054</v>
      </c>
      <c r="F16" s="899">
        <v>1734</v>
      </c>
      <c r="G16" s="899">
        <v>49397</v>
      </c>
      <c r="H16" s="899">
        <v>7941</v>
      </c>
      <c r="I16" s="899">
        <v>449292</v>
      </c>
      <c r="J16" s="899">
        <v>387877</v>
      </c>
      <c r="K16" s="899">
        <v>297044</v>
      </c>
      <c r="L16" s="899">
        <v>59228</v>
      </c>
      <c r="M16" s="899">
        <v>18552</v>
      </c>
      <c r="N16" s="899">
        <v>26738</v>
      </c>
      <c r="O16" s="899">
        <v>7580</v>
      </c>
      <c r="P16" s="899">
        <v>11079</v>
      </c>
      <c r="Q16" s="899">
        <v>6996</v>
      </c>
      <c r="R16" s="899">
        <v>41653</v>
      </c>
      <c r="S16" s="899">
        <v>10659</v>
      </c>
      <c r="T16" s="899">
        <v>29118</v>
      </c>
      <c r="U16" s="899">
        <v>85441</v>
      </c>
      <c r="V16" s="900">
        <v>66.099999999999994</v>
      </c>
      <c r="W16" s="900">
        <v>19.899999999999999</v>
      </c>
      <c r="X16" s="902"/>
      <c r="Y16" s="903"/>
      <c r="Z16" s="903"/>
      <c r="AA16" s="903"/>
      <c r="AB16" s="903"/>
      <c r="AC16" s="903"/>
      <c r="AD16" s="903"/>
      <c r="AE16" s="903"/>
      <c r="AF16" s="903"/>
      <c r="AG16" s="903"/>
    </row>
    <row r="17" spans="1:33" s="832" customFormat="1" ht="20.25" customHeight="1">
      <c r="A17" s="904">
        <v>5</v>
      </c>
      <c r="B17" s="905">
        <v>3.39</v>
      </c>
      <c r="C17" s="906">
        <v>1.86</v>
      </c>
      <c r="D17" s="907">
        <v>562156</v>
      </c>
      <c r="E17" s="907">
        <v>537173</v>
      </c>
      <c r="F17" s="907">
        <v>884</v>
      </c>
      <c r="G17" s="907">
        <v>18279</v>
      </c>
      <c r="H17" s="907">
        <v>5820</v>
      </c>
      <c r="I17" s="907">
        <v>410077</v>
      </c>
      <c r="J17" s="907">
        <v>418264</v>
      </c>
      <c r="K17" s="907">
        <v>266186</v>
      </c>
      <c r="L17" s="907">
        <v>69732</v>
      </c>
      <c r="M17" s="907">
        <v>11823</v>
      </c>
      <c r="N17" s="907">
        <v>24017</v>
      </c>
      <c r="O17" s="907">
        <v>10633</v>
      </c>
      <c r="P17" s="907">
        <v>8580</v>
      </c>
      <c r="Q17" s="907">
        <v>7986</v>
      </c>
      <c r="R17" s="907">
        <v>37123</v>
      </c>
      <c r="S17" s="907">
        <v>20620</v>
      </c>
      <c r="T17" s="907">
        <v>28988</v>
      </c>
      <c r="U17" s="907">
        <v>46683</v>
      </c>
      <c r="V17" s="908">
        <v>64.900000000000006</v>
      </c>
      <c r="W17" s="908">
        <v>26.2</v>
      </c>
      <c r="X17" s="902"/>
      <c r="Y17" s="903"/>
      <c r="Z17" s="903"/>
      <c r="AA17" s="903"/>
      <c r="AB17" s="903"/>
      <c r="AC17" s="903"/>
      <c r="AD17" s="903"/>
      <c r="AE17" s="903"/>
      <c r="AF17" s="903"/>
      <c r="AG17" s="903"/>
    </row>
    <row r="18" spans="1:33" s="832" customFormat="1" ht="20.25" customHeight="1">
      <c r="A18" s="909" t="s">
        <v>345</v>
      </c>
      <c r="B18" s="905">
        <v>3.43</v>
      </c>
      <c r="C18" s="906">
        <v>1.76</v>
      </c>
      <c r="D18" s="907">
        <v>520980</v>
      </c>
      <c r="E18" s="907">
        <v>506751</v>
      </c>
      <c r="F18" s="907">
        <v>0</v>
      </c>
      <c r="G18" s="907">
        <v>3739</v>
      </c>
      <c r="H18" s="907">
        <v>10490</v>
      </c>
      <c r="I18" s="907">
        <v>391903</v>
      </c>
      <c r="J18" s="907">
        <v>442665</v>
      </c>
      <c r="K18" s="907">
        <v>313588</v>
      </c>
      <c r="L18" s="907">
        <v>75203</v>
      </c>
      <c r="M18" s="907">
        <v>34001</v>
      </c>
      <c r="N18" s="907">
        <v>26688</v>
      </c>
      <c r="O18" s="907">
        <v>12133</v>
      </c>
      <c r="P18" s="907">
        <v>9247</v>
      </c>
      <c r="Q18" s="907">
        <v>15268</v>
      </c>
      <c r="R18" s="907">
        <v>44301</v>
      </c>
      <c r="S18" s="907">
        <v>17921</v>
      </c>
      <c r="T18" s="907">
        <v>20918</v>
      </c>
      <c r="U18" s="907">
        <v>57908</v>
      </c>
      <c r="V18" s="908">
        <v>80</v>
      </c>
      <c r="W18" s="908">
        <v>24</v>
      </c>
      <c r="X18" s="910"/>
      <c r="Y18" s="911"/>
      <c r="Z18" s="911"/>
      <c r="AA18" s="912"/>
      <c r="AB18" s="912"/>
    </row>
    <row r="19" spans="1:33" s="832" customFormat="1" ht="20.25" customHeight="1">
      <c r="A19" s="913" t="s">
        <v>346</v>
      </c>
      <c r="B19" s="914"/>
      <c r="C19" s="915"/>
      <c r="D19" s="916"/>
      <c r="E19" s="916"/>
      <c r="F19" s="916"/>
      <c r="G19" s="916"/>
      <c r="H19" s="916"/>
      <c r="I19" s="916"/>
      <c r="J19" s="916"/>
      <c r="K19" s="917"/>
      <c r="L19" s="918"/>
      <c r="M19" s="916"/>
      <c r="N19" s="916"/>
      <c r="O19" s="916"/>
      <c r="P19" s="916"/>
      <c r="Q19" s="916"/>
      <c r="R19" s="916"/>
      <c r="S19" s="916"/>
      <c r="T19" s="916"/>
      <c r="U19" s="916"/>
      <c r="V19" s="919"/>
      <c r="W19" s="919"/>
      <c r="X19" s="896"/>
    </row>
    <row r="20" spans="1:33" s="832" customFormat="1" ht="20.25" customHeight="1">
      <c r="A20" s="891" t="s">
        <v>46</v>
      </c>
      <c r="B20" s="892">
        <v>3.39</v>
      </c>
      <c r="C20" s="893">
        <v>1.74</v>
      </c>
      <c r="D20" s="894">
        <v>526973</v>
      </c>
      <c r="E20" s="894">
        <v>487934</v>
      </c>
      <c r="F20" s="894">
        <v>2875</v>
      </c>
      <c r="G20" s="894">
        <v>28055</v>
      </c>
      <c r="H20" s="894">
        <v>8110</v>
      </c>
      <c r="I20" s="894">
        <v>428697</v>
      </c>
      <c r="J20" s="894">
        <v>407867</v>
      </c>
      <c r="K20" s="894">
        <v>309591</v>
      </c>
      <c r="L20" s="894">
        <v>74770</v>
      </c>
      <c r="M20" s="894">
        <v>18862</v>
      </c>
      <c r="N20" s="894">
        <v>20730</v>
      </c>
      <c r="O20" s="894">
        <v>10854</v>
      </c>
      <c r="P20" s="894">
        <v>13099</v>
      </c>
      <c r="Q20" s="894">
        <v>11295</v>
      </c>
      <c r="R20" s="894">
        <v>48798</v>
      </c>
      <c r="S20" s="894">
        <v>19612</v>
      </c>
      <c r="T20" s="894">
        <v>30133</v>
      </c>
      <c r="U20" s="894">
        <v>61439</v>
      </c>
      <c r="V20" s="895">
        <v>72.2</v>
      </c>
      <c r="W20" s="895">
        <v>24.2</v>
      </c>
      <c r="X20" s="896"/>
    </row>
    <row r="21" spans="1:33" s="832" customFormat="1" ht="20.25" customHeight="1">
      <c r="A21" s="891">
        <v>29</v>
      </c>
      <c r="B21" s="892">
        <v>3.35</v>
      </c>
      <c r="C21" s="893">
        <v>1.74</v>
      </c>
      <c r="D21" s="894">
        <v>533820</v>
      </c>
      <c r="E21" s="894">
        <v>493834</v>
      </c>
      <c r="F21" s="894">
        <v>2698</v>
      </c>
      <c r="G21" s="894">
        <v>29351</v>
      </c>
      <c r="H21" s="894">
        <v>7937</v>
      </c>
      <c r="I21" s="894">
        <v>434415</v>
      </c>
      <c r="J21" s="894">
        <v>412462</v>
      </c>
      <c r="K21" s="894">
        <v>313057</v>
      </c>
      <c r="L21" s="894">
        <v>74584</v>
      </c>
      <c r="M21" s="894">
        <v>18532</v>
      </c>
      <c r="N21" s="894">
        <v>21164</v>
      </c>
      <c r="O21" s="894">
        <v>10980</v>
      </c>
      <c r="P21" s="894">
        <v>13184</v>
      </c>
      <c r="Q21" s="894">
        <v>11506</v>
      </c>
      <c r="R21" s="894">
        <v>49610</v>
      </c>
      <c r="S21" s="894">
        <v>19080</v>
      </c>
      <c r="T21" s="894">
        <v>30527</v>
      </c>
      <c r="U21" s="894">
        <v>63890</v>
      </c>
      <c r="V21" s="895">
        <v>72.099999999999994</v>
      </c>
      <c r="W21" s="895">
        <v>23.8</v>
      </c>
      <c r="X21" s="896"/>
    </row>
    <row r="22" spans="1:33" s="832" customFormat="1" ht="20.25" customHeight="1">
      <c r="A22" s="891">
        <v>30</v>
      </c>
      <c r="B22" s="892">
        <v>3.32</v>
      </c>
      <c r="C22" s="893">
        <v>1.78</v>
      </c>
      <c r="D22" s="894">
        <v>558718</v>
      </c>
      <c r="E22" s="894">
        <v>512604</v>
      </c>
      <c r="F22" s="894">
        <v>3723</v>
      </c>
      <c r="G22" s="894">
        <v>33623</v>
      </c>
      <c r="H22" s="894">
        <v>8768</v>
      </c>
      <c r="I22" s="894">
        <v>455125</v>
      </c>
      <c r="J22" s="894">
        <v>418907</v>
      </c>
      <c r="K22" s="894">
        <v>315314</v>
      </c>
      <c r="L22" s="894">
        <v>76090</v>
      </c>
      <c r="M22" s="894">
        <v>18200</v>
      </c>
      <c r="N22" s="894">
        <v>21771</v>
      </c>
      <c r="O22" s="894">
        <v>11338</v>
      </c>
      <c r="P22" s="894">
        <v>13072</v>
      </c>
      <c r="Q22" s="894">
        <v>11973</v>
      </c>
      <c r="R22" s="894">
        <v>51508</v>
      </c>
      <c r="S22" s="894">
        <v>19131</v>
      </c>
      <c r="T22" s="894">
        <v>29838</v>
      </c>
      <c r="U22" s="894">
        <v>62394</v>
      </c>
      <c r="V22" s="895">
        <v>69.3</v>
      </c>
      <c r="W22" s="895">
        <v>24.1</v>
      </c>
      <c r="X22" s="896"/>
    </row>
    <row r="23" spans="1:33" s="832" customFormat="1" ht="20.25" customHeight="1">
      <c r="A23" s="891" t="s">
        <v>344</v>
      </c>
      <c r="B23" s="892">
        <v>3.31</v>
      </c>
      <c r="C23" s="893">
        <v>1.77</v>
      </c>
      <c r="D23" s="894">
        <v>586149</v>
      </c>
      <c r="E23" s="894">
        <v>536305</v>
      </c>
      <c r="F23" s="894">
        <v>4304</v>
      </c>
      <c r="G23" s="894">
        <v>36458</v>
      </c>
      <c r="H23" s="894">
        <v>9082</v>
      </c>
      <c r="I23" s="894">
        <v>476645</v>
      </c>
      <c r="J23" s="894">
        <v>433357</v>
      </c>
      <c r="K23" s="894">
        <v>323853</v>
      </c>
      <c r="L23" s="894">
        <v>77431</v>
      </c>
      <c r="M23" s="894">
        <v>19292</v>
      </c>
      <c r="N23" s="894">
        <v>21838</v>
      </c>
      <c r="O23" s="894">
        <v>12079</v>
      </c>
      <c r="P23" s="894">
        <v>12935</v>
      </c>
      <c r="Q23" s="894">
        <v>12662</v>
      </c>
      <c r="R23" s="894">
        <v>54943</v>
      </c>
      <c r="S23" s="894">
        <v>18529</v>
      </c>
      <c r="T23" s="894">
        <v>31948</v>
      </c>
      <c r="U23" s="894">
        <v>62195</v>
      </c>
      <c r="V23" s="895">
        <v>67.900000000000006</v>
      </c>
      <c r="W23" s="895">
        <v>23.9</v>
      </c>
      <c r="X23" s="896"/>
    </row>
    <row r="24" spans="1:33" s="832" customFormat="1" ht="20.25" customHeight="1">
      <c r="A24" s="891">
        <v>2</v>
      </c>
      <c r="B24" s="892">
        <v>3.31</v>
      </c>
      <c r="C24" s="893">
        <v>1.79</v>
      </c>
      <c r="D24" s="894">
        <v>609535</v>
      </c>
      <c r="E24" s="894">
        <v>536881</v>
      </c>
      <c r="F24" s="894">
        <v>3548</v>
      </c>
      <c r="G24" s="894">
        <v>38698</v>
      </c>
      <c r="H24" s="894">
        <v>30408</v>
      </c>
      <c r="I24" s="894">
        <v>498639</v>
      </c>
      <c r="J24" s="894">
        <v>416707</v>
      </c>
      <c r="K24" s="894">
        <v>305811</v>
      </c>
      <c r="L24" s="894">
        <v>79496</v>
      </c>
      <c r="M24" s="894">
        <v>18824</v>
      </c>
      <c r="N24" s="894">
        <v>21696</v>
      </c>
      <c r="O24" s="894">
        <v>13364</v>
      </c>
      <c r="P24" s="894">
        <v>10654</v>
      </c>
      <c r="Q24" s="894">
        <v>13068</v>
      </c>
      <c r="R24" s="894">
        <v>49469</v>
      </c>
      <c r="S24" s="894">
        <v>16548</v>
      </c>
      <c r="T24" s="894">
        <v>26824</v>
      </c>
      <c r="U24" s="894">
        <v>55868</v>
      </c>
      <c r="V24" s="895">
        <v>61.3</v>
      </c>
      <c r="W24" s="895">
        <v>26</v>
      </c>
      <c r="X24" s="896"/>
    </row>
    <row r="25" spans="1:33" s="832" customFormat="1" ht="20.25" customHeight="1">
      <c r="A25" s="897"/>
      <c r="B25" s="920"/>
      <c r="C25" s="921"/>
      <c r="D25" s="911"/>
      <c r="E25" s="911"/>
      <c r="F25" s="922"/>
      <c r="G25" s="923"/>
      <c r="H25" s="911"/>
      <c r="I25" s="911"/>
      <c r="J25" s="911"/>
      <c r="K25" s="911"/>
      <c r="L25" s="911"/>
      <c r="M25" s="911"/>
      <c r="N25" s="911"/>
      <c r="O25" s="911"/>
      <c r="P25" s="911"/>
      <c r="Q25" s="911"/>
      <c r="R25" s="911"/>
      <c r="S25" s="911"/>
      <c r="T25" s="911"/>
      <c r="U25" s="911"/>
      <c r="V25" s="912"/>
      <c r="W25" s="912"/>
      <c r="X25" s="896"/>
    </row>
    <row r="26" spans="1:33" s="832" customFormat="1" ht="20.25" customHeight="1">
      <c r="A26" s="897" t="s">
        <v>347</v>
      </c>
      <c r="B26" s="892">
        <v>3.27</v>
      </c>
      <c r="C26" s="898">
        <v>1.78</v>
      </c>
      <c r="D26" s="899">
        <v>1045032</v>
      </c>
      <c r="E26" s="899">
        <v>958004</v>
      </c>
      <c r="F26" s="899">
        <v>3553</v>
      </c>
      <c r="G26" s="899">
        <v>59625</v>
      </c>
      <c r="H26" s="899">
        <v>23850</v>
      </c>
      <c r="I26" s="899">
        <v>865654</v>
      </c>
      <c r="J26" s="899">
        <v>513155</v>
      </c>
      <c r="K26" s="899">
        <v>333777</v>
      </c>
      <c r="L26" s="899">
        <v>93802</v>
      </c>
      <c r="M26" s="899">
        <v>22405</v>
      </c>
      <c r="N26" s="899">
        <v>20847</v>
      </c>
      <c r="O26" s="899">
        <v>16362</v>
      </c>
      <c r="P26" s="899">
        <v>13006</v>
      </c>
      <c r="Q26" s="899">
        <v>13975</v>
      </c>
      <c r="R26" s="899">
        <v>41945</v>
      </c>
      <c r="S26" s="899">
        <v>14869</v>
      </c>
      <c r="T26" s="899">
        <v>32502</v>
      </c>
      <c r="U26" s="899">
        <v>64065</v>
      </c>
      <c r="V26" s="900">
        <v>38.6</v>
      </c>
      <c r="W26" s="900">
        <v>28.1</v>
      </c>
      <c r="X26" s="902"/>
    </row>
    <row r="27" spans="1:33" s="832" customFormat="1" ht="20.25" customHeight="1">
      <c r="A27" s="897" t="s">
        <v>49</v>
      </c>
      <c r="B27" s="892">
        <v>3.28</v>
      </c>
      <c r="C27" s="898">
        <v>1.79</v>
      </c>
      <c r="D27" s="899">
        <v>469254</v>
      </c>
      <c r="E27" s="899">
        <v>445363</v>
      </c>
      <c r="F27" s="899">
        <v>4288</v>
      </c>
      <c r="G27" s="899">
        <v>7144</v>
      </c>
      <c r="H27" s="899">
        <v>12459</v>
      </c>
      <c r="I27" s="899">
        <v>383941</v>
      </c>
      <c r="J27" s="899">
        <v>382942</v>
      </c>
      <c r="K27" s="899">
        <v>297629</v>
      </c>
      <c r="L27" s="899">
        <v>76852</v>
      </c>
      <c r="M27" s="899">
        <v>18640</v>
      </c>
      <c r="N27" s="899">
        <v>24495</v>
      </c>
      <c r="O27" s="899">
        <v>12339</v>
      </c>
      <c r="P27" s="899">
        <v>10669</v>
      </c>
      <c r="Q27" s="899">
        <v>12227</v>
      </c>
      <c r="R27" s="899">
        <v>44915</v>
      </c>
      <c r="S27" s="899">
        <v>14611</v>
      </c>
      <c r="T27" s="899">
        <v>25105</v>
      </c>
      <c r="U27" s="899">
        <v>57777</v>
      </c>
      <c r="V27" s="900">
        <v>77.5</v>
      </c>
      <c r="W27" s="900">
        <v>25.8</v>
      </c>
      <c r="X27" s="902"/>
    </row>
    <row r="28" spans="1:33" s="832" customFormat="1" ht="20.25" customHeight="1">
      <c r="A28" s="901">
        <v>2</v>
      </c>
      <c r="B28" s="892">
        <v>3.28</v>
      </c>
      <c r="C28" s="898">
        <v>1.77</v>
      </c>
      <c r="D28" s="899">
        <v>535392</v>
      </c>
      <c r="E28" s="899">
        <v>445678</v>
      </c>
      <c r="F28" s="899">
        <v>4015</v>
      </c>
      <c r="G28" s="899">
        <v>79070</v>
      </c>
      <c r="H28" s="899">
        <v>6629</v>
      </c>
      <c r="I28" s="899">
        <v>445367</v>
      </c>
      <c r="J28" s="899">
        <v>370806</v>
      </c>
      <c r="K28" s="899">
        <v>280781</v>
      </c>
      <c r="L28" s="899">
        <v>73278</v>
      </c>
      <c r="M28" s="899">
        <v>16215</v>
      </c>
      <c r="N28" s="899">
        <v>26253</v>
      </c>
      <c r="O28" s="899">
        <v>9974</v>
      </c>
      <c r="P28" s="899">
        <v>8158</v>
      </c>
      <c r="Q28" s="899">
        <v>11549</v>
      </c>
      <c r="R28" s="899">
        <v>46115</v>
      </c>
      <c r="S28" s="899">
        <v>18879</v>
      </c>
      <c r="T28" s="899">
        <v>23608</v>
      </c>
      <c r="U28" s="899">
        <v>46751</v>
      </c>
      <c r="V28" s="900">
        <v>63</v>
      </c>
      <c r="W28" s="900">
        <v>26.1</v>
      </c>
      <c r="X28" s="902"/>
    </row>
    <row r="29" spans="1:33" s="832" customFormat="1" ht="20.25" customHeight="1">
      <c r="A29" s="901">
        <v>3</v>
      </c>
      <c r="B29" s="892">
        <v>3.27</v>
      </c>
      <c r="C29" s="898">
        <v>1.77</v>
      </c>
      <c r="D29" s="899">
        <v>484914</v>
      </c>
      <c r="E29" s="899">
        <v>457714</v>
      </c>
      <c r="F29" s="899">
        <v>3747</v>
      </c>
      <c r="G29" s="899">
        <v>8331</v>
      </c>
      <c r="H29" s="899">
        <v>15122</v>
      </c>
      <c r="I29" s="899">
        <v>393303</v>
      </c>
      <c r="J29" s="899">
        <v>435667</v>
      </c>
      <c r="K29" s="899">
        <v>344055</v>
      </c>
      <c r="L29" s="899">
        <v>78392</v>
      </c>
      <c r="M29" s="899">
        <v>22160</v>
      </c>
      <c r="N29" s="899">
        <v>27050</v>
      </c>
      <c r="O29" s="899">
        <v>12971</v>
      </c>
      <c r="P29" s="899">
        <v>12817</v>
      </c>
      <c r="Q29" s="899">
        <v>13754</v>
      </c>
      <c r="R29" s="899">
        <v>58388</v>
      </c>
      <c r="S29" s="899">
        <v>22726</v>
      </c>
      <c r="T29" s="899">
        <v>30229</v>
      </c>
      <c r="U29" s="899">
        <v>65569</v>
      </c>
      <c r="V29" s="900">
        <v>87.5</v>
      </c>
      <c r="W29" s="900">
        <v>22.8</v>
      </c>
      <c r="X29" s="902"/>
    </row>
    <row r="30" spans="1:33" s="832" customFormat="1" ht="20.25" customHeight="1">
      <c r="A30" s="897">
        <v>4</v>
      </c>
      <c r="B30" s="892">
        <v>3.27</v>
      </c>
      <c r="C30" s="898">
        <v>1.78</v>
      </c>
      <c r="D30" s="899">
        <v>543063</v>
      </c>
      <c r="E30" s="899">
        <v>470191</v>
      </c>
      <c r="F30" s="899">
        <v>4193</v>
      </c>
      <c r="G30" s="899">
        <v>56438</v>
      </c>
      <c r="H30" s="899">
        <v>12241</v>
      </c>
      <c r="I30" s="899">
        <v>439779</v>
      </c>
      <c r="J30" s="899">
        <v>441922</v>
      </c>
      <c r="K30" s="899">
        <v>338638</v>
      </c>
      <c r="L30" s="899">
        <v>75562</v>
      </c>
      <c r="M30" s="899">
        <v>21006</v>
      </c>
      <c r="N30" s="899">
        <v>22567</v>
      </c>
      <c r="O30" s="899">
        <v>12021</v>
      </c>
      <c r="P30" s="899">
        <v>11108</v>
      </c>
      <c r="Q30" s="899">
        <v>12490</v>
      </c>
      <c r="R30" s="899">
        <v>56925</v>
      </c>
      <c r="S30" s="899">
        <v>35996</v>
      </c>
      <c r="T30" s="899">
        <v>29093</v>
      </c>
      <c r="U30" s="899">
        <v>61870</v>
      </c>
      <c r="V30" s="900">
        <v>77</v>
      </c>
      <c r="W30" s="900">
        <v>22.3</v>
      </c>
      <c r="X30" s="902"/>
    </row>
    <row r="31" spans="1:33" s="832" customFormat="1" ht="20.25" customHeight="1">
      <c r="A31" s="924">
        <v>5</v>
      </c>
      <c r="B31" s="892">
        <v>3.28</v>
      </c>
      <c r="C31" s="898">
        <v>1.77</v>
      </c>
      <c r="D31" s="899">
        <v>489019</v>
      </c>
      <c r="E31" s="899">
        <v>464667</v>
      </c>
      <c r="F31" s="899">
        <v>3493</v>
      </c>
      <c r="G31" s="899">
        <v>8611</v>
      </c>
      <c r="H31" s="899">
        <v>12248</v>
      </c>
      <c r="I31" s="899">
        <v>367866</v>
      </c>
      <c r="J31" s="899">
        <v>438834</v>
      </c>
      <c r="K31" s="899">
        <v>317681</v>
      </c>
      <c r="L31" s="899">
        <v>79656</v>
      </c>
      <c r="M31" s="899">
        <v>19787</v>
      </c>
      <c r="N31" s="899">
        <v>21091</v>
      </c>
      <c r="O31" s="899">
        <v>13882</v>
      </c>
      <c r="P31" s="899">
        <v>10612</v>
      </c>
      <c r="Q31" s="899">
        <v>12950</v>
      </c>
      <c r="R31" s="899">
        <v>52689</v>
      </c>
      <c r="S31" s="899">
        <v>18724</v>
      </c>
      <c r="T31" s="899">
        <v>26975</v>
      </c>
      <c r="U31" s="899">
        <v>61316</v>
      </c>
      <c r="V31" s="900">
        <v>86.4</v>
      </c>
      <c r="W31" s="900">
        <v>25.1</v>
      </c>
      <c r="X31" s="902"/>
    </row>
    <row r="32" spans="1:33" s="832" customFormat="1" ht="20.25" customHeight="1">
      <c r="A32" s="925" t="s">
        <v>345</v>
      </c>
      <c r="B32" s="926">
        <v>3.32</v>
      </c>
      <c r="C32" s="927">
        <v>1.79</v>
      </c>
      <c r="D32" s="928">
        <v>502403</v>
      </c>
      <c r="E32" s="928">
        <v>451416</v>
      </c>
      <c r="F32" s="929">
        <v>2896</v>
      </c>
      <c r="G32" s="929">
        <v>8187</v>
      </c>
      <c r="H32" s="928">
        <v>39905</v>
      </c>
      <c r="I32" s="928">
        <v>383245</v>
      </c>
      <c r="J32" s="928">
        <v>400042</v>
      </c>
      <c r="K32" s="928">
        <v>280883</v>
      </c>
      <c r="L32" s="928">
        <v>79332</v>
      </c>
      <c r="M32" s="928">
        <v>16315</v>
      </c>
      <c r="N32" s="928">
        <v>21316</v>
      </c>
      <c r="O32" s="928">
        <v>13579</v>
      </c>
      <c r="P32" s="928">
        <v>9051</v>
      </c>
      <c r="Q32" s="928">
        <v>11695</v>
      </c>
      <c r="R32" s="928">
        <v>43362</v>
      </c>
      <c r="S32" s="928">
        <v>15772</v>
      </c>
      <c r="T32" s="928">
        <v>22258</v>
      </c>
      <c r="U32" s="928">
        <v>48203</v>
      </c>
      <c r="V32" s="930">
        <v>73.3</v>
      </c>
      <c r="W32" s="930">
        <v>28.2</v>
      </c>
      <c r="X32" s="931"/>
    </row>
    <row r="33" spans="1:249" s="832" customFormat="1" ht="16.149999999999999" customHeight="1">
      <c r="A33" s="932" t="s">
        <v>348</v>
      </c>
      <c r="B33" s="921"/>
      <c r="C33" s="921"/>
      <c r="D33" s="911"/>
      <c r="E33" s="911"/>
      <c r="F33" s="899"/>
      <c r="G33" s="911"/>
      <c r="H33" s="911"/>
      <c r="I33" s="911"/>
      <c r="J33" s="911"/>
      <c r="K33" s="911"/>
      <c r="L33" s="911"/>
      <c r="M33" s="911"/>
      <c r="N33" s="911"/>
      <c r="O33" s="911"/>
      <c r="P33" s="911"/>
      <c r="Q33" s="911"/>
      <c r="R33" s="911"/>
      <c r="S33" s="911"/>
      <c r="T33" s="911"/>
      <c r="U33" s="911"/>
      <c r="V33" s="912"/>
      <c r="W33" s="912"/>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933"/>
      <c r="AY33" s="933"/>
      <c r="AZ33" s="933"/>
      <c r="BA33" s="933"/>
      <c r="BB33" s="933"/>
      <c r="BC33" s="933"/>
      <c r="BD33" s="933"/>
      <c r="BE33" s="933"/>
      <c r="BF33" s="933"/>
      <c r="BG33" s="933"/>
      <c r="BH33" s="933"/>
      <c r="BI33" s="933"/>
      <c r="BJ33" s="933"/>
      <c r="BK33" s="933"/>
      <c r="BL33" s="933"/>
      <c r="BM33" s="933"/>
      <c r="BN33" s="933"/>
      <c r="BO33" s="933"/>
      <c r="BP33" s="933"/>
      <c r="BQ33" s="933"/>
      <c r="BR33" s="933"/>
      <c r="BS33" s="933"/>
      <c r="BT33" s="933"/>
      <c r="BU33" s="933"/>
      <c r="BV33" s="933"/>
      <c r="BW33" s="933"/>
      <c r="BX33" s="933"/>
      <c r="BY33" s="933"/>
      <c r="BZ33" s="933"/>
      <c r="CA33" s="933"/>
      <c r="CB33" s="933"/>
      <c r="CC33" s="933"/>
      <c r="CD33" s="933"/>
      <c r="CE33" s="933"/>
      <c r="CF33" s="933"/>
      <c r="CG33" s="933"/>
      <c r="CH33" s="933"/>
      <c r="CI33" s="933"/>
      <c r="CJ33" s="933"/>
      <c r="CK33" s="933"/>
      <c r="CL33" s="933"/>
      <c r="CM33" s="933"/>
      <c r="CN33" s="933"/>
      <c r="CO33" s="933"/>
      <c r="CP33" s="933"/>
      <c r="CQ33" s="933"/>
      <c r="CR33" s="933"/>
      <c r="CS33" s="933"/>
      <c r="CT33" s="933"/>
      <c r="CU33" s="933"/>
      <c r="CV33" s="933"/>
      <c r="CW33" s="933"/>
      <c r="CX33" s="933"/>
      <c r="CY33" s="933"/>
      <c r="CZ33" s="933"/>
      <c r="DA33" s="933"/>
      <c r="DB33" s="933"/>
      <c r="DC33" s="933"/>
      <c r="DD33" s="933"/>
      <c r="DE33" s="933"/>
      <c r="DF33" s="933"/>
      <c r="DG33" s="933"/>
      <c r="DH33" s="933"/>
      <c r="DI33" s="933"/>
      <c r="DJ33" s="933"/>
      <c r="DK33" s="933"/>
      <c r="DL33" s="933"/>
      <c r="DM33" s="933"/>
      <c r="DN33" s="933"/>
      <c r="DO33" s="933"/>
      <c r="DP33" s="933"/>
      <c r="DQ33" s="933"/>
      <c r="DR33" s="933"/>
      <c r="DS33" s="933"/>
      <c r="DT33" s="933"/>
      <c r="DU33" s="933"/>
      <c r="DV33" s="933"/>
      <c r="DW33" s="933"/>
      <c r="DX33" s="933"/>
      <c r="DY33" s="933"/>
      <c r="DZ33" s="933"/>
      <c r="EA33" s="933"/>
      <c r="EB33" s="933"/>
      <c r="EC33" s="933"/>
      <c r="ED33" s="933"/>
      <c r="EE33" s="933"/>
      <c r="EF33" s="933"/>
      <c r="EG33" s="933"/>
      <c r="EH33" s="933"/>
      <c r="EI33" s="933"/>
      <c r="EJ33" s="933"/>
      <c r="EK33" s="933"/>
      <c r="EL33" s="933"/>
      <c r="EM33" s="933"/>
      <c r="EN33" s="933"/>
      <c r="EO33" s="933"/>
      <c r="EP33" s="933"/>
      <c r="EQ33" s="933"/>
      <c r="ER33" s="933"/>
      <c r="ES33" s="933"/>
      <c r="ET33" s="933"/>
      <c r="EU33" s="933"/>
      <c r="EV33" s="933"/>
      <c r="EW33" s="933"/>
      <c r="EX33" s="933"/>
      <c r="EY33" s="933"/>
      <c r="EZ33" s="933"/>
      <c r="FA33" s="933"/>
      <c r="FB33" s="933"/>
      <c r="FC33" s="933"/>
      <c r="FD33" s="933"/>
      <c r="FE33" s="933"/>
      <c r="FF33" s="933"/>
      <c r="FG33" s="933"/>
      <c r="FH33" s="933"/>
      <c r="FI33" s="933"/>
      <c r="FJ33" s="933"/>
      <c r="FK33" s="933"/>
      <c r="FL33" s="933"/>
      <c r="FM33" s="933"/>
      <c r="FN33" s="933"/>
      <c r="FO33" s="933"/>
      <c r="FP33" s="933"/>
      <c r="FQ33" s="933"/>
      <c r="FR33" s="933"/>
      <c r="FS33" s="933"/>
      <c r="FT33" s="933"/>
      <c r="FU33" s="933"/>
      <c r="FV33" s="933"/>
      <c r="FW33" s="933"/>
      <c r="FX33" s="933"/>
      <c r="FY33" s="933"/>
      <c r="FZ33" s="933"/>
      <c r="GA33" s="933"/>
      <c r="GB33" s="933"/>
      <c r="GC33" s="933"/>
      <c r="GD33" s="933"/>
      <c r="GE33" s="933"/>
      <c r="GF33" s="933"/>
      <c r="GG33" s="933"/>
      <c r="GH33" s="933"/>
      <c r="GI33" s="933"/>
      <c r="GJ33" s="933"/>
      <c r="GK33" s="933"/>
      <c r="GL33" s="933"/>
      <c r="GM33" s="933"/>
      <c r="GN33" s="933"/>
      <c r="GO33" s="933"/>
      <c r="GP33" s="933"/>
      <c r="GQ33" s="933"/>
      <c r="GR33" s="933"/>
      <c r="GS33" s="933"/>
      <c r="GT33" s="933"/>
      <c r="GU33" s="933"/>
      <c r="GV33" s="933"/>
      <c r="GW33" s="933"/>
      <c r="GX33" s="933"/>
      <c r="GY33" s="933"/>
      <c r="GZ33" s="933"/>
      <c r="HA33" s="933"/>
      <c r="HB33" s="933"/>
      <c r="HC33" s="933"/>
      <c r="HD33" s="933"/>
      <c r="HE33" s="933"/>
      <c r="HF33" s="933"/>
      <c r="HG33" s="933"/>
      <c r="HH33" s="933"/>
      <c r="HI33" s="933"/>
      <c r="HJ33" s="933"/>
      <c r="HK33" s="933"/>
      <c r="HL33" s="933"/>
      <c r="HM33" s="933"/>
      <c r="HN33" s="933"/>
      <c r="HO33" s="933"/>
      <c r="HP33" s="933"/>
      <c r="HQ33" s="933"/>
      <c r="HR33" s="933"/>
      <c r="HS33" s="933"/>
      <c r="HT33" s="933"/>
      <c r="HU33" s="933"/>
      <c r="HV33" s="933"/>
      <c r="HW33" s="933"/>
      <c r="HX33" s="933"/>
      <c r="HY33" s="933"/>
      <c r="HZ33" s="933"/>
      <c r="IA33" s="933"/>
      <c r="IB33" s="933"/>
      <c r="IC33" s="933"/>
      <c r="ID33" s="933"/>
      <c r="IE33" s="933"/>
      <c r="IF33" s="933"/>
      <c r="IG33" s="933"/>
      <c r="IH33" s="933"/>
      <c r="II33" s="933"/>
      <c r="IJ33" s="933"/>
      <c r="IK33" s="933"/>
      <c r="IL33" s="933"/>
      <c r="IM33" s="933"/>
      <c r="IN33" s="933"/>
      <c r="IO33" s="933"/>
    </row>
    <row r="34" spans="1:249" s="832" customFormat="1" ht="16.149999999999999" customHeight="1">
      <c r="A34" s="932"/>
      <c r="B34" s="921"/>
      <c r="C34" s="921"/>
      <c r="D34" s="911"/>
      <c r="E34" s="911"/>
      <c r="F34" s="899"/>
      <c r="G34" s="911"/>
      <c r="H34" s="911"/>
      <c r="I34" s="911"/>
      <c r="J34" s="911"/>
      <c r="K34" s="911"/>
      <c r="L34" s="911"/>
      <c r="M34" s="911"/>
      <c r="N34" s="911"/>
      <c r="O34" s="911"/>
      <c r="P34" s="911"/>
      <c r="Q34" s="911"/>
      <c r="R34" s="911"/>
      <c r="S34" s="911"/>
      <c r="T34" s="911"/>
      <c r="U34" s="911"/>
      <c r="V34" s="912"/>
      <c r="W34" s="912"/>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33"/>
      <c r="AY34" s="933"/>
      <c r="AZ34" s="933"/>
      <c r="BA34" s="933"/>
      <c r="BB34" s="933"/>
      <c r="BC34" s="933"/>
      <c r="BD34" s="933"/>
      <c r="BE34" s="933"/>
      <c r="BF34" s="933"/>
      <c r="BG34" s="933"/>
      <c r="BH34" s="933"/>
      <c r="BI34" s="933"/>
      <c r="BJ34" s="933"/>
      <c r="BK34" s="933"/>
      <c r="BL34" s="933"/>
      <c r="BM34" s="933"/>
      <c r="BN34" s="933"/>
      <c r="BO34" s="933"/>
      <c r="BP34" s="933"/>
      <c r="BQ34" s="933"/>
      <c r="BR34" s="933"/>
      <c r="BS34" s="933"/>
      <c r="BT34" s="933"/>
      <c r="BU34" s="933"/>
      <c r="BV34" s="933"/>
      <c r="BW34" s="933"/>
      <c r="BX34" s="933"/>
      <c r="BY34" s="933"/>
      <c r="BZ34" s="933"/>
      <c r="CA34" s="933"/>
      <c r="CB34" s="933"/>
      <c r="CC34" s="933"/>
      <c r="CD34" s="933"/>
      <c r="CE34" s="933"/>
      <c r="CF34" s="933"/>
      <c r="CG34" s="933"/>
      <c r="CH34" s="933"/>
      <c r="CI34" s="933"/>
      <c r="CJ34" s="933"/>
      <c r="CK34" s="933"/>
      <c r="CL34" s="933"/>
      <c r="CM34" s="933"/>
      <c r="CN34" s="933"/>
      <c r="CO34" s="933"/>
      <c r="CP34" s="933"/>
      <c r="CQ34" s="933"/>
      <c r="CR34" s="933"/>
      <c r="CS34" s="933"/>
      <c r="CT34" s="933"/>
      <c r="CU34" s="933"/>
      <c r="CV34" s="933"/>
      <c r="CW34" s="933"/>
      <c r="CX34" s="933"/>
      <c r="CY34" s="933"/>
      <c r="CZ34" s="933"/>
      <c r="DA34" s="933"/>
      <c r="DB34" s="933"/>
      <c r="DC34" s="933"/>
      <c r="DD34" s="933"/>
      <c r="DE34" s="933"/>
      <c r="DF34" s="933"/>
      <c r="DG34" s="933"/>
      <c r="DH34" s="933"/>
      <c r="DI34" s="933"/>
      <c r="DJ34" s="933"/>
      <c r="DK34" s="933"/>
      <c r="DL34" s="933"/>
      <c r="DM34" s="933"/>
      <c r="DN34" s="933"/>
      <c r="DO34" s="933"/>
      <c r="DP34" s="933"/>
      <c r="DQ34" s="933"/>
      <c r="DR34" s="933"/>
      <c r="DS34" s="933"/>
      <c r="DT34" s="933"/>
      <c r="DU34" s="933"/>
      <c r="DV34" s="933"/>
      <c r="DW34" s="933"/>
      <c r="DX34" s="933"/>
      <c r="DY34" s="933"/>
      <c r="DZ34" s="933"/>
      <c r="EA34" s="933"/>
      <c r="EB34" s="933"/>
      <c r="EC34" s="933"/>
      <c r="ED34" s="933"/>
      <c r="EE34" s="933"/>
      <c r="EF34" s="933"/>
      <c r="EG34" s="933"/>
      <c r="EH34" s="933"/>
      <c r="EI34" s="933"/>
      <c r="EJ34" s="933"/>
      <c r="EK34" s="933"/>
      <c r="EL34" s="933"/>
      <c r="EM34" s="933"/>
      <c r="EN34" s="933"/>
      <c r="EO34" s="933"/>
      <c r="EP34" s="933"/>
      <c r="EQ34" s="933"/>
      <c r="ER34" s="933"/>
      <c r="ES34" s="933"/>
      <c r="ET34" s="933"/>
      <c r="EU34" s="933"/>
      <c r="EV34" s="933"/>
      <c r="EW34" s="933"/>
      <c r="EX34" s="933"/>
      <c r="EY34" s="933"/>
      <c r="EZ34" s="933"/>
      <c r="FA34" s="933"/>
      <c r="FB34" s="933"/>
      <c r="FC34" s="933"/>
      <c r="FD34" s="933"/>
      <c r="FE34" s="933"/>
      <c r="FF34" s="933"/>
      <c r="FG34" s="933"/>
      <c r="FH34" s="933"/>
      <c r="FI34" s="933"/>
      <c r="FJ34" s="933"/>
      <c r="FK34" s="933"/>
      <c r="FL34" s="933"/>
      <c r="FM34" s="933"/>
      <c r="FN34" s="933"/>
      <c r="FO34" s="933"/>
      <c r="FP34" s="933"/>
      <c r="FQ34" s="933"/>
      <c r="FR34" s="933"/>
      <c r="FS34" s="933"/>
      <c r="FT34" s="933"/>
      <c r="FU34" s="933"/>
      <c r="FV34" s="933"/>
      <c r="FW34" s="933"/>
      <c r="FX34" s="933"/>
      <c r="FY34" s="933"/>
      <c r="FZ34" s="933"/>
      <c r="GA34" s="933"/>
      <c r="GB34" s="933"/>
      <c r="GC34" s="933"/>
      <c r="GD34" s="933"/>
      <c r="GE34" s="933"/>
      <c r="GF34" s="933"/>
      <c r="GG34" s="933"/>
      <c r="GH34" s="933"/>
      <c r="GI34" s="933"/>
      <c r="GJ34" s="933"/>
      <c r="GK34" s="933"/>
      <c r="GL34" s="933"/>
      <c r="GM34" s="933"/>
      <c r="GN34" s="933"/>
      <c r="GO34" s="933"/>
      <c r="GP34" s="933"/>
      <c r="GQ34" s="933"/>
      <c r="GR34" s="933"/>
      <c r="GS34" s="933"/>
      <c r="GT34" s="933"/>
      <c r="GU34" s="933"/>
      <c r="GV34" s="933"/>
      <c r="GW34" s="933"/>
      <c r="GX34" s="933"/>
      <c r="GY34" s="933"/>
      <c r="GZ34" s="933"/>
      <c r="HA34" s="933"/>
      <c r="HB34" s="933"/>
      <c r="HC34" s="933"/>
      <c r="HD34" s="933"/>
      <c r="HE34" s="933"/>
      <c r="HF34" s="933"/>
      <c r="HG34" s="933"/>
      <c r="HH34" s="933"/>
      <c r="HI34" s="933"/>
      <c r="HJ34" s="933"/>
      <c r="HK34" s="933"/>
      <c r="HL34" s="933"/>
      <c r="HM34" s="933"/>
      <c r="HN34" s="933"/>
      <c r="HO34" s="933"/>
      <c r="HP34" s="933"/>
      <c r="HQ34" s="933"/>
      <c r="HR34" s="933"/>
      <c r="HS34" s="933"/>
      <c r="HT34" s="933"/>
      <c r="HU34" s="933"/>
      <c r="HV34" s="933"/>
      <c r="HW34" s="933"/>
      <c r="HX34" s="933"/>
      <c r="HY34" s="933"/>
      <c r="HZ34" s="933"/>
      <c r="IA34" s="933"/>
      <c r="IB34" s="933"/>
      <c r="IC34" s="933"/>
      <c r="ID34" s="933"/>
      <c r="IE34" s="933"/>
      <c r="IF34" s="933"/>
      <c r="IG34" s="933"/>
      <c r="IH34" s="933"/>
      <c r="II34" s="933"/>
      <c r="IJ34" s="933"/>
      <c r="IK34" s="933"/>
      <c r="IL34" s="933"/>
      <c r="IM34" s="933"/>
      <c r="IN34" s="933"/>
      <c r="IO34" s="933"/>
    </row>
    <row r="35" spans="1:249" ht="16.149999999999999" customHeight="1">
      <c r="A35" s="934" t="s">
        <v>349</v>
      </c>
      <c r="B35" s="934"/>
      <c r="C35" s="934"/>
      <c r="D35" s="935"/>
      <c r="E35" s="935"/>
      <c r="F35" s="935"/>
      <c r="G35" s="935"/>
      <c r="H35" s="935"/>
      <c r="I35" s="935"/>
      <c r="J35" s="935"/>
      <c r="K35" s="935"/>
      <c r="L35" s="935"/>
      <c r="M35" s="935"/>
      <c r="N35" s="935"/>
      <c r="O35" s="935"/>
      <c r="P35" s="935"/>
      <c r="Q35" s="935"/>
      <c r="R35" s="935"/>
      <c r="S35" s="935"/>
      <c r="T35" s="935"/>
      <c r="U35" s="935"/>
      <c r="V35" s="936"/>
      <c r="W35" s="936"/>
      <c r="X35" s="849"/>
    </row>
    <row r="36" spans="1:249" ht="16.149999999999999" customHeight="1">
      <c r="A36" s="849"/>
      <c r="B36" s="849"/>
      <c r="C36" s="849"/>
      <c r="D36" s="937"/>
      <c r="E36" s="937"/>
      <c r="F36" s="937"/>
      <c r="G36" s="937"/>
      <c r="H36" s="937"/>
      <c r="I36" s="937"/>
      <c r="J36" s="937"/>
      <c r="K36" s="937"/>
      <c r="L36" s="937"/>
      <c r="M36" s="937"/>
      <c r="N36" s="937"/>
      <c r="O36" s="937"/>
      <c r="P36" s="937"/>
      <c r="Q36" s="937"/>
      <c r="R36" s="937"/>
      <c r="S36" s="937"/>
      <c r="T36" s="937"/>
      <c r="U36" s="937"/>
      <c r="V36" s="938"/>
      <c r="W36" s="938"/>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4"/>
  <printOptions horizontalCentered="1" verticalCentered="1"/>
  <pageMargins left="7.874015748031496E-2" right="0.19685039370078741" top="0.98425196850393704" bottom="0.98425196850393704" header="0.70866141732283472" footer="0.51181102362204722"/>
  <pageSetup paperSize="9"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zoomScaleNormal="100" workbookViewId="0"/>
  </sheetViews>
  <sheetFormatPr defaultRowHeight="13.5"/>
  <cols>
    <col min="1" max="1" width="9" style="401" customWidth="1"/>
    <col min="2" max="24" width="9.25" style="401" customWidth="1"/>
    <col min="25" max="25" width="9.125" style="401" customWidth="1"/>
    <col min="26" max="257" width="9" style="401"/>
    <col min="258" max="281" width="9.25" style="401" customWidth="1"/>
    <col min="282" max="513" width="9" style="401"/>
    <col min="514" max="537" width="9.25" style="401" customWidth="1"/>
    <col min="538" max="769" width="9" style="401"/>
    <col min="770" max="793" width="9.25" style="401" customWidth="1"/>
    <col min="794" max="1025" width="9" style="401"/>
    <col min="1026" max="1049" width="9.25" style="401" customWidth="1"/>
    <col min="1050" max="1281" width="9" style="401"/>
    <col min="1282" max="1305" width="9.25" style="401" customWidth="1"/>
    <col min="1306" max="1537" width="9" style="401"/>
    <col min="1538" max="1561" width="9.25" style="401" customWidth="1"/>
    <col min="1562" max="1793" width="9" style="401"/>
    <col min="1794" max="1817" width="9.25" style="401" customWidth="1"/>
    <col min="1818" max="2049" width="9" style="401"/>
    <col min="2050" max="2073" width="9.25" style="401" customWidth="1"/>
    <col min="2074" max="2305" width="9" style="401"/>
    <col min="2306" max="2329" width="9.25" style="401" customWidth="1"/>
    <col min="2330" max="2561" width="9" style="401"/>
    <col min="2562" max="2585" width="9.25" style="401" customWidth="1"/>
    <col min="2586" max="2817" width="9" style="401"/>
    <col min="2818" max="2841" width="9.25" style="401" customWidth="1"/>
    <col min="2842" max="3073" width="9" style="401"/>
    <col min="3074" max="3097" width="9.25" style="401" customWidth="1"/>
    <col min="3098" max="3329" width="9" style="401"/>
    <col min="3330" max="3353" width="9.25" style="401" customWidth="1"/>
    <col min="3354" max="3585" width="9" style="401"/>
    <col min="3586" max="3609" width="9.25" style="401" customWidth="1"/>
    <col min="3610" max="3841" width="9" style="401"/>
    <col min="3842" max="3865" width="9.25" style="401" customWidth="1"/>
    <col min="3866" max="4097" width="9" style="401"/>
    <col min="4098" max="4121" width="9.25" style="401" customWidth="1"/>
    <col min="4122" max="4353" width="9" style="401"/>
    <col min="4354" max="4377" width="9.25" style="401" customWidth="1"/>
    <col min="4378" max="4609" width="9" style="401"/>
    <col min="4610" max="4633" width="9.25" style="401" customWidth="1"/>
    <col min="4634" max="4865" width="9" style="401"/>
    <col min="4866" max="4889" width="9.25" style="401" customWidth="1"/>
    <col min="4890" max="5121" width="9" style="401"/>
    <col min="5122" max="5145" width="9.25" style="401" customWidth="1"/>
    <col min="5146" max="5377" width="9" style="401"/>
    <col min="5378" max="5401" width="9.25" style="401" customWidth="1"/>
    <col min="5402" max="5633" width="9" style="401"/>
    <col min="5634" max="5657" width="9.25" style="401" customWidth="1"/>
    <col min="5658" max="5889" width="9" style="401"/>
    <col min="5890" max="5913" width="9.25" style="401" customWidth="1"/>
    <col min="5914" max="6145" width="9" style="401"/>
    <col min="6146" max="6169" width="9.25" style="401" customWidth="1"/>
    <col min="6170" max="6401" width="9" style="401"/>
    <col min="6402" max="6425" width="9.25" style="401" customWidth="1"/>
    <col min="6426" max="6657" width="9" style="401"/>
    <col min="6658" max="6681" width="9.25" style="401" customWidth="1"/>
    <col min="6682" max="6913" width="9" style="401"/>
    <col min="6914" max="6937" width="9.25" style="401" customWidth="1"/>
    <col min="6938" max="7169" width="9" style="401"/>
    <col min="7170" max="7193" width="9.25" style="401" customWidth="1"/>
    <col min="7194" max="7425" width="9" style="401"/>
    <col min="7426" max="7449" width="9.25" style="401" customWidth="1"/>
    <col min="7450" max="7681" width="9" style="401"/>
    <col min="7682" max="7705" width="9.25" style="401" customWidth="1"/>
    <col min="7706" max="7937" width="9" style="401"/>
    <col min="7938" max="7961" width="9.25" style="401" customWidth="1"/>
    <col min="7962" max="8193" width="9" style="401"/>
    <col min="8194" max="8217" width="9.25" style="401" customWidth="1"/>
    <col min="8218" max="8449" width="9" style="401"/>
    <col min="8450" max="8473" width="9.25" style="401" customWidth="1"/>
    <col min="8474" max="8705" width="9" style="401"/>
    <col min="8706" max="8729" width="9.25" style="401" customWidth="1"/>
    <col min="8730" max="8961" width="9" style="401"/>
    <col min="8962" max="8985" width="9.25" style="401" customWidth="1"/>
    <col min="8986" max="9217" width="9" style="401"/>
    <col min="9218" max="9241" width="9.25" style="401" customWidth="1"/>
    <col min="9242" max="9473" width="9" style="401"/>
    <col min="9474" max="9497" width="9.25" style="401" customWidth="1"/>
    <col min="9498" max="9729" width="9" style="401"/>
    <col min="9730" max="9753" width="9.25" style="401" customWidth="1"/>
    <col min="9754" max="9985" width="9" style="401"/>
    <col min="9986" max="10009" width="9.25" style="401" customWidth="1"/>
    <col min="10010" max="10241" width="9" style="401"/>
    <col min="10242" max="10265" width="9.25" style="401" customWidth="1"/>
    <col min="10266" max="10497" width="9" style="401"/>
    <col min="10498" max="10521" width="9.25" style="401" customWidth="1"/>
    <col min="10522" max="10753" width="9" style="401"/>
    <col min="10754" max="10777" width="9.25" style="401" customWidth="1"/>
    <col min="10778" max="11009" width="9" style="401"/>
    <col min="11010" max="11033" width="9.25" style="401" customWidth="1"/>
    <col min="11034" max="11265" width="9" style="401"/>
    <col min="11266" max="11289" width="9.25" style="401" customWidth="1"/>
    <col min="11290" max="11521" width="9" style="401"/>
    <col min="11522" max="11545" width="9.25" style="401" customWidth="1"/>
    <col min="11546" max="11777" width="9" style="401"/>
    <col min="11778" max="11801" width="9.25" style="401" customWidth="1"/>
    <col min="11802" max="12033" width="9" style="401"/>
    <col min="12034" max="12057" width="9.25" style="401" customWidth="1"/>
    <col min="12058" max="12289" width="9" style="401"/>
    <col min="12290" max="12313" width="9.25" style="401" customWidth="1"/>
    <col min="12314" max="12545" width="9" style="401"/>
    <col min="12546" max="12569" width="9.25" style="401" customWidth="1"/>
    <col min="12570" max="12801" width="9" style="401"/>
    <col min="12802" max="12825" width="9.25" style="401" customWidth="1"/>
    <col min="12826" max="13057" width="9" style="401"/>
    <col min="13058" max="13081" width="9.25" style="401" customWidth="1"/>
    <col min="13082" max="13313" width="9" style="401"/>
    <col min="13314" max="13337" width="9.25" style="401" customWidth="1"/>
    <col min="13338" max="13569" width="9" style="401"/>
    <col min="13570" max="13593" width="9.25" style="401" customWidth="1"/>
    <col min="13594" max="13825" width="9" style="401"/>
    <col min="13826" max="13849" width="9.25" style="401" customWidth="1"/>
    <col min="13850" max="14081" width="9" style="401"/>
    <col min="14082" max="14105" width="9.25" style="401" customWidth="1"/>
    <col min="14106" max="14337" width="9" style="401"/>
    <col min="14338" max="14361" width="9.25" style="401" customWidth="1"/>
    <col min="14362" max="14593" width="9" style="401"/>
    <col min="14594" max="14617" width="9.25" style="401" customWidth="1"/>
    <col min="14618" max="14849" width="9" style="401"/>
    <col min="14850" max="14873" width="9.25" style="401" customWidth="1"/>
    <col min="14874" max="15105" width="9" style="401"/>
    <col min="15106" max="15129" width="9.25" style="401" customWidth="1"/>
    <col min="15130" max="15361" width="9" style="401"/>
    <col min="15362" max="15385" width="9.25" style="401" customWidth="1"/>
    <col min="15386" max="15617" width="9" style="401"/>
    <col min="15618" max="15641" width="9.25" style="401" customWidth="1"/>
    <col min="15642" max="15873" width="9" style="401"/>
    <col min="15874" max="15897" width="9.25" style="401" customWidth="1"/>
    <col min="15898" max="16129" width="9" style="401"/>
    <col min="16130" max="16153" width="9.25" style="401" customWidth="1"/>
    <col min="16154" max="16384" width="9" style="401"/>
  </cols>
  <sheetData>
    <row r="1" spans="1:35" ht="21" customHeight="1">
      <c r="B1" s="402"/>
      <c r="C1" s="402"/>
      <c r="D1" s="402"/>
      <c r="E1" s="402"/>
      <c r="F1" s="402"/>
      <c r="G1" s="403" t="s">
        <v>196</v>
      </c>
      <c r="H1" s="402"/>
      <c r="I1" s="402"/>
      <c r="J1" s="402"/>
      <c r="K1" s="402"/>
      <c r="L1" s="402"/>
      <c r="M1" s="402"/>
      <c r="N1" s="402"/>
      <c r="O1" s="402"/>
      <c r="P1" s="402"/>
      <c r="Q1" s="402"/>
      <c r="R1" s="402"/>
      <c r="S1" s="402"/>
      <c r="T1" s="402"/>
      <c r="U1" s="402"/>
      <c r="V1" s="402"/>
      <c r="W1" s="402"/>
      <c r="X1" s="402"/>
      <c r="Y1" s="402"/>
      <c r="Z1" s="402"/>
      <c r="AA1" s="402"/>
    </row>
    <row r="2" spans="1:35" ht="15.75" customHeight="1" thickBot="1">
      <c r="A2" s="404"/>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6"/>
      <c r="AF2" s="406"/>
      <c r="AG2" s="407" t="s">
        <v>197</v>
      </c>
      <c r="AH2" s="408"/>
      <c r="AI2" s="408"/>
    </row>
    <row r="3" spans="1:35" ht="21.75" customHeight="1" thickTop="1">
      <c r="A3" s="409" t="s">
        <v>198</v>
      </c>
      <c r="B3" s="410" t="s">
        <v>199</v>
      </c>
      <c r="C3" s="411"/>
      <c r="D3" s="411"/>
      <c r="E3" s="411"/>
      <c r="F3" s="411"/>
      <c r="G3" s="411"/>
      <c r="H3" s="411"/>
      <c r="I3" s="411"/>
      <c r="J3" s="411"/>
      <c r="K3" s="411"/>
      <c r="L3" s="411"/>
      <c r="M3" s="411"/>
      <c r="N3" s="411"/>
      <c r="O3" s="411"/>
      <c r="P3" s="411"/>
      <c r="Q3" s="412"/>
      <c r="R3" s="410" t="s">
        <v>200</v>
      </c>
      <c r="S3" s="411"/>
      <c r="T3" s="411"/>
      <c r="U3" s="411"/>
      <c r="V3" s="411"/>
      <c r="W3" s="411"/>
      <c r="X3" s="411"/>
      <c r="Y3" s="411"/>
      <c r="Z3" s="411"/>
      <c r="AA3" s="411"/>
      <c r="AB3" s="411"/>
      <c r="AC3" s="411"/>
      <c r="AD3" s="411"/>
      <c r="AE3" s="411"/>
      <c r="AF3" s="411"/>
      <c r="AG3" s="411"/>
    </row>
    <row r="4" spans="1:35" ht="21.75" customHeight="1">
      <c r="A4" s="413"/>
      <c r="B4" s="414" t="s">
        <v>201</v>
      </c>
      <c r="C4" s="415"/>
      <c r="D4" s="414" t="s">
        <v>202</v>
      </c>
      <c r="E4" s="415"/>
      <c r="F4" s="414" t="s">
        <v>203</v>
      </c>
      <c r="G4" s="415"/>
      <c r="H4" s="414" t="s">
        <v>204</v>
      </c>
      <c r="I4" s="415"/>
      <c r="J4" s="414" t="s">
        <v>201</v>
      </c>
      <c r="K4" s="415"/>
      <c r="L4" s="414" t="s">
        <v>202</v>
      </c>
      <c r="M4" s="415"/>
      <c r="N4" s="414" t="s">
        <v>203</v>
      </c>
      <c r="O4" s="415"/>
      <c r="P4" s="414" t="s">
        <v>204</v>
      </c>
      <c r="Q4" s="415"/>
      <c r="R4" s="414" t="s">
        <v>201</v>
      </c>
      <c r="S4" s="415"/>
      <c r="T4" s="414" t="s">
        <v>202</v>
      </c>
      <c r="U4" s="415"/>
      <c r="V4" s="414" t="s">
        <v>203</v>
      </c>
      <c r="W4" s="415"/>
      <c r="X4" s="414" t="s">
        <v>204</v>
      </c>
      <c r="Y4" s="415"/>
      <c r="Z4" s="414" t="s">
        <v>201</v>
      </c>
      <c r="AA4" s="415"/>
      <c r="AB4" s="414" t="s">
        <v>202</v>
      </c>
      <c r="AC4" s="415"/>
      <c r="AD4" s="414" t="s">
        <v>203</v>
      </c>
      <c r="AE4" s="415"/>
      <c r="AF4" s="414" t="s">
        <v>204</v>
      </c>
      <c r="AG4" s="416"/>
    </row>
    <row r="5" spans="1:35" ht="21.75" customHeight="1">
      <c r="A5" s="413"/>
      <c r="B5" s="417" t="s">
        <v>205</v>
      </c>
      <c r="C5" s="418" t="s">
        <v>206</v>
      </c>
      <c r="D5" s="417" t="s">
        <v>205</v>
      </c>
      <c r="E5" s="418" t="s">
        <v>206</v>
      </c>
      <c r="F5" s="417" t="s">
        <v>205</v>
      </c>
      <c r="G5" s="418" t="s">
        <v>206</v>
      </c>
      <c r="H5" s="417" t="s">
        <v>205</v>
      </c>
      <c r="I5" s="419" t="s">
        <v>206</v>
      </c>
      <c r="J5" s="417" t="s">
        <v>205</v>
      </c>
      <c r="K5" s="418" t="s">
        <v>206</v>
      </c>
      <c r="L5" s="417" t="s">
        <v>205</v>
      </c>
      <c r="M5" s="418" t="s">
        <v>206</v>
      </c>
      <c r="N5" s="417" t="s">
        <v>205</v>
      </c>
      <c r="O5" s="418" t="s">
        <v>206</v>
      </c>
      <c r="P5" s="417" t="s">
        <v>205</v>
      </c>
      <c r="Q5" s="418" t="s">
        <v>206</v>
      </c>
      <c r="R5" s="417" t="s">
        <v>205</v>
      </c>
      <c r="S5" s="418" t="s">
        <v>206</v>
      </c>
      <c r="T5" s="417" t="s">
        <v>205</v>
      </c>
      <c r="U5" s="418" t="s">
        <v>206</v>
      </c>
      <c r="V5" s="417" t="s">
        <v>205</v>
      </c>
      <c r="W5" s="418" t="s">
        <v>206</v>
      </c>
      <c r="X5" s="417" t="s">
        <v>205</v>
      </c>
      <c r="Y5" s="418" t="s">
        <v>206</v>
      </c>
      <c r="Z5" s="417" t="s">
        <v>205</v>
      </c>
      <c r="AA5" s="418" t="s">
        <v>206</v>
      </c>
      <c r="AB5" s="417" t="s">
        <v>205</v>
      </c>
      <c r="AC5" s="418" t="s">
        <v>206</v>
      </c>
      <c r="AD5" s="417" t="s">
        <v>205</v>
      </c>
      <c r="AE5" s="419" t="s">
        <v>206</v>
      </c>
      <c r="AF5" s="417" t="s">
        <v>205</v>
      </c>
      <c r="AG5" s="419" t="s">
        <v>206</v>
      </c>
    </row>
    <row r="6" spans="1:35" ht="15.95" customHeight="1">
      <c r="A6" s="420"/>
      <c r="B6" s="421" t="s">
        <v>207</v>
      </c>
      <c r="C6" s="422" t="s">
        <v>208</v>
      </c>
      <c r="D6" s="421" t="s">
        <v>207</v>
      </c>
      <c r="E6" s="422" t="s">
        <v>208</v>
      </c>
      <c r="F6" s="421" t="s">
        <v>207</v>
      </c>
      <c r="G6" s="422" t="s">
        <v>208</v>
      </c>
      <c r="H6" s="421" t="s">
        <v>207</v>
      </c>
      <c r="I6" s="423" t="s">
        <v>208</v>
      </c>
      <c r="J6" s="421" t="s">
        <v>207</v>
      </c>
      <c r="K6" s="422" t="s">
        <v>208</v>
      </c>
      <c r="L6" s="421" t="s">
        <v>207</v>
      </c>
      <c r="M6" s="422" t="s">
        <v>208</v>
      </c>
      <c r="N6" s="421" t="s">
        <v>207</v>
      </c>
      <c r="O6" s="422" t="s">
        <v>208</v>
      </c>
      <c r="P6" s="421" t="s">
        <v>207</v>
      </c>
      <c r="Q6" s="422" t="s">
        <v>208</v>
      </c>
      <c r="R6" s="421" t="s">
        <v>207</v>
      </c>
      <c r="S6" s="422" t="s">
        <v>208</v>
      </c>
      <c r="T6" s="421" t="s">
        <v>207</v>
      </c>
      <c r="U6" s="422" t="s">
        <v>208</v>
      </c>
      <c r="V6" s="421" t="s">
        <v>207</v>
      </c>
      <c r="W6" s="422" t="s">
        <v>208</v>
      </c>
      <c r="X6" s="421" t="s">
        <v>207</v>
      </c>
      <c r="Y6" s="422" t="s">
        <v>208</v>
      </c>
      <c r="Z6" s="421" t="s">
        <v>207</v>
      </c>
      <c r="AA6" s="422" t="s">
        <v>208</v>
      </c>
      <c r="AB6" s="421" t="s">
        <v>207</v>
      </c>
      <c r="AC6" s="422" t="s">
        <v>208</v>
      </c>
      <c r="AD6" s="421" t="s">
        <v>207</v>
      </c>
      <c r="AE6" s="423" t="s">
        <v>208</v>
      </c>
      <c r="AF6" s="421" t="s">
        <v>207</v>
      </c>
      <c r="AG6" s="423" t="s">
        <v>208</v>
      </c>
    </row>
    <row r="7" spans="1:35" s="428" customFormat="1" ht="15" customHeight="1">
      <c r="A7" s="424" t="s">
        <v>209</v>
      </c>
      <c r="B7" s="425" t="s">
        <v>210</v>
      </c>
      <c r="C7" s="426"/>
      <c r="D7" s="426"/>
      <c r="E7" s="426"/>
      <c r="F7" s="426"/>
      <c r="G7" s="426"/>
      <c r="H7" s="426"/>
      <c r="I7" s="427"/>
      <c r="J7" s="425" t="s">
        <v>211</v>
      </c>
      <c r="K7" s="426"/>
      <c r="L7" s="426"/>
      <c r="M7" s="426"/>
      <c r="N7" s="426"/>
      <c r="O7" s="426"/>
      <c r="P7" s="426"/>
      <c r="Q7" s="427"/>
      <c r="R7" s="425" t="s">
        <v>210</v>
      </c>
      <c r="S7" s="426"/>
      <c r="T7" s="426"/>
      <c r="U7" s="426"/>
      <c r="V7" s="426"/>
      <c r="W7" s="426"/>
      <c r="X7" s="426"/>
      <c r="Y7" s="427"/>
      <c r="Z7" s="425" t="s">
        <v>211</v>
      </c>
      <c r="AA7" s="426"/>
      <c r="AB7" s="426"/>
      <c r="AC7" s="426"/>
      <c r="AD7" s="426"/>
      <c r="AE7" s="426"/>
      <c r="AF7" s="426"/>
      <c r="AG7" s="426"/>
    </row>
    <row r="8" spans="1:35" s="428" customFormat="1" ht="18" customHeight="1">
      <c r="A8" s="429" t="s">
        <v>46</v>
      </c>
      <c r="B8" s="430">
        <v>104.6</v>
      </c>
      <c r="C8" s="430">
        <v>103.5</v>
      </c>
      <c r="D8" s="430">
        <v>98.8</v>
      </c>
      <c r="E8" s="430">
        <v>98.6</v>
      </c>
      <c r="F8" s="430">
        <v>98.8</v>
      </c>
      <c r="G8" s="430">
        <v>99.5</v>
      </c>
      <c r="H8" s="430">
        <v>111.6</v>
      </c>
      <c r="I8" s="430">
        <v>107.1</v>
      </c>
      <c r="J8" s="431">
        <v>101.8</v>
      </c>
      <c r="K8" s="430">
        <v>101.2</v>
      </c>
      <c r="L8" s="430">
        <v>101.5</v>
      </c>
      <c r="M8" s="430">
        <v>101.3</v>
      </c>
      <c r="N8" s="430">
        <v>100.2</v>
      </c>
      <c r="O8" s="430">
        <v>100.5</v>
      </c>
      <c r="P8" s="430">
        <v>95.5</v>
      </c>
      <c r="Q8" s="430">
        <v>95.9</v>
      </c>
      <c r="R8" s="432">
        <v>100.7</v>
      </c>
      <c r="S8" s="433">
        <v>100.2</v>
      </c>
      <c r="T8" s="433">
        <v>101.5</v>
      </c>
      <c r="U8" s="433">
        <v>100.5</v>
      </c>
      <c r="V8" s="433">
        <v>100.7</v>
      </c>
      <c r="W8" s="433">
        <v>100.5</v>
      </c>
      <c r="X8" s="433">
        <v>101.9</v>
      </c>
      <c r="Y8" s="434">
        <v>101</v>
      </c>
      <c r="Z8" s="433">
        <v>101.2</v>
      </c>
      <c r="AA8" s="433">
        <v>100.6</v>
      </c>
      <c r="AB8" s="433">
        <v>103.6</v>
      </c>
      <c r="AC8" s="433">
        <v>101.1</v>
      </c>
      <c r="AD8" s="433">
        <v>100.7</v>
      </c>
      <c r="AE8" s="433">
        <v>100.5</v>
      </c>
      <c r="AF8" s="433">
        <v>102</v>
      </c>
      <c r="AG8" s="433">
        <v>101</v>
      </c>
    </row>
    <row r="9" spans="1:35" s="428" customFormat="1" ht="18" customHeight="1">
      <c r="A9" s="429">
        <v>29</v>
      </c>
      <c r="B9" s="430">
        <v>102.8</v>
      </c>
      <c r="C9" s="430">
        <v>102.5</v>
      </c>
      <c r="D9" s="430">
        <v>103.8</v>
      </c>
      <c r="E9" s="430">
        <v>103.4</v>
      </c>
      <c r="F9" s="430">
        <v>101.2</v>
      </c>
      <c r="G9" s="430">
        <v>103.2</v>
      </c>
      <c r="H9" s="430">
        <v>110.6</v>
      </c>
      <c r="I9" s="430">
        <v>106.5</v>
      </c>
      <c r="J9" s="431">
        <v>102.2</v>
      </c>
      <c r="K9" s="430">
        <v>102</v>
      </c>
      <c r="L9" s="430">
        <v>106.3</v>
      </c>
      <c r="M9" s="430">
        <v>104</v>
      </c>
      <c r="N9" s="430">
        <v>101.4</v>
      </c>
      <c r="O9" s="430">
        <v>102.8</v>
      </c>
      <c r="P9" s="430">
        <v>101</v>
      </c>
      <c r="Q9" s="430">
        <v>100.8</v>
      </c>
      <c r="R9" s="432">
        <v>101.1</v>
      </c>
      <c r="S9" s="433">
        <v>100.7</v>
      </c>
      <c r="T9" s="433">
        <v>102.5</v>
      </c>
      <c r="U9" s="433">
        <v>101.2</v>
      </c>
      <c r="V9" s="433">
        <v>102.2</v>
      </c>
      <c r="W9" s="433">
        <v>101.6</v>
      </c>
      <c r="X9" s="433">
        <v>102.4</v>
      </c>
      <c r="Y9" s="434">
        <v>102</v>
      </c>
      <c r="Z9" s="433">
        <v>101.7</v>
      </c>
      <c r="AA9" s="433">
        <v>101</v>
      </c>
      <c r="AB9" s="433">
        <v>105.1</v>
      </c>
      <c r="AC9" s="433">
        <v>101.6</v>
      </c>
      <c r="AD9" s="433">
        <v>102</v>
      </c>
      <c r="AE9" s="433">
        <v>101.4</v>
      </c>
      <c r="AF9" s="433">
        <v>104.4</v>
      </c>
      <c r="AG9" s="433">
        <v>103.6</v>
      </c>
    </row>
    <row r="10" spans="1:35" s="428" customFormat="1" ht="18" customHeight="1">
      <c r="A10" s="429">
        <v>30</v>
      </c>
      <c r="B10" s="430">
        <v>102.4</v>
      </c>
      <c r="C10" s="430">
        <v>100.9</v>
      </c>
      <c r="D10" s="430">
        <v>117.1</v>
      </c>
      <c r="E10" s="430">
        <v>110.3</v>
      </c>
      <c r="F10" s="430">
        <v>109.2</v>
      </c>
      <c r="G10" s="430">
        <v>108.6</v>
      </c>
      <c r="H10" s="430">
        <v>103.6</v>
      </c>
      <c r="I10" s="430">
        <v>101.6</v>
      </c>
      <c r="J10" s="431">
        <v>103</v>
      </c>
      <c r="K10" s="430">
        <v>102</v>
      </c>
      <c r="L10" s="430">
        <v>112.5</v>
      </c>
      <c r="M10" s="430">
        <v>109.5</v>
      </c>
      <c r="N10" s="430">
        <v>109</v>
      </c>
      <c r="O10" s="430">
        <v>108.6</v>
      </c>
      <c r="P10" s="430">
        <v>102</v>
      </c>
      <c r="Q10" s="430">
        <v>99.8</v>
      </c>
      <c r="R10" s="432">
        <v>102.5</v>
      </c>
      <c r="S10" s="433">
        <v>101.6</v>
      </c>
      <c r="T10" s="433">
        <v>106</v>
      </c>
      <c r="U10" s="433">
        <v>102.1</v>
      </c>
      <c r="V10" s="433">
        <v>104</v>
      </c>
      <c r="W10" s="433">
        <v>103</v>
      </c>
      <c r="X10" s="433">
        <v>106.3</v>
      </c>
      <c r="Y10" s="434">
        <v>104.7</v>
      </c>
      <c r="Z10" s="433">
        <v>102.9</v>
      </c>
      <c r="AA10" s="433">
        <v>101.7</v>
      </c>
      <c r="AB10" s="433">
        <v>106.8</v>
      </c>
      <c r="AC10" s="433">
        <v>100.6</v>
      </c>
      <c r="AD10" s="433">
        <v>103.5</v>
      </c>
      <c r="AE10" s="433">
        <v>102.6</v>
      </c>
      <c r="AF10" s="433">
        <v>111.4</v>
      </c>
      <c r="AG10" s="433">
        <v>108.1</v>
      </c>
    </row>
    <row r="11" spans="1:35" s="428" customFormat="1" ht="18" customHeight="1">
      <c r="A11" s="429" t="s">
        <v>19</v>
      </c>
      <c r="B11" s="430">
        <v>101.5</v>
      </c>
      <c r="C11" s="430">
        <v>101.7</v>
      </c>
      <c r="D11" s="430">
        <v>100.6</v>
      </c>
      <c r="E11" s="430">
        <v>105.9</v>
      </c>
      <c r="F11" s="430">
        <v>102</v>
      </c>
      <c r="G11" s="430">
        <v>103.4</v>
      </c>
      <c r="H11" s="430">
        <v>98.6</v>
      </c>
      <c r="I11" s="430">
        <v>98.2</v>
      </c>
      <c r="J11" s="431">
        <v>102.2</v>
      </c>
      <c r="K11" s="430">
        <v>102.3</v>
      </c>
      <c r="L11" s="430">
        <v>93.6</v>
      </c>
      <c r="M11" s="430">
        <v>98.9</v>
      </c>
      <c r="N11" s="430">
        <v>99.5</v>
      </c>
      <c r="O11" s="430">
        <v>101.4</v>
      </c>
      <c r="P11" s="430">
        <v>94.6</v>
      </c>
      <c r="Q11" s="430">
        <v>94.1</v>
      </c>
      <c r="R11" s="432">
        <v>102.1</v>
      </c>
      <c r="S11" s="433">
        <v>101.4</v>
      </c>
      <c r="T11" s="433">
        <v>108.9</v>
      </c>
      <c r="U11" s="433">
        <v>104.9</v>
      </c>
      <c r="V11" s="433">
        <v>103.7</v>
      </c>
      <c r="W11" s="433">
        <v>102.9</v>
      </c>
      <c r="X11" s="433">
        <v>104.8</v>
      </c>
      <c r="Y11" s="434">
        <v>104.2</v>
      </c>
      <c r="Z11" s="433">
        <v>102.7</v>
      </c>
      <c r="AA11" s="433">
        <v>101.8</v>
      </c>
      <c r="AB11" s="433">
        <v>111.3</v>
      </c>
      <c r="AC11" s="433">
        <v>104.1</v>
      </c>
      <c r="AD11" s="433">
        <v>103.7</v>
      </c>
      <c r="AE11" s="433">
        <v>103</v>
      </c>
      <c r="AF11" s="433">
        <v>107.8</v>
      </c>
      <c r="AG11" s="433">
        <v>106.7</v>
      </c>
    </row>
    <row r="12" spans="1:35" s="428" customFormat="1" ht="18" customHeight="1">
      <c r="A12" s="429">
        <v>2</v>
      </c>
      <c r="B12" s="430">
        <v>101.6</v>
      </c>
      <c r="C12" s="430">
        <v>101.6</v>
      </c>
      <c r="D12" s="430">
        <v>103.8</v>
      </c>
      <c r="E12" s="430">
        <v>106.4</v>
      </c>
      <c r="F12" s="430">
        <v>99.9</v>
      </c>
      <c r="G12" s="430">
        <v>100.8</v>
      </c>
      <c r="H12" s="430">
        <v>103.3</v>
      </c>
      <c r="I12" s="430">
        <v>102.9</v>
      </c>
      <c r="J12" s="431">
        <v>102.9</v>
      </c>
      <c r="K12" s="430">
        <v>102.7</v>
      </c>
      <c r="L12" s="430">
        <v>91.2</v>
      </c>
      <c r="M12" s="430">
        <v>95.8</v>
      </c>
      <c r="N12" s="430">
        <v>99.9</v>
      </c>
      <c r="O12" s="430">
        <v>101.4</v>
      </c>
      <c r="P12" s="430">
        <v>116.4</v>
      </c>
      <c r="Q12" s="430">
        <v>112.7</v>
      </c>
      <c r="R12" s="432">
        <v>100.9</v>
      </c>
      <c r="S12" s="433">
        <v>100.7</v>
      </c>
      <c r="T12" s="433">
        <v>109.2</v>
      </c>
      <c r="U12" s="433">
        <v>105.2</v>
      </c>
      <c r="V12" s="433">
        <v>100.2</v>
      </c>
      <c r="W12" s="433">
        <v>100.6</v>
      </c>
      <c r="X12" s="433">
        <v>104.9</v>
      </c>
      <c r="Y12" s="434">
        <v>104.5</v>
      </c>
      <c r="Z12" s="433">
        <v>101</v>
      </c>
      <c r="AA12" s="433">
        <v>100.7</v>
      </c>
      <c r="AB12" s="433">
        <v>110.4</v>
      </c>
      <c r="AC12" s="433">
        <v>104.1</v>
      </c>
      <c r="AD12" s="433">
        <v>99.6</v>
      </c>
      <c r="AE12" s="433">
        <v>100.1</v>
      </c>
      <c r="AF12" s="433">
        <v>109.5</v>
      </c>
      <c r="AG12" s="433">
        <v>108.6</v>
      </c>
    </row>
    <row r="13" spans="1:35" s="428" customFormat="1" ht="18" customHeight="1">
      <c r="A13" s="435"/>
      <c r="B13" s="430"/>
      <c r="C13" s="430"/>
      <c r="D13" s="430"/>
      <c r="E13" s="430"/>
      <c r="F13" s="430"/>
      <c r="G13" s="430"/>
      <c r="H13" s="430"/>
      <c r="I13" s="430"/>
      <c r="J13" s="431"/>
      <c r="K13" s="430"/>
      <c r="L13" s="430"/>
      <c r="M13" s="430"/>
      <c r="N13" s="430"/>
      <c r="O13" s="430"/>
      <c r="P13" s="430"/>
      <c r="Q13" s="430"/>
      <c r="R13" s="431"/>
      <c r="S13" s="430"/>
      <c r="T13" s="430"/>
      <c r="U13" s="430"/>
      <c r="V13" s="430"/>
      <c r="W13" s="430"/>
      <c r="X13" s="430"/>
      <c r="Y13" s="436"/>
      <c r="Z13" s="430"/>
      <c r="AA13" s="430"/>
      <c r="AB13" s="430"/>
      <c r="AC13" s="430"/>
      <c r="AD13" s="430"/>
      <c r="AE13" s="430"/>
    </row>
    <row r="14" spans="1:35" s="428" customFormat="1" ht="18" customHeight="1">
      <c r="A14" s="437" t="s">
        <v>122</v>
      </c>
      <c r="B14" s="431">
        <v>87.3</v>
      </c>
      <c r="C14" s="430">
        <v>101.1</v>
      </c>
      <c r="D14" s="430">
        <v>92</v>
      </c>
      <c r="E14" s="430">
        <v>105.3</v>
      </c>
      <c r="F14" s="438">
        <v>87.3</v>
      </c>
      <c r="G14" s="438">
        <v>101.4</v>
      </c>
      <c r="H14" s="438">
        <v>89.4</v>
      </c>
      <c r="I14" s="438">
        <v>101.9</v>
      </c>
      <c r="J14" s="439">
        <v>85.9</v>
      </c>
      <c r="K14" s="438">
        <v>102.4</v>
      </c>
      <c r="L14" s="438">
        <v>83.1</v>
      </c>
      <c r="M14" s="438">
        <v>97.2</v>
      </c>
      <c r="N14" s="438">
        <v>82.2</v>
      </c>
      <c r="O14" s="438">
        <v>101.9</v>
      </c>
      <c r="P14" s="438">
        <v>101.4</v>
      </c>
      <c r="Q14" s="438">
        <v>115.4</v>
      </c>
      <c r="R14" s="440">
        <v>87.1</v>
      </c>
      <c r="S14" s="441">
        <v>101.4</v>
      </c>
      <c r="T14" s="441">
        <v>95.7</v>
      </c>
      <c r="U14" s="441">
        <v>105.8</v>
      </c>
      <c r="V14" s="441">
        <v>83.8</v>
      </c>
      <c r="W14" s="441">
        <v>101.4</v>
      </c>
      <c r="X14" s="441">
        <v>93</v>
      </c>
      <c r="Y14" s="442">
        <v>105.9</v>
      </c>
      <c r="Z14" s="441">
        <v>85.1</v>
      </c>
      <c r="AA14" s="441">
        <v>101.6</v>
      </c>
      <c r="AB14" s="441">
        <v>89.7</v>
      </c>
      <c r="AC14" s="441">
        <v>105</v>
      </c>
      <c r="AD14" s="441">
        <v>81.400000000000006</v>
      </c>
      <c r="AE14" s="441">
        <v>100.9</v>
      </c>
      <c r="AF14" s="433">
        <v>95.8</v>
      </c>
      <c r="AG14" s="433">
        <v>110.4</v>
      </c>
    </row>
    <row r="15" spans="1:35" s="428" customFormat="1" ht="18" customHeight="1">
      <c r="A15" s="437">
        <v>5</v>
      </c>
      <c r="B15" s="431">
        <v>87.8</v>
      </c>
      <c r="C15" s="430">
        <v>100</v>
      </c>
      <c r="D15" s="430">
        <v>101.4</v>
      </c>
      <c r="E15" s="430">
        <v>104.2</v>
      </c>
      <c r="F15" s="438">
        <v>83.2</v>
      </c>
      <c r="G15" s="438">
        <v>97.4</v>
      </c>
      <c r="H15" s="438">
        <v>88</v>
      </c>
      <c r="I15" s="438">
        <v>99.3</v>
      </c>
      <c r="J15" s="439">
        <v>86.7</v>
      </c>
      <c r="K15" s="438">
        <v>101.5</v>
      </c>
      <c r="L15" s="438">
        <v>76</v>
      </c>
      <c r="M15" s="438">
        <v>93.4</v>
      </c>
      <c r="N15" s="438">
        <v>82.4</v>
      </c>
      <c r="O15" s="438">
        <v>97.9</v>
      </c>
      <c r="P15" s="438">
        <v>100.2</v>
      </c>
      <c r="Q15" s="438">
        <v>113.2</v>
      </c>
      <c r="R15" s="440">
        <v>85.2</v>
      </c>
      <c r="S15" s="441">
        <v>98.9</v>
      </c>
      <c r="T15" s="441">
        <v>91.4</v>
      </c>
      <c r="U15" s="441">
        <v>102.8</v>
      </c>
      <c r="V15" s="441">
        <v>82.3</v>
      </c>
      <c r="W15" s="441">
        <v>97.4</v>
      </c>
      <c r="X15" s="441">
        <v>88.6</v>
      </c>
      <c r="Y15" s="443">
        <v>103.3</v>
      </c>
      <c r="Z15" s="444">
        <v>83.4</v>
      </c>
      <c r="AA15" s="444">
        <v>98.7</v>
      </c>
      <c r="AB15" s="444">
        <v>85.2</v>
      </c>
      <c r="AC15" s="444">
        <v>102.2</v>
      </c>
      <c r="AD15" s="444">
        <v>80.400000000000006</v>
      </c>
      <c r="AE15" s="444">
        <v>96.9</v>
      </c>
      <c r="AF15" s="445">
        <v>89.9</v>
      </c>
      <c r="AG15" s="433">
        <v>107.6</v>
      </c>
    </row>
    <row r="16" spans="1:35" s="428" customFormat="1" ht="18" customHeight="1">
      <c r="A16" s="437">
        <v>6</v>
      </c>
      <c r="B16" s="431">
        <v>140.4</v>
      </c>
      <c r="C16" s="430">
        <v>102.1</v>
      </c>
      <c r="D16" s="430">
        <v>110.2</v>
      </c>
      <c r="E16" s="430">
        <v>106.7</v>
      </c>
      <c r="F16" s="438">
        <v>140.1</v>
      </c>
      <c r="G16" s="438">
        <v>99.4</v>
      </c>
      <c r="H16" s="438">
        <v>114.1</v>
      </c>
      <c r="I16" s="438">
        <v>100.3</v>
      </c>
      <c r="J16" s="439">
        <v>154.9</v>
      </c>
      <c r="K16" s="438">
        <v>103.1</v>
      </c>
      <c r="L16" s="438">
        <v>93.3</v>
      </c>
      <c r="M16" s="438">
        <v>95.8</v>
      </c>
      <c r="N16" s="438">
        <v>150.4</v>
      </c>
      <c r="O16" s="438">
        <v>99.8</v>
      </c>
      <c r="P16" s="438">
        <v>126.9</v>
      </c>
      <c r="Q16" s="438">
        <v>112.7</v>
      </c>
      <c r="R16" s="440">
        <v>140.30000000000001</v>
      </c>
      <c r="S16" s="441">
        <v>100.4</v>
      </c>
      <c r="T16" s="441">
        <v>147.19999999999999</v>
      </c>
      <c r="U16" s="441">
        <v>104.5</v>
      </c>
      <c r="V16" s="441">
        <v>127.1</v>
      </c>
      <c r="W16" s="441">
        <v>98.7</v>
      </c>
      <c r="X16" s="441">
        <v>130.1</v>
      </c>
      <c r="Y16" s="443">
        <v>104.5</v>
      </c>
      <c r="Z16" s="444">
        <v>150.1</v>
      </c>
      <c r="AA16" s="444">
        <v>100</v>
      </c>
      <c r="AB16" s="444">
        <v>184.6</v>
      </c>
      <c r="AC16" s="444">
        <v>102.7</v>
      </c>
      <c r="AD16" s="444">
        <v>131.19999999999999</v>
      </c>
      <c r="AE16" s="444">
        <v>97.7</v>
      </c>
      <c r="AF16" s="445">
        <v>149.80000000000001</v>
      </c>
      <c r="AG16" s="433">
        <v>108.5</v>
      </c>
    </row>
    <row r="17" spans="1:33" s="428" customFormat="1" ht="18" customHeight="1">
      <c r="A17" s="437">
        <v>7</v>
      </c>
      <c r="B17" s="431">
        <v>110.4</v>
      </c>
      <c r="C17" s="430">
        <v>102.5</v>
      </c>
      <c r="D17" s="430">
        <v>124.1</v>
      </c>
      <c r="E17" s="430">
        <v>105.2</v>
      </c>
      <c r="F17" s="438">
        <v>114.3</v>
      </c>
      <c r="G17" s="438">
        <v>100.8</v>
      </c>
      <c r="H17" s="438">
        <v>137.9</v>
      </c>
      <c r="I17" s="438">
        <v>107.4</v>
      </c>
      <c r="J17" s="439">
        <v>111</v>
      </c>
      <c r="K17" s="438">
        <v>103.5</v>
      </c>
      <c r="L17" s="438">
        <v>142.69999999999999</v>
      </c>
      <c r="M17" s="438">
        <v>95</v>
      </c>
      <c r="N17" s="438">
        <v>112.7</v>
      </c>
      <c r="O17" s="438">
        <v>102.1</v>
      </c>
      <c r="P17" s="438">
        <v>175.6</v>
      </c>
      <c r="Q17" s="438">
        <v>114.5</v>
      </c>
      <c r="R17" s="440">
        <v>116.9</v>
      </c>
      <c r="S17" s="441">
        <v>100.7</v>
      </c>
      <c r="T17" s="441">
        <v>126.3</v>
      </c>
      <c r="U17" s="441">
        <v>105.1</v>
      </c>
      <c r="V17" s="441">
        <v>135.19999999999999</v>
      </c>
      <c r="W17" s="441">
        <v>100.1</v>
      </c>
      <c r="X17" s="441">
        <v>134.1</v>
      </c>
      <c r="Y17" s="442">
        <v>104.7</v>
      </c>
      <c r="Z17" s="441">
        <v>116.1</v>
      </c>
      <c r="AA17" s="441">
        <v>100.6</v>
      </c>
      <c r="AB17" s="441">
        <v>127.6</v>
      </c>
      <c r="AC17" s="441">
        <v>104.4</v>
      </c>
      <c r="AD17" s="441">
        <v>136.6</v>
      </c>
      <c r="AE17" s="441">
        <v>99.2</v>
      </c>
      <c r="AF17" s="433">
        <v>137.1</v>
      </c>
      <c r="AG17" s="433">
        <v>109</v>
      </c>
    </row>
    <row r="18" spans="1:33" s="428" customFormat="1" ht="18" customHeight="1">
      <c r="A18" s="437">
        <v>8</v>
      </c>
      <c r="B18" s="431">
        <v>88.1</v>
      </c>
      <c r="C18" s="430">
        <v>100.7</v>
      </c>
      <c r="D18" s="430">
        <v>98.2</v>
      </c>
      <c r="E18" s="430">
        <v>104.5</v>
      </c>
      <c r="F18" s="438">
        <v>86.6</v>
      </c>
      <c r="G18" s="438">
        <v>99.1</v>
      </c>
      <c r="H18" s="438">
        <v>94.4</v>
      </c>
      <c r="I18" s="438">
        <v>105.9</v>
      </c>
      <c r="J18" s="439">
        <v>86.2</v>
      </c>
      <c r="K18" s="438">
        <v>101.3</v>
      </c>
      <c r="L18" s="438">
        <v>75.599999999999994</v>
      </c>
      <c r="M18" s="438">
        <v>93.1</v>
      </c>
      <c r="N18" s="438">
        <v>84</v>
      </c>
      <c r="O18" s="438">
        <v>99.6</v>
      </c>
      <c r="P18" s="438">
        <v>101.1</v>
      </c>
      <c r="Q18" s="438">
        <v>115.8</v>
      </c>
      <c r="R18" s="440">
        <v>86.6</v>
      </c>
      <c r="S18" s="441">
        <v>100</v>
      </c>
      <c r="T18" s="441">
        <v>99.1</v>
      </c>
      <c r="U18" s="441">
        <v>104.3</v>
      </c>
      <c r="V18" s="441">
        <v>83.8</v>
      </c>
      <c r="W18" s="441">
        <v>99.3</v>
      </c>
      <c r="X18" s="441">
        <v>92.2</v>
      </c>
      <c r="Y18" s="442">
        <v>105.1</v>
      </c>
      <c r="Z18" s="441">
        <v>83.6</v>
      </c>
      <c r="AA18" s="441">
        <v>100.1</v>
      </c>
      <c r="AB18" s="441">
        <v>91.4</v>
      </c>
      <c r="AC18" s="441">
        <v>103.9</v>
      </c>
      <c r="AD18" s="441">
        <v>80.400000000000006</v>
      </c>
      <c r="AE18" s="441">
        <v>98.8</v>
      </c>
      <c r="AF18" s="433">
        <v>92.7</v>
      </c>
      <c r="AG18" s="433">
        <v>109.4</v>
      </c>
    </row>
    <row r="19" spans="1:33" s="428" customFormat="1" ht="18" customHeight="1">
      <c r="A19" s="437">
        <v>9</v>
      </c>
      <c r="B19" s="431">
        <v>86.5</v>
      </c>
      <c r="C19" s="430">
        <v>101.8</v>
      </c>
      <c r="D19" s="430">
        <v>91.8</v>
      </c>
      <c r="E19" s="430">
        <v>106.7</v>
      </c>
      <c r="F19" s="438">
        <v>83.6</v>
      </c>
      <c r="G19" s="438">
        <v>101.9</v>
      </c>
      <c r="H19" s="438">
        <v>91.7</v>
      </c>
      <c r="I19" s="438">
        <v>104.6</v>
      </c>
      <c r="J19" s="439">
        <v>85.6</v>
      </c>
      <c r="K19" s="438">
        <v>102.6</v>
      </c>
      <c r="L19" s="438">
        <v>77.599999999999994</v>
      </c>
      <c r="M19" s="438">
        <v>95.6</v>
      </c>
      <c r="N19" s="438">
        <v>82</v>
      </c>
      <c r="O19" s="438">
        <v>102.1</v>
      </c>
      <c r="P19" s="438">
        <v>99.2</v>
      </c>
      <c r="Q19" s="438">
        <v>113.6</v>
      </c>
      <c r="R19" s="440">
        <v>85.4</v>
      </c>
      <c r="S19" s="441">
        <v>100.7</v>
      </c>
      <c r="T19" s="441">
        <v>94.2</v>
      </c>
      <c r="U19" s="441">
        <v>105.3</v>
      </c>
      <c r="V19" s="441">
        <v>82.5</v>
      </c>
      <c r="W19" s="441">
        <v>100.7</v>
      </c>
      <c r="X19" s="441">
        <v>90.3</v>
      </c>
      <c r="Y19" s="442">
        <v>104.8</v>
      </c>
      <c r="Z19" s="441">
        <v>83.2</v>
      </c>
      <c r="AA19" s="441">
        <v>100.7</v>
      </c>
      <c r="AB19" s="441">
        <v>86.6</v>
      </c>
      <c r="AC19" s="441">
        <v>103.3</v>
      </c>
      <c r="AD19" s="441">
        <v>80</v>
      </c>
      <c r="AE19" s="441">
        <v>99.9</v>
      </c>
      <c r="AF19" s="433">
        <v>91.5</v>
      </c>
      <c r="AG19" s="433">
        <v>108.6</v>
      </c>
    </row>
    <row r="20" spans="1:33" s="428" customFormat="1" ht="18" customHeight="1">
      <c r="A20" s="446">
        <v>10</v>
      </c>
      <c r="B20" s="431">
        <v>86.2</v>
      </c>
      <c r="C20" s="430">
        <v>102.2</v>
      </c>
      <c r="D20" s="430">
        <v>90.4</v>
      </c>
      <c r="E20" s="430">
        <v>106.8</v>
      </c>
      <c r="F20" s="438">
        <v>83.7</v>
      </c>
      <c r="G20" s="438">
        <v>101.9</v>
      </c>
      <c r="H20" s="438">
        <v>91.6</v>
      </c>
      <c r="I20" s="438">
        <v>104.8</v>
      </c>
      <c r="J20" s="439">
        <v>85.8</v>
      </c>
      <c r="K20" s="438">
        <v>103.5</v>
      </c>
      <c r="L20" s="438">
        <v>79.2</v>
      </c>
      <c r="M20" s="438">
        <v>97.1</v>
      </c>
      <c r="N20" s="438">
        <v>82.2</v>
      </c>
      <c r="O20" s="438">
        <v>102.5</v>
      </c>
      <c r="P20" s="438">
        <v>100.2</v>
      </c>
      <c r="Q20" s="438">
        <v>114.6</v>
      </c>
      <c r="R20" s="440">
        <v>85.7</v>
      </c>
      <c r="S20" s="441">
        <v>101.7</v>
      </c>
      <c r="T20" s="441">
        <v>92.1</v>
      </c>
      <c r="U20" s="441">
        <v>106.9</v>
      </c>
      <c r="V20" s="444">
        <v>82.9</v>
      </c>
      <c r="W20" s="441">
        <v>101.7</v>
      </c>
      <c r="X20" s="441">
        <v>88.8</v>
      </c>
      <c r="Y20" s="442">
        <v>104.9</v>
      </c>
      <c r="Z20" s="441">
        <v>83.8</v>
      </c>
      <c r="AA20" s="441">
        <v>101.8</v>
      </c>
      <c r="AB20" s="441">
        <v>86.7</v>
      </c>
      <c r="AC20" s="441">
        <v>105.9</v>
      </c>
      <c r="AD20" s="441">
        <v>80.5</v>
      </c>
      <c r="AE20" s="441">
        <v>101.1</v>
      </c>
      <c r="AF20" s="433">
        <v>89.4</v>
      </c>
      <c r="AG20" s="433">
        <v>108.8</v>
      </c>
    </row>
    <row r="21" spans="1:33" s="428" customFormat="1" ht="18" customHeight="1">
      <c r="A21" s="447">
        <v>11</v>
      </c>
      <c r="B21" s="439">
        <v>92.4</v>
      </c>
      <c r="C21" s="438">
        <v>102.8</v>
      </c>
      <c r="D21" s="438">
        <v>95.2</v>
      </c>
      <c r="E21" s="438">
        <v>108.7</v>
      </c>
      <c r="F21" s="438">
        <v>90.9</v>
      </c>
      <c r="G21" s="438">
        <v>103.5</v>
      </c>
      <c r="H21" s="438">
        <v>94.2</v>
      </c>
      <c r="I21" s="438">
        <v>104.9</v>
      </c>
      <c r="J21" s="439">
        <v>93.3</v>
      </c>
      <c r="K21" s="438">
        <v>104.3</v>
      </c>
      <c r="L21" s="438">
        <v>84.6</v>
      </c>
      <c r="M21" s="438">
        <v>96.7</v>
      </c>
      <c r="N21" s="438">
        <v>90.7</v>
      </c>
      <c r="O21" s="438">
        <v>104</v>
      </c>
      <c r="P21" s="438">
        <v>98.2</v>
      </c>
      <c r="Q21" s="438">
        <v>112.1</v>
      </c>
      <c r="R21" s="440">
        <v>88.9</v>
      </c>
      <c r="S21" s="441">
        <v>101.1</v>
      </c>
      <c r="T21" s="441">
        <v>95.6</v>
      </c>
      <c r="U21" s="441">
        <v>105.8</v>
      </c>
      <c r="V21" s="444">
        <v>89.1</v>
      </c>
      <c r="W21" s="441">
        <v>102</v>
      </c>
      <c r="X21" s="441">
        <v>91.7</v>
      </c>
      <c r="Y21" s="442">
        <v>104.6</v>
      </c>
      <c r="Z21" s="441">
        <v>87.3</v>
      </c>
      <c r="AA21" s="441">
        <v>101.1</v>
      </c>
      <c r="AB21" s="441">
        <v>89.9</v>
      </c>
      <c r="AC21" s="441">
        <v>103.2</v>
      </c>
      <c r="AD21" s="441">
        <v>87.7</v>
      </c>
      <c r="AE21" s="441">
        <v>101.6</v>
      </c>
      <c r="AF21" s="433">
        <v>92.2</v>
      </c>
      <c r="AG21" s="433">
        <v>108.3</v>
      </c>
    </row>
    <row r="22" spans="1:33" s="428" customFormat="1" ht="18" customHeight="1">
      <c r="A22" s="447">
        <v>12</v>
      </c>
      <c r="B22" s="439">
        <v>176.1</v>
      </c>
      <c r="C22" s="438">
        <v>101.9</v>
      </c>
      <c r="D22" s="438">
        <v>163</v>
      </c>
      <c r="E22" s="438">
        <v>108</v>
      </c>
      <c r="F22" s="438">
        <v>181.8</v>
      </c>
      <c r="G22" s="438">
        <v>103.1</v>
      </c>
      <c r="H22" s="438">
        <v>174.4</v>
      </c>
      <c r="I22" s="438">
        <v>106.2</v>
      </c>
      <c r="J22" s="439">
        <v>181.3</v>
      </c>
      <c r="K22" s="438">
        <v>102.7</v>
      </c>
      <c r="L22" s="438">
        <v>145.69999999999999</v>
      </c>
      <c r="M22" s="438">
        <v>94.6</v>
      </c>
      <c r="N22" s="438">
        <v>187.6</v>
      </c>
      <c r="O22" s="438">
        <v>103.2</v>
      </c>
      <c r="P22" s="438">
        <v>203.6</v>
      </c>
      <c r="Q22" s="448">
        <v>112.8</v>
      </c>
      <c r="R22" s="441">
        <v>173.6</v>
      </c>
      <c r="S22" s="441">
        <v>101.2</v>
      </c>
      <c r="T22" s="441">
        <v>181.8</v>
      </c>
      <c r="U22" s="441">
        <v>105.6</v>
      </c>
      <c r="V22" s="441">
        <v>183.6</v>
      </c>
      <c r="W22" s="441">
        <v>102.3</v>
      </c>
      <c r="X22" s="441">
        <v>175.9</v>
      </c>
      <c r="Y22" s="442">
        <v>104.6</v>
      </c>
      <c r="Z22" s="441">
        <v>184.2</v>
      </c>
      <c r="AA22" s="441">
        <v>101.4</v>
      </c>
      <c r="AB22" s="441">
        <v>207.9</v>
      </c>
      <c r="AC22" s="441">
        <v>104.1</v>
      </c>
      <c r="AD22" s="441">
        <v>191.2</v>
      </c>
      <c r="AE22" s="441">
        <v>101.8</v>
      </c>
      <c r="AF22" s="433">
        <v>196.4</v>
      </c>
      <c r="AG22" s="433">
        <v>108</v>
      </c>
    </row>
    <row r="23" spans="1:33" s="428" customFormat="1" ht="18" customHeight="1">
      <c r="A23" s="447" t="s">
        <v>104</v>
      </c>
      <c r="B23" s="439">
        <v>85.7</v>
      </c>
      <c r="C23" s="438">
        <v>99.6</v>
      </c>
      <c r="D23" s="438">
        <v>88.1</v>
      </c>
      <c r="E23" s="438">
        <v>103.9</v>
      </c>
      <c r="F23" s="438">
        <v>88.1</v>
      </c>
      <c r="G23" s="438">
        <v>105.2</v>
      </c>
      <c r="H23" s="438">
        <v>97.6</v>
      </c>
      <c r="I23" s="438">
        <v>104.6</v>
      </c>
      <c r="J23" s="439">
        <v>85.9</v>
      </c>
      <c r="K23" s="438">
        <v>102.7</v>
      </c>
      <c r="L23" s="438">
        <v>77.7</v>
      </c>
      <c r="M23" s="438">
        <v>94.8</v>
      </c>
      <c r="N23" s="438">
        <v>85.5</v>
      </c>
      <c r="O23" s="438">
        <v>105.4</v>
      </c>
      <c r="P23" s="438">
        <v>94.9</v>
      </c>
      <c r="Q23" s="448">
        <v>108.5</v>
      </c>
      <c r="R23" s="438">
        <v>86.1</v>
      </c>
      <c r="S23" s="438">
        <v>100.1</v>
      </c>
      <c r="T23" s="438">
        <v>93.3</v>
      </c>
      <c r="U23" s="438">
        <v>104.1</v>
      </c>
      <c r="V23" s="438">
        <v>83.8</v>
      </c>
      <c r="W23" s="438">
        <v>99.9</v>
      </c>
      <c r="X23" s="438">
        <v>90.6</v>
      </c>
      <c r="Y23" s="448">
        <v>105.3</v>
      </c>
      <c r="Z23" s="438">
        <v>84.3</v>
      </c>
      <c r="AA23" s="438">
        <v>100.7</v>
      </c>
      <c r="AB23" s="438">
        <v>87</v>
      </c>
      <c r="AC23" s="438">
        <v>104.2</v>
      </c>
      <c r="AD23" s="438">
        <v>81.7</v>
      </c>
      <c r="AE23" s="438">
        <v>99.7</v>
      </c>
      <c r="AF23" s="430">
        <v>90.8</v>
      </c>
      <c r="AG23" s="430">
        <v>109.8</v>
      </c>
    </row>
    <row r="24" spans="1:33" s="428" customFormat="1" ht="18" customHeight="1">
      <c r="A24" s="447">
        <v>2</v>
      </c>
      <c r="B24" s="439">
        <v>84.9</v>
      </c>
      <c r="C24" s="438">
        <v>100.1</v>
      </c>
      <c r="D24" s="438">
        <v>90.5</v>
      </c>
      <c r="E24" s="438">
        <v>107</v>
      </c>
      <c r="F24" s="438">
        <v>88.5</v>
      </c>
      <c r="G24" s="438">
        <v>107</v>
      </c>
      <c r="H24" s="438">
        <v>89.9</v>
      </c>
      <c r="I24" s="438">
        <v>102.5</v>
      </c>
      <c r="J24" s="439">
        <v>85.3</v>
      </c>
      <c r="K24" s="438">
        <v>102.5</v>
      </c>
      <c r="L24" s="438">
        <v>78.7</v>
      </c>
      <c r="M24" s="438">
        <v>96.7</v>
      </c>
      <c r="N24" s="438">
        <v>85.7</v>
      </c>
      <c r="O24" s="438">
        <v>106.7</v>
      </c>
      <c r="P24" s="438">
        <v>96.3</v>
      </c>
      <c r="Q24" s="448">
        <v>109.7</v>
      </c>
      <c r="R24" s="438">
        <v>84.2</v>
      </c>
      <c r="S24" s="438">
        <v>100.2</v>
      </c>
      <c r="T24" s="438">
        <v>92.2</v>
      </c>
      <c r="U24" s="438">
        <v>106.1</v>
      </c>
      <c r="V24" s="438">
        <v>82.6</v>
      </c>
      <c r="W24" s="438">
        <v>101.5</v>
      </c>
      <c r="X24" s="438">
        <v>88.6</v>
      </c>
      <c r="Y24" s="448">
        <v>104.6</v>
      </c>
      <c r="Z24" s="438">
        <v>82.5</v>
      </c>
      <c r="AA24" s="438">
        <v>100.6</v>
      </c>
      <c r="AB24" s="438">
        <v>87.9</v>
      </c>
      <c r="AC24" s="438">
        <v>105.6</v>
      </c>
      <c r="AD24" s="438">
        <v>80.3</v>
      </c>
      <c r="AE24" s="438">
        <v>101</v>
      </c>
      <c r="AF24" s="430">
        <v>89.9</v>
      </c>
      <c r="AG24" s="430">
        <v>109.3</v>
      </c>
    </row>
    <row r="25" spans="1:33" s="428" customFormat="1" ht="18" customHeight="1">
      <c r="A25" s="447">
        <v>3</v>
      </c>
      <c r="B25" s="439">
        <v>92.7</v>
      </c>
      <c r="C25" s="438">
        <v>101</v>
      </c>
      <c r="D25" s="438">
        <v>90.3</v>
      </c>
      <c r="E25" s="438">
        <v>106.3</v>
      </c>
      <c r="F25" s="438">
        <v>89</v>
      </c>
      <c r="G25" s="438">
        <v>106.9</v>
      </c>
      <c r="H25" s="438">
        <v>94.9</v>
      </c>
      <c r="I25" s="438">
        <v>104</v>
      </c>
      <c r="J25" s="439">
        <v>96.2</v>
      </c>
      <c r="K25" s="438">
        <v>103.8</v>
      </c>
      <c r="L25" s="438">
        <v>78.400000000000006</v>
      </c>
      <c r="M25" s="438">
        <v>95.1</v>
      </c>
      <c r="N25" s="438">
        <v>86.5</v>
      </c>
      <c r="O25" s="438">
        <v>106.9</v>
      </c>
      <c r="P25" s="438">
        <v>99.8</v>
      </c>
      <c r="Q25" s="448">
        <v>110.1</v>
      </c>
      <c r="R25" s="438">
        <v>89.7</v>
      </c>
      <c r="S25" s="438">
        <v>101.5</v>
      </c>
      <c r="T25" s="438">
        <v>98.5</v>
      </c>
      <c r="U25" s="438">
        <v>106.3</v>
      </c>
      <c r="V25" s="438">
        <v>87.5</v>
      </c>
      <c r="W25" s="438">
        <v>102.3</v>
      </c>
      <c r="X25" s="438">
        <v>96.8</v>
      </c>
      <c r="Y25" s="448">
        <v>105.6</v>
      </c>
      <c r="Z25" s="438">
        <v>88.5</v>
      </c>
      <c r="AA25" s="438">
        <v>102.2</v>
      </c>
      <c r="AB25" s="438">
        <v>96.5</v>
      </c>
      <c r="AC25" s="438">
        <v>105.4</v>
      </c>
      <c r="AD25" s="438">
        <v>85.8</v>
      </c>
      <c r="AE25" s="438">
        <v>102</v>
      </c>
      <c r="AF25" s="430">
        <v>102.1</v>
      </c>
      <c r="AG25" s="430">
        <v>110.9</v>
      </c>
    </row>
    <row r="26" spans="1:33" s="428" customFormat="1" ht="18" customHeight="1">
      <c r="A26" s="447">
        <v>4</v>
      </c>
      <c r="B26" s="439">
        <v>88.1</v>
      </c>
      <c r="C26" s="438">
        <v>102.4</v>
      </c>
      <c r="D26" s="438">
        <v>93.5</v>
      </c>
      <c r="E26" s="438">
        <v>107.9</v>
      </c>
      <c r="F26" s="438">
        <v>91.6</v>
      </c>
      <c r="G26" s="438">
        <v>109.2</v>
      </c>
      <c r="H26" s="438">
        <v>94.4</v>
      </c>
      <c r="I26" s="438">
        <v>107.1</v>
      </c>
      <c r="J26" s="439">
        <v>88.5</v>
      </c>
      <c r="K26" s="438">
        <v>104.9</v>
      </c>
      <c r="L26" s="438">
        <v>81.400000000000006</v>
      </c>
      <c r="M26" s="438">
        <v>95.9</v>
      </c>
      <c r="N26" s="438">
        <v>87.8</v>
      </c>
      <c r="O26" s="438">
        <v>109.4</v>
      </c>
      <c r="P26" s="438">
        <v>102.9</v>
      </c>
      <c r="Q26" s="448">
        <v>117.5</v>
      </c>
      <c r="R26" s="438">
        <v>88.3</v>
      </c>
      <c r="S26" s="438">
        <v>102.6</v>
      </c>
      <c r="T26" s="438">
        <v>95.1</v>
      </c>
      <c r="U26" s="438">
        <v>106.1</v>
      </c>
      <c r="V26" s="438">
        <v>85.7</v>
      </c>
      <c r="W26" s="438">
        <v>103.6</v>
      </c>
      <c r="X26" s="438">
        <v>95</v>
      </c>
      <c r="Y26" s="448">
        <v>107.4</v>
      </c>
      <c r="Z26" s="438">
        <v>86.8</v>
      </c>
      <c r="AA26" s="438">
        <v>103.2</v>
      </c>
      <c r="AB26" s="438">
        <v>90.2</v>
      </c>
      <c r="AC26" s="438">
        <v>105.2</v>
      </c>
      <c r="AD26" s="438">
        <v>83.4</v>
      </c>
      <c r="AE26" s="438">
        <v>103.3</v>
      </c>
      <c r="AF26" s="430">
        <v>97.5</v>
      </c>
      <c r="AG26" s="430">
        <v>112.3</v>
      </c>
    </row>
    <row r="27" spans="1:33" s="428" customFormat="1" ht="5.25" customHeight="1">
      <c r="A27" s="449"/>
      <c r="B27" s="450"/>
      <c r="C27" s="451"/>
      <c r="D27" s="451"/>
      <c r="E27" s="451"/>
      <c r="F27" s="451"/>
      <c r="G27" s="451"/>
      <c r="H27" s="451"/>
      <c r="I27" s="451"/>
      <c r="J27" s="450"/>
      <c r="K27" s="451"/>
      <c r="L27" s="451"/>
      <c r="M27" s="451"/>
      <c r="N27" s="451"/>
      <c r="O27" s="451"/>
      <c r="P27" s="438"/>
      <c r="Q27" s="452"/>
      <c r="R27" s="451"/>
      <c r="S27" s="451"/>
      <c r="T27" s="451"/>
      <c r="U27" s="451"/>
      <c r="V27" s="451"/>
      <c r="W27" s="451"/>
      <c r="X27" s="438"/>
      <c r="Y27" s="452"/>
      <c r="Z27" s="451"/>
      <c r="AA27" s="451"/>
      <c r="AB27" s="451"/>
      <c r="AC27" s="451"/>
      <c r="AD27" s="451"/>
      <c r="AE27" s="451"/>
    </row>
    <row r="28" spans="1:33" s="428" customFormat="1" ht="18" customHeight="1">
      <c r="A28" s="453"/>
      <c r="B28" s="430"/>
      <c r="C28" s="430"/>
      <c r="D28" s="430"/>
      <c r="E28" s="430"/>
      <c r="F28" s="430"/>
      <c r="G28" s="430"/>
      <c r="H28" s="430"/>
      <c r="I28" s="430"/>
      <c r="J28" s="430"/>
      <c r="K28" s="430"/>
      <c r="L28" s="430"/>
      <c r="M28" s="430"/>
      <c r="N28" s="430"/>
      <c r="O28" s="430"/>
      <c r="P28" s="454"/>
      <c r="Q28" s="430"/>
      <c r="R28" s="455"/>
      <c r="S28" s="455"/>
      <c r="T28" s="455"/>
      <c r="U28" s="455"/>
      <c r="V28" s="456"/>
      <c r="W28" s="456"/>
      <c r="X28" s="454"/>
      <c r="Y28" s="430"/>
      <c r="Z28" s="457"/>
      <c r="AA28" s="457"/>
      <c r="AB28" s="457"/>
      <c r="AC28" s="457"/>
      <c r="AD28" s="456"/>
      <c r="AE28" s="456" t="s">
        <v>212</v>
      </c>
      <c r="AF28" s="454"/>
      <c r="AG28" s="454"/>
    </row>
    <row r="29" spans="1:33" ht="19.5" customHeight="1">
      <c r="E29" s="458"/>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t="s">
        <v>213</v>
      </c>
      <c r="AD29" s="460"/>
    </row>
    <row r="30" spans="1:33" ht="19.5" customHeight="1">
      <c r="E30" s="461" t="s">
        <v>214</v>
      </c>
      <c r="F30" s="462" t="s">
        <v>199</v>
      </c>
      <c r="G30" s="463"/>
      <c r="H30" s="463"/>
      <c r="I30" s="463"/>
      <c r="J30" s="463"/>
      <c r="K30" s="463"/>
      <c r="L30" s="463"/>
      <c r="M30" s="463"/>
      <c r="N30" s="463"/>
      <c r="O30" s="463"/>
      <c r="P30" s="463"/>
      <c r="Q30" s="464"/>
      <c r="R30" s="462" t="s">
        <v>200</v>
      </c>
      <c r="S30" s="463"/>
      <c r="T30" s="463"/>
      <c r="U30" s="463"/>
      <c r="V30" s="463"/>
      <c r="W30" s="463"/>
      <c r="X30" s="463"/>
      <c r="Y30" s="463"/>
      <c r="Z30" s="463"/>
      <c r="AA30" s="463"/>
      <c r="AB30" s="463"/>
      <c r="AC30" s="463"/>
    </row>
    <row r="31" spans="1:33" ht="15.95" customHeight="1">
      <c r="E31" s="465"/>
      <c r="F31" s="466" t="s">
        <v>201</v>
      </c>
      <c r="G31" s="467"/>
      <c r="H31" s="468"/>
      <c r="I31" s="466" t="s">
        <v>215</v>
      </c>
      <c r="J31" s="467"/>
      <c r="K31" s="468"/>
      <c r="L31" s="466" t="s">
        <v>216</v>
      </c>
      <c r="M31" s="467"/>
      <c r="N31" s="468"/>
      <c r="O31" s="466" t="s">
        <v>204</v>
      </c>
      <c r="P31" s="467"/>
      <c r="Q31" s="468"/>
      <c r="R31" s="466" t="s">
        <v>201</v>
      </c>
      <c r="S31" s="467"/>
      <c r="T31" s="468"/>
      <c r="U31" s="466" t="s">
        <v>215</v>
      </c>
      <c r="V31" s="467"/>
      <c r="W31" s="468"/>
      <c r="X31" s="466" t="s">
        <v>216</v>
      </c>
      <c r="Y31" s="467"/>
      <c r="Z31" s="468"/>
      <c r="AA31" s="466" t="s">
        <v>204</v>
      </c>
      <c r="AB31" s="467"/>
      <c r="AC31" s="468"/>
    </row>
    <row r="32" spans="1:33" ht="15.95" customHeight="1">
      <c r="E32" s="465"/>
      <c r="F32" s="469"/>
      <c r="G32" s="470"/>
      <c r="H32" s="471"/>
      <c r="I32" s="469"/>
      <c r="J32" s="470"/>
      <c r="K32" s="471"/>
      <c r="L32" s="469"/>
      <c r="M32" s="470"/>
      <c r="N32" s="471"/>
      <c r="O32" s="469"/>
      <c r="P32" s="470"/>
      <c r="Q32" s="471"/>
      <c r="R32" s="469"/>
      <c r="S32" s="470"/>
      <c r="T32" s="471"/>
      <c r="U32" s="469"/>
      <c r="V32" s="470"/>
      <c r="W32" s="471"/>
      <c r="X32" s="469"/>
      <c r="Y32" s="470"/>
      <c r="Z32" s="471"/>
      <c r="AA32" s="469"/>
      <c r="AB32" s="470"/>
      <c r="AC32" s="471"/>
    </row>
    <row r="33" spans="5:29" ht="6" customHeight="1">
      <c r="E33" s="465"/>
      <c r="F33" s="472" t="s">
        <v>217</v>
      </c>
      <c r="G33" s="473"/>
      <c r="H33" s="473"/>
      <c r="I33" s="472" t="s">
        <v>217</v>
      </c>
      <c r="J33" s="473"/>
      <c r="K33" s="474"/>
      <c r="L33" s="472" t="s">
        <v>217</v>
      </c>
      <c r="M33" s="473"/>
      <c r="N33" s="474"/>
      <c r="O33" s="472" t="s">
        <v>217</v>
      </c>
      <c r="P33" s="473"/>
      <c r="Q33" s="474"/>
      <c r="R33" s="472" t="s">
        <v>217</v>
      </c>
      <c r="S33" s="473"/>
      <c r="T33" s="473"/>
      <c r="U33" s="472" t="s">
        <v>217</v>
      </c>
      <c r="V33" s="473"/>
      <c r="W33" s="474"/>
      <c r="X33" s="472" t="s">
        <v>217</v>
      </c>
      <c r="Y33" s="473"/>
      <c r="Z33" s="474"/>
      <c r="AA33" s="472" t="s">
        <v>217</v>
      </c>
      <c r="AB33" s="473"/>
      <c r="AC33" s="474"/>
    </row>
    <row r="34" spans="5:29" ht="15.95" customHeight="1">
      <c r="E34" s="465"/>
      <c r="F34" s="475"/>
      <c r="G34" s="476" t="s">
        <v>218</v>
      </c>
      <c r="H34" s="477"/>
      <c r="I34" s="475"/>
      <c r="J34" s="476" t="s">
        <v>218</v>
      </c>
      <c r="K34" s="477"/>
      <c r="L34" s="475"/>
      <c r="M34" s="476" t="s">
        <v>218</v>
      </c>
      <c r="N34" s="477"/>
      <c r="O34" s="475"/>
      <c r="P34" s="476" t="s">
        <v>218</v>
      </c>
      <c r="Q34" s="477"/>
      <c r="R34" s="475"/>
      <c r="S34" s="476" t="s">
        <v>218</v>
      </c>
      <c r="T34" s="477"/>
      <c r="U34" s="475"/>
      <c r="V34" s="476" t="s">
        <v>218</v>
      </c>
      <c r="W34" s="477"/>
      <c r="X34" s="475"/>
      <c r="Y34" s="476" t="s">
        <v>218</v>
      </c>
      <c r="Z34" s="477"/>
      <c r="AA34" s="475"/>
      <c r="AB34" s="476" t="s">
        <v>218</v>
      </c>
      <c r="AC34" s="477"/>
    </row>
    <row r="35" spans="5:29" ht="12.75" customHeight="1">
      <c r="E35" s="465"/>
      <c r="F35" s="475"/>
      <c r="G35" s="417" t="s">
        <v>219</v>
      </c>
      <c r="H35" s="417" t="s">
        <v>220</v>
      </c>
      <c r="I35" s="475"/>
      <c r="J35" s="417" t="s">
        <v>219</v>
      </c>
      <c r="K35" s="417" t="s">
        <v>220</v>
      </c>
      <c r="L35" s="475"/>
      <c r="M35" s="417" t="s">
        <v>219</v>
      </c>
      <c r="N35" s="417" t="s">
        <v>220</v>
      </c>
      <c r="O35" s="475"/>
      <c r="P35" s="417" t="s">
        <v>219</v>
      </c>
      <c r="Q35" s="417" t="s">
        <v>220</v>
      </c>
      <c r="R35" s="475"/>
      <c r="S35" s="417" t="s">
        <v>219</v>
      </c>
      <c r="T35" s="417" t="s">
        <v>220</v>
      </c>
      <c r="U35" s="475"/>
      <c r="V35" s="417" t="s">
        <v>219</v>
      </c>
      <c r="W35" s="417" t="s">
        <v>220</v>
      </c>
      <c r="X35" s="475"/>
      <c r="Y35" s="417" t="s">
        <v>219</v>
      </c>
      <c r="Z35" s="417" t="s">
        <v>220</v>
      </c>
      <c r="AA35" s="475"/>
      <c r="AB35" s="417" t="s">
        <v>219</v>
      </c>
      <c r="AC35" s="417" t="s">
        <v>220</v>
      </c>
    </row>
    <row r="36" spans="5:29" ht="12.75" customHeight="1">
      <c r="E36" s="478"/>
      <c r="F36" s="479"/>
      <c r="G36" s="421" t="s">
        <v>221</v>
      </c>
      <c r="H36" s="421" t="s">
        <v>221</v>
      </c>
      <c r="I36" s="479"/>
      <c r="J36" s="421" t="s">
        <v>221</v>
      </c>
      <c r="K36" s="421" t="s">
        <v>221</v>
      </c>
      <c r="L36" s="479"/>
      <c r="M36" s="421" t="s">
        <v>221</v>
      </c>
      <c r="N36" s="421" t="s">
        <v>221</v>
      </c>
      <c r="O36" s="479"/>
      <c r="P36" s="421" t="s">
        <v>221</v>
      </c>
      <c r="Q36" s="421" t="s">
        <v>221</v>
      </c>
      <c r="R36" s="479"/>
      <c r="S36" s="421" t="s">
        <v>221</v>
      </c>
      <c r="T36" s="421" t="s">
        <v>221</v>
      </c>
      <c r="U36" s="479"/>
      <c r="V36" s="421" t="s">
        <v>221</v>
      </c>
      <c r="W36" s="421" t="s">
        <v>221</v>
      </c>
      <c r="X36" s="479"/>
      <c r="Y36" s="421" t="s">
        <v>221</v>
      </c>
      <c r="Z36" s="421" t="s">
        <v>221</v>
      </c>
      <c r="AA36" s="479"/>
      <c r="AB36" s="421" t="s">
        <v>221</v>
      </c>
      <c r="AC36" s="421" t="s">
        <v>221</v>
      </c>
    </row>
    <row r="37" spans="5:29" s="428" customFormat="1" ht="15" customHeight="1">
      <c r="E37" s="424" t="s">
        <v>222</v>
      </c>
      <c r="F37" s="426" t="s">
        <v>223</v>
      </c>
      <c r="G37" s="426"/>
      <c r="H37" s="426"/>
      <c r="I37" s="426"/>
      <c r="J37" s="426"/>
      <c r="K37" s="426"/>
      <c r="L37" s="426"/>
      <c r="M37" s="426"/>
      <c r="N37" s="426"/>
      <c r="O37" s="426"/>
      <c r="P37" s="426"/>
      <c r="Q37" s="427"/>
      <c r="R37" s="425" t="s">
        <v>223</v>
      </c>
      <c r="S37" s="426"/>
      <c r="T37" s="426"/>
      <c r="U37" s="426"/>
      <c r="V37" s="426"/>
      <c r="W37" s="426"/>
      <c r="X37" s="426"/>
      <c r="Y37" s="426"/>
      <c r="Z37" s="426"/>
      <c r="AA37" s="426"/>
      <c r="AB37" s="426"/>
      <c r="AC37" s="426"/>
    </row>
    <row r="38" spans="5:29" s="428" customFormat="1" ht="18" customHeight="1">
      <c r="E38" s="480" t="s">
        <v>122</v>
      </c>
      <c r="F38" s="481">
        <v>241303</v>
      </c>
      <c r="G38" s="482">
        <v>217653</v>
      </c>
      <c r="H38" s="483">
        <v>17448</v>
      </c>
      <c r="I38" s="482">
        <v>294820</v>
      </c>
      <c r="J38" s="483">
        <v>261185</v>
      </c>
      <c r="K38" s="482">
        <v>23561</v>
      </c>
      <c r="L38" s="482">
        <v>258123</v>
      </c>
      <c r="M38" s="482">
        <v>226010</v>
      </c>
      <c r="N38" s="482">
        <v>19776</v>
      </c>
      <c r="O38" s="482">
        <v>198329</v>
      </c>
      <c r="P38" s="482">
        <v>188991</v>
      </c>
      <c r="Q38" s="484">
        <v>8251</v>
      </c>
      <c r="R38" s="485">
        <v>274747</v>
      </c>
      <c r="S38" s="485">
        <v>246479</v>
      </c>
      <c r="T38" s="485">
        <v>17857</v>
      </c>
      <c r="U38" s="485">
        <v>365448</v>
      </c>
      <c r="V38" s="485">
        <v>317731</v>
      </c>
      <c r="W38" s="486">
        <v>25631</v>
      </c>
      <c r="X38" s="485">
        <v>315759</v>
      </c>
      <c r="Y38" s="485">
        <v>279178</v>
      </c>
      <c r="Z38" s="485">
        <v>26588</v>
      </c>
      <c r="AA38" s="485">
        <v>250467</v>
      </c>
      <c r="AB38" s="485">
        <v>225391</v>
      </c>
      <c r="AC38" s="485">
        <v>11881</v>
      </c>
    </row>
    <row r="39" spans="5:29" s="487" customFormat="1" ht="18" customHeight="1">
      <c r="E39" s="480">
        <v>5</v>
      </c>
      <c r="F39" s="481">
        <v>242678</v>
      </c>
      <c r="G39" s="482">
        <v>217090</v>
      </c>
      <c r="H39" s="483">
        <v>15398</v>
      </c>
      <c r="I39" s="482">
        <v>324869</v>
      </c>
      <c r="J39" s="483">
        <v>257072</v>
      </c>
      <c r="K39" s="482">
        <v>24872</v>
      </c>
      <c r="L39" s="482">
        <v>246081</v>
      </c>
      <c r="M39" s="482">
        <v>221278</v>
      </c>
      <c r="N39" s="482">
        <v>14993</v>
      </c>
      <c r="O39" s="482">
        <v>195265</v>
      </c>
      <c r="P39" s="482">
        <v>185461</v>
      </c>
      <c r="Q39" s="484">
        <v>6882</v>
      </c>
      <c r="R39" s="485">
        <v>268771</v>
      </c>
      <c r="S39" s="485">
        <v>243186</v>
      </c>
      <c r="T39" s="485">
        <v>14489</v>
      </c>
      <c r="U39" s="485">
        <v>349111</v>
      </c>
      <c r="V39" s="485">
        <v>312330</v>
      </c>
      <c r="W39" s="486">
        <v>21301</v>
      </c>
      <c r="X39" s="485">
        <v>309896</v>
      </c>
      <c r="Y39" s="485">
        <v>274082</v>
      </c>
      <c r="Z39" s="485">
        <v>19862</v>
      </c>
      <c r="AA39" s="485">
        <v>238469</v>
      </c>
      <c r="AB39" s="485">
        <v>222337</v>
      </c>
      <c r="AC39" s="485">
        <v>9094</v>
      </c>
    </row>
    <row r="40" spans="5:29" s="487" customFormat="1" ht="18" customHeight="1">
      <c r="E40" s="480">
        <v>6</v>
      </c>
      <c r="F40" s="481">
        <v>388305</v>
      </c>
      <c r="G40" s="482">
        <v>221427</v>
      </c>
      <c r="H40" s="483">
        <v>15892</v>
      </c>
      <c r="I40" s="482">
        <v>353013</v>
      </c>
      <c r="J40" s="483">
        <v>260355</v>
      </c>
      <c r="K40" s="482">
        <v>28206</v>
      </c>
      <c r="L40" s="482">
        <v>414427</v>
      </c>
      <c r="M40" s="482">
        <v>226049</v>
      </c>
      <c r="N40" s="482">
        <v>14870</v>
      </c>
      <c r="O40" s="482">
        <v>253222</v>
      </c>
      <c r="P40" s="482">
        <v>188607</v>
      </c>
      <c r="Q40" s="484">
        <v>5524</v>
      </c>
      <c r="R40" s="485">
        <v>442704</v>
      </c>
      <c r="S40" s="485">
        <v>246732</v>
      </c>
      <c r="T40" s="485">
        <v>14761</v>
      </c>
      <c r="U40" s="485">
        <v>561928</v>
      </c>
      <c r="V40" s="485">
        <v>317131</v>
      </c>
      <c r="W40" s="486">
        <v>21991</v>
      </c>
      <c r="X40" s="485">
        <v>479038</v>
      </c>
      <c r="Y40" s="485">
        <v>277972</v>
      </c>
      <c r="Z40" s="485">
        <v>19796</v>
      </c>
      <c r="AA40" s="485">
        <v>350320</v>
      </c>
      <c r="AB40" s="485">
        <v>224939</v>
      </c>
      <c r="AC40" s="485">
        <v>9064</v>
      </c>
    </row>
    <row r="41" spans="5:29" s="487" customFormat="1" ht="16.5" customHeight="1">
      <c r="E41" s="480">
        <v>7</v>
      </c>
      <c r="F41" s="481">
        <v>305159</v>
      </c>
      <c r="G41" s="482">
        <v>222931</v>
      </c>
      <c r="H41" s="483">
        <v>15384</v>
      </c>
      <c r="I41" s="482">
        <v>397562</v>
      </c>
      <c r="J41" s="483">
        <v>267651</v>
      </c>
      <c r="K41" s="482">
        <v>16899</v>
      </c>
      <c r="L41" s="482">
        <v>338174</v>
      </c>
      <c r="M41" s="482">
        <v>226816</v>
      </c>
      <c r="N41" s="482">
        <v>17529</v>
      </c>
      <c r="O41" s="482">
        <v>305911</v>
      </c>
      <c r="P41" s="482">
        <v>200376</v>
      </c>
      <c r="Q41" s="484">
        <v>7604</v>
      </c>
      <c r="R41" s="485">
        <v>368860</v>
      </c>
      <c r="S41" s="485">
        <v>246255</v>
      </c>
      <c r="T41" s="485">
        <v>16219</v>
      </c>
      <c r="U41" s="485">
        <v>482002</v>
      </c>
      <c r="V41" s="485">
        <v>317487</v>
      </c>
      <c r="W41" s="486">
        <v>23631</v>
      </c>
      <c r="X41" s="485">
        <v>509566</v>
      </c>
      <c r="Y41" s="485">
        <v>279505</v>
      </c>
      <c r="Z41" s="485">
        <v>22437</v>
      </c>
      <c r="AA41" s="485">
        <v>361034</v>
      </c>
      <c r="AB41" s="485">
        <v>224216</v>
      </c>
      <c r="AC41" s="485">
        <v>10252</v>
      </c>
    </row>
    <row r="42" spans="5:29" s="487" customFormat="1" ht="18" customHeight="1">
      <c r="E42" s="480">
        <v>8</v>
      </c>
      <c r="F42" s="481">
        <v>243704</v>
      </c>
      <c r="G42" s="482">
        <v>218621</v>
      </c>
      <c r="H42" s="483">
        <v>15466</v>
      </c>
      <c r="I42" s="482">
        <v>314753</v>
      </c>
      <c r="J42" s="483">
        <v>262136</v>
      </c>
      <c r="K42" s="482">
        <v>20458</v>
      </c>
      <c r="L42" s="482">
        <v>256101</v>
      </c>
      <c r="M42" s="482">
        <v>223777</v>
      </c>
      <c r="N42" s="482">
        <v>16650</v>
      </c>
      <c r="O42" s="482">
        <v>209416</v>
      </c>
      <c r="P42" s="482">
        <v>196770</v>
      </c>
      <c r="Q42" s="484">
        <v>8313</v>
      </c>
      <c r="R42" s="488">
        <v>273209</v>
      </c>
      <c r="S42" s="488">
        <v>243988</v>
      </c>
      <c r="T42" s="488">
        <v>16701</v>
      </c>
      <c r="U42" s="488">
        <v>378159</v>
      </c>
      <c r="V42" s="488">
        <v>315042</v>
      </c>
      <c r="W42" s="489">
        <v>23661</v>
      </c>
      <c r="X42" s="488">
        <v>315628</v>
      </c>
      <c r="Y42" s="488">
        <v>276634</v>
      </c>
      <c r="Z42" s="488">
        <v>22976</v>
      </c>
      <c r="AA42" s="488">
        <v>248125</v>
      </c>
      <c r="AB42" s="488">
        <v>224493</v>
      </c>
      <c r="AC42" s="488">
        <v>10948</v>
      </c>
    </row>
    <row r="43" spans="5:29" s="487" customFormat="1" ht="18" customHeight="1">
      <c r="E43" s="480">
        <v>9</v>
      </c>
      <c r="F43" s="481">
        <v>239235</v>
      </c>
      <c r="G43" s="482">
        <v>221373</v>
      </c>
      <c r="H43" s="483">
        <v>15296</v>
      </c>
      <c r="I43" s="482">
        <v>294132</v>
      </c>
      <c r="J43" s="483">
        <v>272263</v>
      </c>
      <c r="K43" s="482">
        <v>16335</v>
      </c>
      <c r="L43" s="482">
        <v>247381</v>
      </c>
      <c r="M43" s="482">
        <v>228756</v>
      </c>
      <c r="N43" s="482">
        <v>18352</v>
      </c>
      <c r="O43" s="482">
        <v>203505</v>
      </c>
      <c r="P43" s="482">
        <v>194226</v>
      </c>
      <c r="Q43" s="484">
        <v>8261</v>
      </c>
      <c r="R43" s="488">
        <v>269329</v>
      </c>
      <c r="S43" s="488">
        <v>245717</v>
      </c>
      <c r="T43" s="488">
        <v>16713</v>
      </c>
      <c r="U43" s="488">
        <v>359818</v>
      </c>
      <c r="V43" s="488">
        <v>318334</v>
      </c>
      <c r="W43" s="489">
        <v>23649</v>
      </c>
      <c r="X43" s="488">
        <v>310656</v>
      </c>
      <c r="Y43" s="488">
        <v>279134</v>
      </c>
      <c r="Z43" s="488">
        <v>24727</v>
      </c>
      <c r="AA43" s="488">
        <v>243030</v>
      </c>
      <c r="AB43" s="488">
        <v>224239</v>
      </c>
      <c r="AC43" s="488">
        <v>10463</v>
      </c>
    </row>
    <row r="44" spans="5:29" s="487" customFormat="1" ht="18" customHeight="1">
      <c r="E44" s="480">
        <v>10</v>
      </c>
      <c r="F44" s="481">
        <v>238368</v>
      </c>
      <c r="G44" s="482">
        <v>221513</v>
      </c>
      <c r="H44" s="483">
        <v>16045</v>
      </c>
      <c r="I44" s="482">
        <v>289808</v>
      </c>
      <c r="J44" s="483">
        <v>267199</v>
      </c>
      <c r="K44" s="482">
        <v>21630</v>
      </c>
      <c r="L44" s="482">
        <v>247436</v>
      </c>
      <c r="M44" s="482">
        <v>227362</v>
      </c>
      <c r="N44" s="482">
        <v>19788</v>
      </c>
      <c r="O44" s="482">
        <v>203312</v>
      </c>
      <c r="P44" s="482">
        <v>194492</v>
      </c>
      <c r="Q44" s="484">
        <v>8519</v>
      </c>
      <c r="R44" s="488">
        <v>270402</v>
      </c>
      <c r="S44" s="488">
        <v>247402</v>
      </c>
      <c r="T44" s="488">
        <v>17697</v>
      </c>
      <c r="U44" s="488">
        <v>351565</v>
      </c>
      <c r="V44" s="488">
        <v>321453</v>
      </c>
      <c r="W44" s="489">
        <v>25546</v>
      </c>
      <c r="X44" s="488">
        <v>312273</v>
      </c>
      <c r="Y44" s="488">
        <v>280073</v>
      </c>
      <c r="Z44" s="488">
        <v>26631</v>
      </c>
      <c r="AA44" s="488">
        <v>239105</v>
      </c>
      <c r="AB44" s="488">
        <v>224087</v>
      </c>
      <c r="AC44" s="488">
        <v>10911</v>
      </c>
    </row>
    <row r="45" spans="5:29" s="487" customFormat="1" ht="18" customHeight="1">
      <c r="E45" s="490">
        <v>11</v>
      </c>
      <c r="F45" s="481">
        <v>255428</v>
      </c>
      <c r="G45" s="482">
        <v>222474</v>
      </c>
      <c r="H45" s="483">
        <v>16461</v>
      </c>
      <c r="I45" s="482">
        <v>305095</v>
      </c>
      <c r="J45" s="483">
        <v>271422</v>
      </c>
      <c r="K45" s="482">
        <v>22491</v>
      </c>
      <c r="L45" s="482">
        <v>268760</v>
      </c>
      <c r="M45" s="482">
        <v>228056</v>
      </c>
      <c r="N45" s="482">
        <v>22869</v>
      </c>
      <c r="O45" s="482">
        <v>208918</v>
      </c>
      <c r="P45" s="482">
        <v>195423</v>
      </c>
      <c r="Q45" s="484">
        <v>7682</v>
      </c>
      <c r="R45" s="488">
        <v>280486</v>
      </c>
      <c r="S45" s="488">
        <v>245288</v>
      </c>
      <c r="T45" s="488">
        <v>18080</v>
      </c>
      <c r="U45" s="488">
        <v>364794</v>
      </c>
      <c r="V45" s="488">
        <v>318005</v>
      </c>
      <c r="W45" s="489">
        <v>25355</v>
      </c>
      <c r="X45" s="488">
        <v>335613</v>
      </c>
      <c r="Y45" s="488">
        <v>279793</v>
      </c>
      <c r="Z45" s="488">
        <v>28031</v>
      </c>
      <c r="AA45" s="488">
        <v>247020</v>
      </c>
      <c r="AB45" s="488">
        <v>222932</v>
      </c>
      <c r="AC45" s="488">
        <v>11302</v>
      </c>
    </row>
    <row r="46" spans="5:29" s="487" customFormat="1" ht="18" customHeight="1">
      <c r="E46" s="490">
        <v>12</v>
      </c>
      <c r="F46" s="481">
        <v>486842</v>
      </c>
      <c r="G46" s="483">
        <v>220430</v>
      </c>
      <c r="H46" s="483">
        <v>16551</v>
      </c>
      <c r="I46" s="483">
        <v>522240</v>
      </c>
      <c r="J46" s="483">
        <v>270106</v>
      </c>
      <c r="K46" s="483">
        <v>21937</v>
      </c>
      <c r="L46" s="482">
        <v>537837</v>
      </c>
      <c r="M46" s="482">
        <v>227887</v>
      </c>
      <c r="N46" s="482">
        <v>22108</v>
      </c>
      <c r="O46" s="482">
        <v>386962</v>
      </c>
      <c r="P46" s="482">
        <v>196321</v>
      </c>
      <c r="Q46" s="484">
        <v>9359</v>
      </c>
      <c r="R46" s="488">
        <v>547696</v>
      </c>
      <c r="S46" s="488">
        <v>245503</v>
      </c>
      <c r="T46" s="488">
        <v>18141</v>
      </c>
      <c r="U46" s="488">
        <v>693900</v>
      </c>
      <c r="V46" s="488">
        <v>317258</v>
      </c>
      <c r="W46" s="488">
        <v>25551</v>
      </c>
      <c r="X46" s="488">
        <v>691901</v>
      </c>
      <c r="Y46" s="488">
        <v>280134</v>
      </c>
      <c r="Z46" s="488">
        <v>28400</v>
      </c>
      <c r="AA46" s="488">
        <v>473584</v>
      </c>
      <c r="AB46" s="488">
        <v>222947</v>
      </c>
      <c r="AC46" s="488">
        <v>11379</v>
      </c>
    </row>
    <row r="47" spans="5:29" s="487" customFormat="1" ht="18" customHeight="1">
      <c r="E47" s="490" t="s">
        <v>104</v>
      </c>
      <c r="F47" s="481">
        <v>236889</v>
      </c>
      <c r="G47" s="483">
        <v>214101</v>
      </c>
      <c r="H47" s="483">
        <v>17549</v>
      </c>
      <c r="I47" s="483">
        <v>282229</v>
      </c>
      <c r="J47" s="483">
        <v>257380</v>
      </c>
      <c r="K47" s="483">
        <v>23705</v>
      </c>
      <c r="L47" s="482">
        <v>260620</v>
      </c>
      <c r="M47" s="482">
        <v>229218</v>
      </c>
      <c r="N47" s="482">
        <v>25890</v>
      </c>
      <c r="O47" s="482">
        <v>216497</v>
      </c>
      <c r="P47" s="482">
        <v>191541</v>
      </c>
      <c r="Q47" s="484">
        <v>10992</v>
      </c>
      <c r="R47" s="488">
        <v>271763</v>
      </c>
      <c r="S47" s="488">
        <v>243075</v>
      </c>
      <c r="T47" s="488">
        <v>17685</v>
      </c>
      <c r="U47" s="488">
        <v>356175</v>
      </c>
      <c r="V47" s="488">
        <v>314001</v>
      </c>
      <c r="W47" s="488">
        <v>23957</v>
      </c>
      <c r="X47" s="488">
        <v>315666</v>
      </c>
      <c r="Y47" s="488">
        <v>274441</v>
      </c>
      <c r="Z47" s="488">
        <v>26825</v>
      </c>
      <c r="AA47" s="488">
        <v>244029</v>
      </c>
      <c r="AB47" s="488">
        <v>224342</v>
      </c>
      <c r="AC47" s="488">
        <v>11458</v>
      </c>
    </row>
    <row r="48" spans="5:29" s="487" customFormat="1" ht="18" customHeight="1">
      <c r="E48" s="490">
        <v>2</v>
      </c>
      <c r="F48" s="481">
        <v>234705</v>
      </c>
      <c r="G48" s="483">
        <v>214476</v>
      </c>
      <c r="H48" s="483">
        <v>18220</v>
      </c>
      <c r="I48" s="483">
        <v>289964</v>
      </c>
      <c r="J48" s="483">
        <v>263964</v>
      </c>
      <c r="K48" s="483">
        <v>25381</v>
      </c>
      <c r="L48" s="482">
        <v>261846</v>
      </c>
      <c r="M48" s="482">
        <v>232746</v>
      </c>
      <c r="N48" s="482">
        <v>26754</v>
      </c>
      <c r="O48" s="482">
        <v>199571</v>
      </c>
      <c r="P48" s="482">
        <v>188417</v>
      </c>
      <c r="Q48" s="484">
        <v>9967</v>
      </c>
      <c r="R48" s="488">
        <v>265693</v>
      </c>
      <c r="S48" s="488">
        <v>243564</v>
      </c>
      <c r="T48" s="488">
        <v>17622</v>
      </c>
      <c r="U48" s="488">
        <v>351993</v>
      </c>
      <c r="V48" s="488">
        <v>318833</v>
      </c>
      <c r="W48" s="488">
        <v>25760</v>
      </c>
      <c r="X48" s="488">
        <v>311348</v>
      </c>
      <c r="Y48" s="488">
        <v>277538</v>
      </c>
      <c r="Z48" s="488">
        <v>28526</v>
      </c>
      <c r="AA48" s="488">
        <v>238572</v>
      </c>
      <c r="AB48" s="488">
        <v>223890</v>
      </c>
      <c r="AC48" s="488">
        <v>10515</v>
      </c>
    </row>
    <row r="49" spans="5:31" s="487" customFormat="1" ht="18" customHeight="1">
      <c r="E49" s="490">
        <v>3</v>
      </c>
      <c r="F49" s="481">
        <v>256220</v>
      </c>
      <c r="G49" s="483">
        <v>216194</v>
      </c>
      <c r="H49" s="483">
        <v>18620</v>
      </c>
      <c r="I49" s="483">
        <v>289359</v>
      </c>
      <c r="J49" s="483">
        <v>261749</v>
      </c>
      <c r="K49" s="483">
        <v>25808</v>
      </c>
      <c r="L49" s="482">
        <v>263338</v>
      </c>
      <c r="M49" s="482">
        <v>231428</v>
      </c>
      <c r="N49" s="482">
        <v>27902</v>
      </c>
      <c r="O49" s="482">
        <v>210530</v>
      </c>
      <c r="P49" s="482">
        <v>191669</v>
      </c>
      <c r="Q49" s="484">
        <v>9661</v>
      </c>
      <c r="R49" s="488">
        <v>282898</v>
      </c>
      <c r="S49" s="488">
        <v>246023</v>
      </c>
      <c r="T49" s="488">
        <v>18337</v>
      </c>
      <c r="U49" s="488">
        <v>375877</v>
      </c>
      <c r="V49" s="488">
        <v>319225</v>
      </c>
      <c r="W49" s="488">
        <v>25782</v>
      </c>
      <c r="X49" s="488">
        <v>329727</v>
      </c>
      <c r="Y49" s="488">
        <v>279359</v>
      </c>
      <c r="Z49" s="488">
        <v>29293</v>
      </c>
      <c r="AA49" s="488">
        <v>260755</v>
      </c>
      <c r="AB49" s="488">
        <v>224943</v>
      </c>
      <c r="AC49" s="488">
        <v>11565</v>
      </c>
    </row>
    <row r="50" spans="5:31" s="487" customFormat="1" ht="18" customHeight="1">
      <c r="E50" s="490">
        <v>4</v>
      </c>
      <c r="F50" s="481">
        <v>243678</v>
      </c>
      <c r="G50" s="483">
        <v>219656</v>
      </c>
      <c r="H50" s="483">
        <v>18438</v>
      </c>
      <c r="I50" s="483">
        <v>299591</v>
      </c>
      <c r="J50" s="483">
        <v>268880</v>
      </c>
      <c r="K50" s="483">
        <v>23068</v>
      </c>
      <c r="L50" s="482">
        <v>271015</v>
      </c>
      <c r="M50" s="482">
        <v>238022</v>
      </c>
      <c r="N50" s="482">
        <v>26727</v>
      </c>
      <c r="O50" s="482">
        <v>209422</v>
      </c>
      <c r="P50" s="482">
        <v>195873</v>
      </c>
      <c r="Q50" s="484">
        <v>11561</v>
      </c>
      <c r="R50" s="488">
        <v>278680</v>
      </c>
      <c r="S50" s="488">
        <v>248549</v>
      </c>
      <c r="T50" s="488">
        <v>18816</v>
      </c>
      <c r="U50" s="488">
        <v>363225</v>
      </c>
      <c r="V50" s="488">
        <v>319912</v>
      </c>
      <c r="W50" s="488">
        <v>24625</v>
      </c>
      <c r="X50" s="488">
        <v>323012</v>
      </c>
      <c r="Y50" s="488">
        <v>282549</v>
      </c>
      <c r="Z50" s="488">
        <v>30072</v>
      </c>
      <c r="AA50" s="488">
        <v>255684</v>
      </c>
      <c r="AB50" s="488">
        <v>228430</v>
      </c>
      <c r="AC50" s="488">
        <v>12074</v>
      </c>
    </row>
    <row r="51" spans="5:31" s="487" customFormat="1" ht="4.5" customHeight="1">
      <c r="E51" s="491"/>
      <c r="F51" s="492"/>
      <c r="G51" s="493"/>
      <c r="H51" s="494"/>
      <c r="I51" s="493"/>
      <c r="J51" s="494"/>
      <c r="K51" s="493"/>
      <c r="L51" s="493"/>
      <c r="M51" s="493"/>
      <c r="N51" s="493"/>
      <c r="O51" s="493"/>
      <c r="P51" s="493"/>
      <c r="Q51" s="495"/>
      <c r="R51" s="493"/>
      <c r="S51" s="493"/>
      <c r="T51" s="493"/>
      <c r="U51" s="493"/>
      <c r="V51" s="493"/>
      <c r="W51" s="496"/>
      <c r="X51" s="493"/>
      <c r="Y51" s="493"/>
      <c r="Z51" s="493"/>
      <c r="AA51" s="493"/>
      <c r="AB51" s="493"/>
      <c r="AC51" s="493"/>
    </row>
    <row r="52" spans="5:31" s="428" customFormat="1" ht="15" customHeight="1">
      <c r="E52" s="424" t="s">
        <v>222</v>
      </c>
      <c r="F52" s="426" t="s">
        <v>224</v>
      </c>
      <c r="G52" s="426"/>
      <c r="H52" s="426"/>
      <c r="I52" s="426"/>
      <c r="J52" s="426"/>
      <c r="K52" s="426"/>
      <c r="L52" s="426"/>
      <c r="M52" s="426"/>
      <c r="N52" s="426"/>
      <c r="O52" s="426"/>
      <c r="P52" s="426"/>
      <c r="Q52" s="427"/>
      <c r="R52" s="425" t="s">
        <v>224</v>
      </c>
      <c r="S52" s="426"/>
      <c r="T52" s="426"/>
      <c r="U52" s="426"/>
      <c r="V52" s="426"/>
      <c r="W52" s="426"/>
      <c r="X52" s="426"/>
      <c r="Y52" s="426"/>
      <c r="Z52" s="426"/>
      <c r="AA52" s="426"/>
      <c r="AB52" s="426"/>
      <c r="AC52" s="426"/>
    </row>
    <row r="53" spans="5:31" s="428" customFormat="1" ht="18" customHeight="1">
      <c r="E53" s="480" t="s">
        <v>122</v>
      </c>
      <c r="F53" s="485">
        <v>264641</v>
      </c>
      <c r="G53" s="485">
        <v>238910</v>
      </c>
      <c r="H53" s="485">
        <v>22173</v>
      </c>
      <c r="I53" s="485">
        <v>321587</v>
      </c>
      <c r="J53" s="485">
        <v>283387</v>
      </c>
      <c r="K53" s="485">
        <v>21841</v>
      </c>
      <c r="L53" s="485">
        <v>271168</v>
      </c>
      <c r="M53" s="485">
        <v>246266</v>
      </c>
      <c r="N53" s="485">
        <v>23363</v>
      </c>
      <c r="O53" s="485">
        <v>198656</v>
      </c>
      <c r="P53" s="485">
        <v>188192</v>
      </c>
      <c r="Q53" s="497">
        <v>9015</v>
      </c>
      <c r="R53" s="498">
        <v>307664</v>
      </c>
      <c r="S53" s="485">
        <v>272921</v>
      </c>
      <c r="T53" s="485">
        <v>22747</v>
      </c>
      <c r="U53" s="485">
        <v>416319</v>
      </c>
      <c r="V53" s="485">
        <v>352509</v>
      </c>
      <c r="W53" s="485">
        <v>40815</v>
      </c>
      <c r="X53" s="485">
        <v>333463</v>
      </c>
      <c r="Y53" s="485">
        <v>291840</v>
      </c>
      <c r="Z53" s="485">
        <v>31230</v>
      </c>
      <c r="AA53" s="485">
        <v>286262</v>
      </c>
      <c r="AB53" s="485">
        <v>252608</v>
      </c>
      <c r="AC53" s="485">
        <v>13328</v>
      </c>
    </row>
    <row r="54" spans="5:31" s="428" customFormat="1" ht="18" customHeight="1">
      <c r="E54" s="480">
        <v>5</v>
      </c>
      <c r="F54" s="485">
        <v>267163</v>
      </c>
      <c r="G54" s="485">
        <v>238817</v>
      </c>
      <c r="H54" s="485">
        <v>19996</v>
      </c>
      <c r="I54" s="485">
        <v>294244</v>
      </c>
      <c r="J54" s="485">
        <v>277024</v>
      </c>
      <c r="K54" s="485">
        <v>16435</v>
      </c>
      <c r="L54" s="485">
        <v>271931</v>
      </c>
      <c r="M54" s="485">
        <v>240886</v>
      </c>
      <c r="N54" s="485">
        <v>18156</v>
      </c>
      <c r="O54" s="485">
        <v>196134</v>
      </c>
      <c r="P54" s="485">
        <v>185976</v>
      </c>
      <c r="Q54" s="497">
        <v>7546</v>
      </c>
      <c r="R54" s="498">
        <v>301517</v>
      </c>
      <c r="S54" s="485">
        <v>268587</v>
      </c>
      <c r="T54" s="485">
        <v>18583</v>
      </c>
      <c r="U54" s="485">
        <v>395437</v>
      </c>
      <c r="V54" s="485">
        <v>349432</v>
      </c>
      <c r="W54" s="485">
        <v>33250</v>
      </c>
      <c r="X54" s="485">
        <v>329348</v>
      </c>
      <c r="Y54" s="485">
        <v>286859</v>
      </c>
      <c r="Z54" s="485">
        <v>23331</v>
      </c>
      <c r="AA54" s="485">
        <v>268513</v>
      </c>
      <c r="AB54" s="485">
        <v>248546</v>
      </c>
      <c r="AC54" s="485">
        <v>10670</v>
      </c>
    </row>
    <row r="55" spans="5:31" s="428" customFormat="1" ht="18" customHeight="1">
      <c r="E55" s="480">
        <v>6</v>
      </c>
      <c r="F55" s="485">
        <v>477255</v>
      </c>
      <c r="G55" s="485">
        <v>243078</v>
      </c>
      <c r="H55" s="485">
        <v>19756</v>
      </c>
      <c r="I55" s="485">
        <v>361357</v>
      </c>
      <c r="J55" s="485">
        <v>283357</v>
      </c>
      <c r="K55" s="485">
        <v>17654</v>
      </c>
      <c r="L55" s="485">
        <v>496129</v>
      </c>
      <c r="M55" s="485">
        <v>246075</v>
      </c>
      <c r="N55" s="485">
        <v>17981</v>
      </c>
      <c r="O55" s="485">
        <v>248495</v>
      </c>
      <c r="P55" s="485">
        <v>186354</v>
      </c>
      <c r="Q55" s="497">
        <v>6337</v>
      </c>
      <c r="R55" s="498">
        <v>542556</v>
      </c>
      <c r="S55" s="485">
        <v>272241</v>
      </c>
      <c r="T55" s="485">
        <v>18704</v>
      </c>
      <c r="U55" s="488">
        <v>856995</v>
      </c>
      <c r="V55" s="488">
        <v>351293</v>
      </c>
      <c r="W55" s="488">
        <v>33143</v>
      </c>
      <c r="X55" s="485">
        <v>537324</v>
      </c>
      <c r="Y55" s="485">
        <v>289767</v>
      </c>
      <c r="Z55" s="485">
        <v>23131</v>
      </c>
      <c r="AA55" s="485">
        <v>447530</v>
      </c>
      <c r="AB55" s="485">
        <v>251006</v>
      </c>
      <c r="AC55" s="485">
        <v>10445</v>
      </c>
    </row>
    <row r="56" spans="5:31" s="428" customFormat="1" ht="18" customHeight="1">
      <c r="E56" s="480">
        <v>7</v>
      </c>
      <c r="F56" s="485">
        <v>341925</v>
      </c>
      <c r="G56" s="485">
        <v>243062</v>
      </c>
      <c r="H56" s="485">
        <v>20720</v>
      </c>
      <c r="I56" s="485">
        <v>552602</v>
      </c>
      <c r="J56" s="485">
        <v>278424</v>
      </c>
      <c r="K56" s="485">
        <v>20004</v>
      </c>
      <c r="L56" s="485">
        <v>371873</v>
      </c>
      <c r="M56" s="485">
        <v>248056</v>
      </c>
      <c r="N56" s="485">
        <v>22037</v>
      </c>
      <c r="O56" s="485">
        <v>343944</v>
      </c>
      <c r="P56" s="485">
        <v>188919</v>
      </c>
      <c r="Q56" s="497">
        <v>6731</v>
      </c>
      <c r="R56" s="498">
        <v>419466</v>
      </c>
      <c r="S56" s="485">
        <v>272186</v>
      </c>
      <c r="T56" s="485">
        <v>20476</v>
      </c>
      <c r="U56" s="485">
        <v>592287</v>
      </c>
      <c r="V56" s="485">
        <v>353131</v>
      </c>
      <c r="W56" s="485">
        <v>37837</v>
      </c>
      <c r="X56" s="485">
        <v>559473</v>
      </c>
      <c r="Y56" s="485">
        <v>291377</v>
      </c>
      <c r="Z56" s="485">
        <v>26355</v>
      </c>
      <c r="AA56" s="485">
        <v>409702</v>
      </c>
      <c r="AB56" s="485">
        <v>250820</v>
      </c>
      <c r="AC56" s="485">
        <v>11787</v>
      </c>
    </row>
    <row r="57" spans="5:31" s="428" customFormat="1" ht="18" customHeight="1">
      <c r="E57" s="480">
        <v>8</v>
      </c>
      <c r="F57" s="485">
        <v>265652</v>
      </c>
      <c r="G57" s="485">
        <v>237728</v>
      </c>
      <c r="H57" s="485">
        <v>20575</v>
      </c>
      <c r="I57" s="485">
        <v>292765</v>
      </c>
      <c r="J57" s="485">
        <v>276570</v>
      </c>
      <c r="K57" s="485">
        <v>15894</v>
      </c>
      <c r="L57" s="485">
        <v>277104</v>
      </c>
      <c r="M57" s="485">
        <v>242202</v>
      </c>
      <c r="N57" s="485">
        <v>21396</v>
      </c>
      <c r="O57" s="485">
        <v>197910</v>
      </c>
      <c r="P57" s="485">
        <v>188593</v>
      </c>
      <c r="Q57" s="497">
        <v>9260</v>
      </c>
      <c r="R57" s="499">
        <v>302116</v>
      </c>
      <c r="S57" s="488">
        <v>269946</v>
      </c>
      <c r="T57" s="488">
        <v>21188</v>
      </c>
      <c r="U57" s="488">
        <v>424485</v>
      </c>
      <c r="V57" s="488">
        <v>352041</v>
      </c>
      <c r="W57" s="488">
        <v>37011</v>
      </c>
      <c r="X57" s="488">
        <v>329372</v>
      </c>
      <c r="Y57" s="488">
        <v>289208</v>
      </c>
      <c r="Z57" s="488">
        <v>27085</v>
      </c>
      <c r="AA57" s="488">
        <v>277039</v>
      </c>
      <c r="AB57" s="488">
        <v>250875</v>
      </c>
      <c r="AC57" s="488">
        <v>12554</v>
      </c>
      <c r="AD57" s="493"/>
      <c r="AE57" s="493"/>
    </row>
    <row r="58" spans="5:31" s="428" customFormat="1" ht="18" customHeight="1">
      <c r="E58" s="480">
        <v>9</v>
      </c>
      <c r="F58" s="485">
        <v>263690</v>
      </c>
      <c r="G58" s="485">
        <v>240504</v>
      </c>
      <c r="H58" s="485">
        <v>20895</v>
      </c>
      <c r="I58" s="485">
        <v>300341</v>
      </c>
      <c r="J58" s="485">
        <v>281229</v>
      </c>
      <c r="K58" s="485">
        <v>19112</v>
      </c>
      <c r="L58" s="485">
        <v>270570</v>
      </c>
      <c r="M58" s="485">
        <v>246615</v>
      </c>
      <c r="N58" s="485">
        <v>23587</v>
      </c>
      <c r="O58" s="485">
        <v>194253</v>
      </c>
      <c r="P58" s="485">
        <v>186676</v>
      </c>
      <c r="Q58" s="497">
        <v>7531</v>
      </c>
      <c r="R58" s="499">
        <v>300769</v>
      </c>
      <c r="S58" s="488">
        <v>271743</v>
      </c>
      <c r="T58" s="488">
        <v>21135</v>
      </c>
      <c r="U58" s="488">
        <v>401832</v>
      </c>
      <c r="V58" s="488">
        <v>351136</v>
      </c>
      <c r="W58" s="488">
        <v>35817</v>
      </c>
      <c r="X58" s="488">
        <v>327651</v>
      </c>
      <c r="Y58" s="488">
        <v>290877</v>
      </c>
      <c r="Z58" s="488">
        <v>29150</v>
      </c>
      <c r="AA58" s="488">
        <v>273285</v>
      </c>
      <c r="AB58" s="488">
        <v>249901</v>
      </c>
      <c r="AC58" s="488">
        <v>11741</v>
      </c>
      <c r="AD58" s="493"/>
      <c r="AE58" s="493"/>
    </row>
    <row r="59" spans="5:31" s="428" customFormat="1" ht="18" customHeight="1">
      <c r="E59" s="480">
        <v>10</v>
      </c>
      <c r="F59" s="485">
        <v>264245</v>
      </c>
      <c r="G59" s="485">
        <v>242378</v>
      </c>
      <c r="H59" s="485">
        <v>21510</v>
      </c>
      <c r="I59" s="485">
        <v>306514</v>
      </c>
      <c r="J59" s="485">
        <v>283434</v>
      </c>
      <c r="K59" s="485">
        <v>21639</v>
      </c>
      <c r="L59" s="485">
        <v>271183</v>
      </c>
      <c r="M59" s="485">
        <v>246256</v>
      </c>
      <c r="N59" s="485">
        <v>24771</v>
      </c>
      <c r="O59" s="485">
        <v>196284</v>
      </c>
      <c r="P59" s="485">
        <v>189394</v>
      </c>
      <c r="Q59" s="497">
        <v>6487</v>
      </c>
      <c r="R59" s="499">
        <v>302666</v>
      </c>
      <c r="S59" s="488">
        <v>273816</v>
      </c>
      <c r="T59" s="488">
        <v>22478</v>
      </c>
      <c r="U59" s="488">
        <v>402451</v>
      </c>
      <c r="V59" s="488">
        <v>356890</v>
      </c>
      <c r="W59" s="488">
        <v>39732</v>
      </c>
      <c r="X59" s="488">
        <v>329639</v>
      </c>
      <c r="Y59" s="488">
        <v>292239</v>
      </c>
      <c r="Z59" s="488">
        <v>31611</v>
      </c>
      <c r="AA59" s="488">
        <v>267231</v>
      </c>
      <c r="AB59" s="488">
        <v>249747</v>
      </c>
      <c r="AC59" s="488">
        <v>12323</v>
      </c>
      <c r="AD59" s="493"/>
      <c r="AE59" s="493"/>
    </row>
    <row r="60" spans="5:31" s="428" customFormat="1" ht="18" customHeight="1">
      <c r="E60" s="480">
        <v>11</v>
      </c>
      <c r="F60" s="483">
        <v>287459</v>
      </c>
      <c r="G60" s="482">
        <v>243833</v>
      </c>
      <c r="H60" s="483">
        <v>21984</v>
      </c>
      <c r="I60" s="482">
        <v>327375</v>
      </c>
      <c r="J60" s="483">
        <v>282020</v>
      </c>
      <c r="K60" s="482">
        <v>21844</v>
      </c>
      <c r="L60" s="482">
        <v>299218</v>
      </c>
      <c r="M60" s="482">
        <v>247972</v>
      </c>
      <c r="N60" s="482">
        <v>27200</v>
      </c>
      <c r="O60" s="482">
        <v>192297</v>
      </c>
      <c r="P60" s="482">
        <v>185852</v>
      </c>
      <c r="Q60" s="484">
        <v>5811</v>
      </c>
      <c r="R60" s="488">
        <v>315332</v>
      </c>
      <c r="S60" s="488">
        <v>271143</v>
      </c>
      <c r="T60" s="488">
        <v>23025</v>
      </c>
      <c r="U60" s="488">
        <v>417458</v>
      </c>
      <c r="V60" s="488">
        <v>348284</v>
      </c>
      <c r="W60" s="489">
        <v>38060</v>
      </c>
      <c r="X60" s="488">
        <v>359389</v>
      </c>
      <c r="Y60" s="488">
        <v>292133</v>
      </c>
      <c r="Z60" s="488">
        <v>33264</v>
      </c>
      <c r="AA60" s="488">
        <v>275379</v>
      </c>
      <c r="AB60" s="488">
        <v>247749</v>
      </c>
      <c r="AC60" s="488">
        <v>13056</v>
      </c>
      <c r="AD60" s="493"/>
      <c r="AE60" s="493"/>
    </row>
    <row r="61" spans="5:31" s="428" customFormat="1" ht="18" customHeight="1">
      <c r="E61" s="480">
        <v>12</v>
      </c>
      <c r="F61" s="483">
        <v>558677</v>
      </c>
      <c r="G61" s="482">
        <v>240047</v>
      </c>
      <c r="H61" s="482">
        <v>21735</v>
      </c>
      <c r="I61" s="482">
        <v>564116</v>
      </c>
      <c r="J61" s="483">
        <v>276126</v>
      </c>
      <c r="K61" s="483">
        <v>20956</v>
      </c>
      <c r="L61" s="482">
        <v>618719</v>
      </c>
      <c r="M61" s="482">
        <v>246544</v>
      </c>
      <c r="N61" s="482">
        <v>26357</v>
      </c>
      <c r="O61" s="482">
        <v>398703</v>
      </c>
      <c r="P61" s="482">
        <v>185462</v>
      </c>
      <c r="Q61" s="484">
        <v>7291</v>
      </c>
      <c r="R61" s="488">
        <v>665650</v>
      </c>
      <c r="S61" s="488">
        <v>271852</v>
      </c>
      <c r="T61" s="488">
        <v>23129</v>
      </c>
      <c r="U61" s="488">
        <v>964967</v>
      </c>
      <c r="V61" s="488">
        <v>349681</v>
      </c>
      <c r="W61" s="488">
        <v>39946</v>
      </c>
      <c r="X61" s="488">
        <v>782916</v>
      </c>
      <c r="Y61" s="488">
        <v>292318</v>
      </c>
      <c r="Z61" s="488">
        <v>33569</v>
      </c>
      <c r="AA61" s="488">
        <v>586773</v>
      </c>
      <c r="AB61" s="488">
        <v>247309</v>
      </c>
      <c r="AC61" s="488">
        <v>12925</v>
      </c>
      <c r="AD61" s="493"/>
      <c r="AE61" s="493"/>
    </row>
    <row r="62" spans="5:31" s="487" customFormat="1" ht="18" customHeight="1">
      <c r="E62" s="480" t="s">
        <v>104</v>
      </c>
      <c r="F62" s="483">
        <v>264615</v>
      </c>
      <c r="G62" s="483">
        <v>237780</v>
      </c>
      <c r="H62" s="483">
        <v>23964</v>
      </c>
      <c r="I62" s="483">
        <v>300970</v>
      </c>
      <c r="J62" s="483">
        <v>274341</v>
      </c>
      <c r="K62" s="483">
        <v>23472</v>
      </c>
      <c r="L62" s="482">
        <v>282152</v>
      </c>
      <c r="M62" s="482">
        <v>247845</v>
      </c>
      <c r="N62" s="482">
        <v>30869</v>
      </c>
      <c r="O62" s="482">
        <v>185775</v>
      </c>
      <c r="P62" s="482">
        <v>179542</v>
      </c>
      <c r="Q62" s="484">
        <v>5920</v>
      </c>
      <c r="R62" s="488">
        <v>304569</v>
      </c>
      <c r="S62" s="488">
        <v>270026</v>
      </c>
      <c r="T62" s="488">
        <v>23005</v>
      </c>
      <c r="U62" s="488">
        <v>403827</v>
      </c>
      <c r="V62" s="488">
        <v>352915</v>
      </c>
      <c r="W62" s="488">
        <v>37260</v>
      </c>
      <c r="X62" s="488">
        <v>334739</v>
      </c>
      <c r="Y62" s="488">
        <v>287447</v>
      </c>
      <c r="Z62" s="488">
        <v>31937</v>
      </c>
      <c r="AA62" s="488">
        <v>271325</v>
      </c>
      <c r="AB62" s="488">
        <v>251199</v>
      </c>
      <c r="AC62" s="488">
        <v>13391</v>
      </c>
    </row>
    <row r="63" spans="5:31" s="487" customFormat="1" ht="18" customHeight="1">
      <c r="E63" s="480">
        <v>2</v>
      </c>
      <c r="F63" s="483">
        <v>262980</v>
      </c>
      <c r="G63" s="483">
        <v>236256</v>
      </c>
      <c r="H63" s="483">
        <v>24934</v>
      </c>
      <c r="I63" s="483">
        <v>304773</v>
      </c>
      <c r="J63" s="483">
        <v>276224</v>
      </c>
      <c r="K63" s="483">
        <v>27593</v>
      </c>
      <c r="L63" s="482">
        <v>282842</v>
      </c>
      <c r="M63" s="482">
        <v>251077</v>
      </c>
      <c r="N63" s="482">
        <v>31083</v>
      </c>
      <c r="O63" s="482">
        <v>188585</v>
      </c>
      <c r="P63" s="482">
        <v>180364</v>
      </c>
      <c r="Q63" s="484">
        <v>7121</v>
      </c>
      <c r="R63" s="488">
        <v>298047</v>
      </c>
      <c r="S63" s="488">
        <v>269868</v>
      </c>
      <c r="T63" s="488">
        <v>22923</v>
      </c>
      <c r="U63" s="488">
        <v>407853</v>
      </c>
      <c r="V63" s="488">
        <v>356241</v>
      </c>
      <c r="W63" s="488">
        <v>39340</v>
      </c>
      <c r="X63" s="488">
        <v>329067</v>
      </c>
      <c r="Y63" s="488">
        <v>289699</v>
      </c>
      <c r="Z63" s="488">
        <v>33690</v>
      </c>
      <c r="AA63" s="488">
        <v>268478</v>
      </c>
      <c r="AB63" s="488">
        <v>250899</v>
      </c>
      <c r="AC63" s="488">
        <v>12377</v>
      </c>
    </row>
    <row r="64" spans="5:31" s="487" customFormat="1" ht="18" customHeight="1">
      <c r="E64" s="480">
        <v>3</v>
      </c>
      <c r="F64" s="483">
        <v>296345</v>
      </c>
      <c r="G64" s="483">
        <v>239447</v>
      </c>
      <c r="H64" s="483">
        <v>25108</v>
      </c>
      <c r="I64" s="483">
        <v>303581</v>
      </c>
      <c r="J64" s="483">
        <v>273247</v>
      </c>
      <c r="K64" s="483">
        <v>25626</v>
      </c>
      <c r="L64" s="482">
        <v>285188</v>
      </c>
      <c r="M64" s="482">
        <v>249575</v>
      </c>
      <c r="N64" s="482">
        <v>33250</v>
      </c>
      <c r="O64" s="482">
        <v>195368</v>
      </c>
      <c r="P64" s="482">
        <v>180687</v>
      </c>
      <c r="Q64" s="484">
        <v>7477</v>
      </c>
      <c r="R64" s="488">
        <v>319903</v>
      </c>
      <c r="S64" s="488">
        <v>273650</v>
      </c>
      <c r="T64" s="488">
        <v>23690</v>
      </c>
      <c r="U64" s="488">
        <v>447950</v>
      </c>
      <c r="V64" s="488">
        <v>355372</v>
      </c>
      <c r="W64" s="488">
        <v>39339</v>
      </c>
      <c r="X64" s="488">
        <v>351386</v>
      </c>
      <c r="Y64" s="488">
        <v>291951</v>
      </c>
      <c r="Z64" s="488">
        <v>34718</v>
      </c>
      <c r="AA64" s="488">
        <v>305155</v>
      </c>
      <c r="AB64" s="488">
        <v>253898</v>
      </c>
      <c r="AC64" s="488">
        <v>13222</v>
      </c>
    </row>
    <row r="65" spans="1:31" s="487" customFormat="1" ht="18" customHeight="1">
      <c r="E65" s="480">
        <v>4</v>
      </c>
      <c r="F65" s="483">
        <v>272618</v>
      </c>
      <c r="G65" s="483">
        <v>241675</v>
      </c>
      <c r="H65" s="483">
        <v>25770</v>
      </c>
      <c r="I65" s="483">
        <v>314983</v>
      </c>
      <c r="J65" s="483">
        <v>278776</v>
      </c>
      <c r="K65" s="483">
        <v>22569</v>
      </c>
      <c r="L65" s="482">
        <v>289545</v>
      </c>
      <c r="M65" s="482">
        <v>256036</v>
      </c>
      <c r="N65" s="482">
        <v>33254</v>
      </c>
      <c r="O65" s="482">
        <v>201531</v>
      </c>
      <c r="P65" s="482">
        <v>192545</v>
      </c>
      <c r="Q65" s="484">
        <v>8287</v>
      </c>
      <c r="R65" s="488">
        <v>313716</v>
      </c>
      <c r="S65" s="488">
        <v>275920</v>
      </c>
      <c r="T65" s="488">
        <v>24397</v>
      </c>
      <c r="U65" s="488">
        <v>418526</v>
      </c>
      <c r="V65" s="488">
        <v>354507</v>
      </c>
      <c r="W65" s="488">
        <v>39363</v>
      </c>
      <c r="X65" s="488">
        <v>341449</v>
      </c>
      <c r="Y65" s="488">
        <v>295298</v>
      </c>
      <c r="Z65" s="488">
        <v>35601</v>
      </c>
      <c r="AA65" s="488">
        <v>291249</v>
      </c>
      <c r="AB65" s="488">
        <v>256357</v>
      </c>
      <c r="AC65" s="488">
        <v>14045</v>
      </c>
    </row>
    <row r="66" spans="1:31" s="428" customFormat="1" ht="6" customHeight="1">
      <c r="E66" s="500"/>
      <c r="F66" s="501"/>
      <c r="G66" s="502"/>
      <c r="H66" s="501"/>
      <c r="I66" s="502"/>
      <c r="J66" s="501"/>
      <c r="K66" s="502"/>
      <c r="L66" s="502"/>
      <c r="M66" s="502"/>
      <c r="N66" s="502"/>
      <c r="O66" s="502"/>
      <c r="P66" s="502"/>
      <c r="Q66" s="503"/>
      <c r="R66" s="504"/>
      <c r="S66" s="504"/>
      <c r="T66" s="504"/>
      <c r="U66" s="504"/>
      <c r="V66" s="504"/>
      <c r="W66" s="504"/>
      <c r="X66" s="504"/>
      <c r="Y66" s="504"/>
      <c r="Z66" s="504"/>
      <c r="AA66" s="504"/>
      <c r="AB66" s="504"/>
      <c r="AC66" s="504"/>
      <c r="AD66" s="493"/>
      <c r="AE66" s="493"/>
    </row>
    <row r="67" spans="1:31" s="428" customFormat="1" ht="6" customHeight="1">
      <c r="E67" s="505"/>
      <c r="F67" s="483"/>
      <c r="G67" s="482"/>
      <c r="H67" s="483"/>
      <c r="I67" s="482"/>
      <c r="J67" s="483"/>
      <c r="K67" s="482"/>
      <c r="L67" s="482"/>
      <c r="M67" s="482"/>
      <c r="N67" s="482"/>
      <c r="O67" s="482"/>
      <c r="P67" s="482"/>
      <c r="Q67" s="482"/>
      <c r="R67" s="485"/>
      <c r="S67" s="485"/>
      <c r="T67" s="485"/>
      <c r="U67" s="485"/>
      <c r="V67" s="485"/>
      <c r="W67" s="485"/>
      <c r="X67" s="485"/>
      <c r="Y67" s="485"/>
      <c r="Z67" s="485"/>
      <c r="AA67" s="485"/>
      <c r="AB67" s="485"/>
      <c r="AC67" s="485"/>
      <c r="AD67" s="493"/>
      <c r="AE67" s="493"/>
    </row>
    <row r="68" spans="1:31" s="428" customFormat="1" ht="15" customHeight="1">
      <c r="E68" s="506" t="s">
        <v>225</v>
      </c>
      <c r="F68" s="507" t="s">
        <v>226</v>
      </c>
      <c r="G68" s="507"/>
      <c r="H68" s="507"/>
      <c r="I68" s="507"/>
      <c r="J68" s="507"/>
      <c r="K68" s="507"/>
      <c r="L68" s="507"/>
      <c r="M68" s="507"/>
      <c r="N68" s="507"/>
      <c r="O68" s="507"/>
      <c r="P68" s="508"/>
      <c r="Q68" s="508"/>
      <c r="R68" s="508"/>
    </row>
    <row r="69" spans="1:31" ht="15" customHeight="1">
      <c r="A69" s="507"/>
      <c r="B69" s="509"/>
      <c r="C69" s="509"/>
      <c r="D69" s="509"/>
      <c r="E69" s="510"/>
      <c r="F69" s="511"/>
      <c r="G69" s="509"/>
      <c r="H69" s="509"/>
      <c r="I69" s="509"/>
      <c r="J69" s="509"/>
      <c r="K69" s="509"/>
      <c r="N69" s="460"/>
      <c r="O69" s="460"/>
      <c r="P69" s="460"/>
      <c r="Q69" s="460"/>
      <c r="R69" s="460"/>
      <c r="S69" s="460"/>
      <c r="T69" s="460"/>
      <c r="U69" s="460"/>
      <c r="V69" s="460"/>
      <c r="W69" s="460"/>
      <c r="X69" s="460"/>
      <c r="Y69" s="460"/>
    </row>
    <row r="70" spans="1:31">
      <c r="H70" s="401" t="s">
        <v>110</v>
      </c>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4"/>
  <pageMargins left="0.7" right="0.7" top="0.75" bottom="0.75" header="0.3" footer="0.3"/>
  <pageSetup paperSize="9" scale="56" fitToWidth="2"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
  <sheetViews>
    <sheetView topLeftCell="D1" zoomScale="80" zoomScaleNormal="80" zoomScaleSheetLayoutView="75" workbookViewId="0">
      <selection sqref="A1:M1"/>
    </sheetView>
  </sheetViews>
  <sheetFormatPr defaultRowHeight="13.5"/>
  <cols>
    <col min="1" max="1" width="9" style="428"/>
    <col min="2" max="2" width="9.875" style="428" customWidth="1"/>
    <col min="3" max="3" width="9.75" style="428" customWidth="1"/>
    <col min="4" max="4" width="9.125" style="428" customWidth="1"/>
    <col min="5" max="5" width="10.5" style="826" customWidth="1"/>
    <col min="6" max="6" width="9.625" style="826" customWidth="1"/>
    <col min="7" max="8" width="9.125" style="428" customWidth="1"/>
    <col min="9" max="9" width="9.875" style="428" customWidth="1"/>
    <col min="10" max="10" width="9.125" style="428" customWidth="1"/>
    <col min="11" max="11" width="9.875" style="428" customWidth="1"/>
    <col min="12" max="12" width="9.125" style="428" customWidth="1"/>
    <col min="13" max="13" width="9.875" style="428" customWidth="1"/>
    <col min="14" max="14" width="13.75" style="428" bestFit="1" customWidth="1"/>
    <col min="15" max="16" width="9" style="428"/>
    <col min="17" max="17" width="9.375" style="826" customWidth="1"/>
    <col min="18" max="18" width="9" style="496" customWidth="1"/>
    <col min="19" max="19" width="9" style="496"/>
    <col min="20" max="20" width="9" style="708"/>
    <col min="21" max="22" width="9" style="496"/>
    <col min="23" max="23" width="10.375" style="708" customWidth="1"/>
    <col min="24" max="25" width="9" style="428"/>
    <col min="26" max="26" width="9" style="708"/>
    <col min="27" max="27" width="10.25" style="428" customWidth="1"/>
    <col min="28" max="28" width="9" style="428"/>
    <col min="29" max="29" width="9" style="697"/>
    <col min="30" max="30" width="9" style="428"/>
    <col min="31" max="31" width="10" style="428" customWidth="1"/>
    <col min="32" max="34" width="9" style="428"/>
    <col min="35" max="35" width="9.75" style="428" customWidth="1"/>
    <col min="36" max="44" width="9" style="428"/>
    <col min="45" max="45" width="9.875" style="428" customWidth="1"/>
    <col min="46" max="46" width="9.75" style="428" customWidth="1"/>
    <col min="47" max="47" width="9.125" style="428" customWidth="1"/>
    <col min="48" max="48" width="9.875" style="428" customWidth="1"/>
    <col min="49" max="49" width="9.625" style="428" customWidth="1"/>
    <col min="50" max="53" width="9.125" style="428" customWidth="1"/>
    <col min="54" max="54" width="9.875" style="428" customWidth="1"/>
    <col min="55" max="56" width="9.125" style="428" customWidth="1"/>
    <col min="57" max="300" width="9" style="428"/>
    <col min="301" max="301" width="9.875" style="428" customWidth="1"/>
    <col min="302" max="302" width="9.75" style="428" customWidth="1"/>
    <col min="303" max="303" width="9.125" style="428" customWidth="1"/>
    <col min="304" max="304" width="9.875" style="428" customWidth="1"/>
    <col min="305" max="305" width="9.625" style="428" customWidth="1"/>
    <col min="306" max="309" width="9.125" style="428" customWidth="1"/>
    <col min="310" max="310" width="9.875" style="428" customWidth="1"/>
    <col min="311" max="312" width="9.125" style="428" customWidth="1"/>
    <col min="313" max="556" width="9" style="428"/>
    <col min="557" max="557" width="9.875" style="428" customWidth="1"/>
    <col min="558" max="558" width="9.75" style="428" customWidth="1"/>
    <col min="559" max="559" width="9.125" style="428" customWidth="1"/>
    <col min="560" max="560" width="9.875" style="428" customWidth="1"/>
    <col min="561" max="561" width="9.625" style="428" customWidth="1"/>
    <col min="562" max="565" width="9.125" style="428" customWidth="1"/>
    <col min="566" max="566" width="9.875" style="428" customWidth="1"/>
    <col min="567" max="568" width="9.125" style="428" customWidth="1"/>
    <col min="569" max="812" width="9" style="428"/>
    <col min="813" max="813" width="9.875" style="428" customWidth="1"/>
    <col min="814" max="814" width="9.75" style="428" customWidth="1"/>
    <col min="815" max="815" width="9.125" style="428" customWidth="1"/>
    <col min="816" max="816" width="9.875" style="428" customWidth="1"/>
    <col min="817" max="817" width="9.625" style="428" customWidth="1"/>
    <col min="818" max="821" width="9.125" style="428" customWidth="1"/>
    <col min="822" max="822" width="9.875" style="428" customWidth="1"/>
    <col min="823" max="824" width="9.125" style="428" customWidth="1"/>
    <col min="825" max="1068" width="9" style="428"/>
    <col min="1069" max="1069" width="9.875" style="428" customWidth="1"/>
    <col min="1070" max="1070" width="9.75" style="428" customWidth="1"/>
    <col min="1071" max="1071" width="9.125" style="428" customWidth="1"/>
    <col min="1072" max="1072" width="9.875" style="428" customWidth="1"/>
    <col min="1073" max="1073" width="9.625" style="428" customWidth="1"/>
    <col min="1074" max="1077" width="9.125" style="428" customWidth="1"/>
    <col min="1078" max="1078" width="9.875" style="428" customWidth="1"/>
    <col min="1079" max="1080" width="9.125" style="428" customWidth="1"/>
    <col min="1081" max="1324" width="9" style="428"/>
    <col min="1325" max="1325" width="9.875" style="428" customWidth="1"/>
    <col min="1326" max="1326" width="9.75" style="428" customWidth="1"/>
    <col min="1327" max="1327" width="9.125" style="428" customWidth="1"/>
    <col min="1328" max="1328" width="9.875" style="428" customWidth="1"/>
    <col min="1329" max="1329" width="9.625" style="428" customWidth="1"/>
    <col min="1330" max="1333" width="9.125" style="428" customWidth="1"/>
    <col min="1334" max="1334" width="9.875" style="428" customWidth="1"/>
    <col min="1335" max="1336" width="9.125" style="428" customWidth="1"/>
    <col min="1337" max="1580" width="9" style="428"/>
    <col min="1581" max="1581" width="9.875" style="428" customWidth="1"/>
    <col min="1582" max="1582" width="9.75" style="428" customWidth="1"/>
    <col min="1583" max="1583" width="9.125" style="428" customWidth="1"/>
    <col min="1584" max="1584" width="9.875" style="428" customWidth="1"/>
    <col min="1585" max="1585" width="9.625" style="428" customWidth="1"/>
    <col min="1586" max="1589" width="9.125" style="428" customWidth="1"/>
    <col min="1590" max="1590" width="9.875" style="428" customWidth="1"/>
    <col min="1591" max="1592" width="9.125" style="428" customWidth="1"/>
    <col min="1593" max="1836" width="9" style="428"/>
    <col min="1837" max="1837" width="9.875" style="428" customWidth="1"/>
    <col min="1838" max="1838" width="9.75" style="428" customWidth="1"/>
    <col min="1839" max="1839" width="9.125" style="428" customWidth="1"/>
    <col min="1840" max="1840" width="9.875" style="428" customWidth="1"/>
    <col min="1841" max="1841" width="9.625" style="428" customWidth="1"/>
    <col min="1842" max="1845" width="9.125" style="428" customWidth="1"/>
    <col min="1846" max="1846" width="9.875" style="428" customWidth="1"/>
    <col min="1847" max="1848" width="9.125" style="428" customWidth="1"/>
    <col min="1849" max="2092" width="9" style="428"/>
    <col min="2093" max="2093" width="9.875" style="428" customWidth="1"/>
    <col min="2094" max="2094" width="9.75" style="428" customWidth="1"/>
    <col min="2095" max="2095" width="9.125" style="428" customWidth="1"/>
    <col min="2096" max="2096" width="9.875" style="428" customWidth="1"/>
    <col min="2097" max="2097" width="9.625" style="428" customWidth="1"/>
    <col min="2098" max="2101" width="9.125" style="428" customWidth="1"/>
    <col min="2102" max="2102" width="9.875" style="428" customWidth="1"/>
    <col min="2103" max="2104" width="9.125" style="428" customWidth="1"/>
    <col min="2105" max="2348" width="9" style="428"/>
    <col min="2349" max="2349" width="9.875" style="428" customWidth="1"/>
    <col min="2350" max="2350" width="9.75" style="428" customWidth="1"/>
    <col min="2351" max="2351" width="9.125" style="428" customWidth="1"/>
    <col min="2352" max="2352" width="9.875" style="428" customWidth="1"/>
    <col min="2353" max="2353" width="9.625" style="428" customWidth="1"/>
    <col min="2354" max="2357" width="9.125" style="428" customWidth="1"/>
    <col min="2358" max="2358" width="9.875" style="428" customWidth="1"/>
    <col min="2359" max="2360" width="9.125" style="428" customWidth="1"/>
    <col min="2361" max="2604" width="9" style="428"/>
    <col min="2605" max="2605" width="9.875" style="428" customWidth="1"/>
    <col min="2606" max="2606" width="9.75" style="428" customWidth="1"/>
    <col min="2607" max="2607" width="9.125" style="428" customWidth="1"/>
    <col min="2608" max="2608" width="9.875" style="428" customWidth="1"/>
    <col min="2609" max="2609" width="9.625" style="428" customWidth="1"/>
    <col min="2610" max="2613" width="9.125" style="428" customWidth="1"/>
    <col min="2614" max="2614" width="9.875" style="428" customWidth="1"/>
    <col min="2615" max="2616" width="9.125" style="428" customWidth="1"/>
    <col min="2617" max="2860" width="9" style="428"/>
    <col min="2861" max="2861" width="9.875" style="428" customWidth="1"/>
    <col min="2862" max="2862" width="9.75" style="428" customWidth="1"/>
    <col min="2863" max="2863" width="9.125" style="428" customWidth="1"/>
    <col min="2864" max="2864" width="9.875" style="428" customWidth="1"/>
    <col min="2865" max="2865" width="9.625" style="428" customWidth="1"/>
    <col min="2866" max="2869" width="9.125" style="428" customWidth="1"/>
    <col min="2870" max="2870" width="9.875" style="428" customWidth="1"/>
    <col min="2871" max="2872" width="9.125" style="428" customWidth="1"/>
    <col min="2873" max="3116" width="9" style="428"/>
    <col min="3117" max="3117" width="9.875" style="428" customWidth="1"/>
    <col min="3118" max="3118" width="9.75" style="428" customWidth="1"/>
    <col min="3119" max="3119" width="9.125" style="428" customWidth="1"/>
    <col min="3120" max="3120" width="9.875" style="428" customWidth="1"/>
    <col min="3121" max="3121" width="9.625" style="428" customWidth="1"/>
    <col min="3122" max="3125" width="9.125" style="428" customWidth="1"/>
    <col min="3126" max="3126" width="9.875" style="428" customWidth="1"/>
    <col min="3127" max="3128" width="9.125" style="428" customWidth="1"/>
    <col min="3129" max="16384" width="9" style="428"/>
  </cols>
  <sheetData>
    <row r="1" spans="1:35" ht="18" customHeight="1">
      <c r="A1" s="695" t="s">
        <v>290</v>
      </c>
      <c r="B1" s="695"/>
      <c r="C1" s="695"/>
      <c r="D1" s="695"/>
      <c r="E1" s="695"/>
      <c r="F1" s="695"/>
      <c r="G1" s="695"/>
      <c r="H1" s="695"/>
      <c r="I1" s="695"/>
      <c r="J1" s="695"/>
      <c r="K1" s="695"/>
      <c r="L1" s="695"/>
      <c r="M1" s="695"/>
      <c r="N1" s="696"/>
      <c r="O1" s="695" t="s">
        <v>291</v>
      </c>
      <c r="P1" s="695"/>
      <c r="Q1" s="695"/>
      <c r="R1" s="695"/>
      <c r="S1" s="695"/>
      <c r="T1" s="695"/>
      <c r="U1" s="695"/>
      <c r="V1" s="695"/>
      <c r="W1" s="695"/>
      <c r="X1" s="695"/>
      <c r="Y1" s="695"/>
      <c r="Z1" s="695"/>
      <c r="AA1" s="695"/>
    </row>
    <row r="2" spans="1:35" ht="15" customHeight="1" thickBot="1">
      <c r="A2" s="698"/>
      <c r="B2" s="698"/>
      <c r="C2" s="698"/>
      <c r="D2" s="699"/>
      <c r="E2" s="700"/>
      <c r="F2" s="700"/>
      <c r="K2" s="701" t="s">
        <v>292</v>
      </c>
      <c r="L2" s="702"/>
      <c r="M2" s="702"/>
      <c r="N2" s="703"/>
      <c r="O2" s="698"/>
      <c r="P2" s="699"/>
      <c r="Q2" s="704" t="s">
        <v>293</v>
      </c>
      <c r="R2" s="705"/>
      <c r="S2" s="706"/>
      <c r="T2" s="707"/>
      <c r="X2" s="508"/>
      <c r="Y2" s="701" t="s">
        <v>294</v>
      </c>
      <c r="Z2" s="702"/>
      <c r="AA2" s="702"/>
      <c r="AI2" s="709" t="s">
        <v>295</v>
      </c>
    </row>
    <row r="3" spans="1:35" ht="18.75" customHeight="1" thickTop="1">
      <c r="A3" s="413" t="s">
        <v>296</v>
      </c>
      <c r="B3" s="651" t="s">
        <v>199</v>
      </c>
      <c r="C3" s="652"/>
      <c r="D3" s="652"/>
      <c r="E3" s="652"/>
      <c r="F3" s="652"/>
      <c r="G3" s="652"/>
      <c r="H3" s="652"/>
      <c r="I3" s="710"/>
      <c r="J3" s="651" t="s">
        <v>297</v>
      </c>
      <c r="K3" s="652"/>
      <c r="L3" s="652"/>
      <c r="M3" s="652"/>
      <c r="N3" s="652"/>
      <c r="O3" s="652"/>
      <c r="P3" s="652"/>
      <c r="Q3" s="652"/>
      <c r="R3" s="711"/>
      <c r="S3" s="712" t="s">
        <v>296</v>
      </c>
      <c r="T3" s="651" t="s">
        <v>199</v>
      </c>
      <c r="U3" s="652"/>
      <c r="V3" s="652"/>
      <c r="W3" s="652"/>
      <c r="X3" s="652"/>
      <c r="Y3" s="652"/>
      <c r="Z3" s="652"/>
      <c r="AA3" s="710"/>
      <c r="AB3" s="651" t="s">
        <v>200</v>
      </c>
      <c r="AC3" s="652"/>
      <c r="AD3" s="652"/>
      <c r="AE3" s="652"/>
      <c r="AF3" s="652"/>
      <c r="AG3" s="652"/>
      <c r="AH3" s="652"/>
      <c r="AI3" s="652"/>
    </row>
    <row r="4" spans="1:35" ht="7.5" customHeight="1">
      <c r="A4" s="713"/>
      <c r="B4" s="714" t="s">
        <v>201</v>
      </c>
      <c r="C4" s="715" t="s">
        <v>202</v>
      </c>
      <c r="D4" s="669" t="s">
        <v>203</v>
      </c>
      <c r="E4" s="716" t="s">
        <v>298</v>
      </c>
      <c r="F4" s="717" t="s">
        <v>201</v>
      </c>
      <c r="G4" s="715" t="s">
        <v>202</v>
      </c>
      <c r="H4" s="715" t="s">
        <v>203</v>
      </c>
      <c r="I4" s="716" t="s">
        <v>298</v>
      </c>
      <c r="J4" s="718" t="s">
        <v>201</v>
      </c>
      <c r="K4" s="715" t="s">
        <v>202</v>
      </c>
      <c r="L4" s="669" t="s">
        <v>203</v>
      </c>
      <c r="M4" s="716" t="s">
        <v>298</v>
      </c>
      <c r="N4" s="714" t="s">
        <v>201</v>
      </c>
      <c r="O4" s="715" t="s">
        <v>202</v>
      </c>
      <c r="P4" s="466" t="s">
        <v>203</v>
      </c>
      <c r="Q4" s="716" t="s">
        <v>298</v>
      </c>
      <c r="R4" s="705"/>
      <c r="S4" s="719"/>
      <c r="T4" s="720" t="s">
        <v>201</v>
      </c>
      <c r="U4" s="721" t="s">
        <v>202</v>
      </c>
      <c r="V4" s="721" t="s">
        <v>203</v>
      </c>
      <c r="W4" s="722" t="s">
        <v>298</v>
      </c>
      <c r="X4" s="723" t="s">
        <v>201</v>
      </c>
      <c r="Y4" s="669" t="s">
        <v>202</v>
      </c>
      <c r="Z4" s="724" t="s">
        <v>203</v>
      </c>
      <c r="AA4" s="716" t="s">
        <v>298</v>
      </c>
      <c r="AB4" s="723" t="s">
        <v>201</v>
      </c>
      <c r="AC4" s="725" t="s">
        <v>202</v>
      </c>
      <c r="AD4" s="669" t="s">
        <v>203</v>
      </c>
      <c r="AE4" s="716" t="s">
        <v>298</v>
      </c>
      <c r="AF4" s="723" t="s">
        <v>201</v>
      </c>
      <c r="AG4" s="669" t="s">
        <v>202</v>
      </c>
      <c r="AH4" s="466" t="s">
        <v>203</v>
      </c>
      <c r="AI4" s="716" t="s">
        <v>298</v>
      </c>
    </row>
    <row r="5" spans="1:35" ht="13.5" customHeight="1">
      <c r="A5" s="471"/>
      <c r="B5" s="469"/>
      <c r="C5" s="726"/>
      <c r="D5" s="727"/>
      <c r="E5" s="728"/>
      <c r="F5" s="729"/>
      <c r="G5" s="726"/>
      <c r="H5" s="726"/>
      <c r="I5" s="728"/>
      <c r="J5" s="730"/>
      <c r="K5" s="726"/>
      <c r="L5" s="727"/>
      <c r="M5" s="728"/>
      <c r="N5" s="469"/>
      <c r="O5" s="726"/>
      <c r="P5" s="469"/>
      <c r="Q5" s="728"/>
      <c r="R5" s="705"/>
      <c r="S5" s="731"/>
      <c r="T5" s="732"/>
      <c r="U5" s="733"/>
      <c r="V5" s="733"/>
      <c r="W5" s="734"/>
      <c r="X5" s="727"/>
      <c r="Y5" s="727"/>
      <c r="Z5" s="735"/>
      <c r="AA5" s="728"/>
      <c r="AB5" s="727"/>
      <c r="AC5" s="736"/>
      <c r="AD5" s="737"/>
      <c r="AE5" s="728"/>
      <c r="AF5" s="727"/>
      <c r="AG5" s="727"/>
      <c r="AH5" s="469"/>
      <c r="AI5" s="728"/>
    </row>
    <row r="6" spans="1:35" ht="14.1" customHeight="1">
      <c r="A6" s="738"/>
      <c r="B6" s="425" t="s">
        <v>299</v>
      </c>
      <c r="C6" s="426"/>
      <c r="D6" s="426"/>
      <c r="E6" s="427"/>
      <c r="F6" s="425" t="s">
        <v>300</v>
      </c>
      <c r="G6" s="426"/>
      <c r="H6" s="426"/>
      <c r="I6" s="427"/>
      <c r="J6" s="425" t="s">
        <v>299</v>
      </c>
      <c r="K6" s="426"/>
      <c r="L6" s="426"/>
      <c r="M6" s="427"/>
      <c r="N6" s="425" t="s">
        <v>300</v>
      </c>
      <c r="O6" s="426"/>
      <c r="P6" s="426"/>
      <c r="Q6" s="426"/>
      <c r="R6" s="739"/>
      <c r="S6" s="740"/>
      <c r="T6" s="425" t="s">
        <v>299</v>
      </c>
      <c r="U6" s="426"/>
      <c r="V6" s="426"/>
      <c r="W6" s="427"/>
      <c r="X6" s="425" t="s">
        <v>300</v>
      </c>
      <c r="Y6" s="426"/>
      <c r="Z6" s="426"/>
      <c r="AA6" s="427"/>
      <c r="AB6" s="425" t="s">
        <v>299</v>
      </c>
      <c r="AC6" s="426"/>
      <c r="AD6" s="426"/>
      <c r="AE6" s="427"/>
      <c r="AF6" s="425" t="s">
        <v>300</v>
      </c>
      <c r="AG6" s="426"/>
      <c r="AH6" s="426"/>
      <c r="AI6" s="426"/>
    </row>
    <row r="7" spans="1:35" ht="18" customHeight="1">
      <c r="A7" s="435" t="s">
        <v>46</v>
      </c>
      <c r="B7" s="433">
        <v>104.9</v>
      </c>
      <c r="C7" s="433">
        <v>99.1</v>
      </c>
      <c r="D7" s="433">
        <v>99.1</v>
      </c>
      <c r="E7" s="741">
        <v>111.9</v>
      </c>
      <c r="F7" s="742">
        <v>102.1</v>
      </c>
      <c r="G7" s="743">
        <v>101.8</v>
      </c>
      <c r="H7" s="743">
        <v>100.5</v>
      </c>
      <c r="I7" s="434">
        <v>95.8</v>
      </c>
      <c r="J7" s="433">
        <v>100.8</v>
      </c>
      <c r="K7" s="433" t="s">
        <v>124</v>
      </c>
      <c r="L7" s="433">
        <v>100.8</v>
      </c>
      <c r="M7" s="434" t="s">
        <v>124</v>
      </c>
      <c r="N7" s="433">
        <v>101.3</v>
      </c>
      <c r="O7" s="433" t="s">
        <v>124</v>
      </c>
      <c r="P7" s="433">
        <v>100.8</v>
      </c>
      <c r="Q7" s="433" t="s">
        <v>124</v>
      </c>
      <c r="R7" s="711"/>
      <c r="S7" s="744" t="s">
        <v>24</v>
      </c>
      <c r="T7" s="431">
        <v>100.1</v>
      </c>
      <c r="U7" s="430">
        <v>98.7</v>
      </c>
      <c r="V7" s="430">
        <v>101.5</v>
      </c>
      <c r="W7" s="436">
        <v>96.9</v>
      </c>
      <c r="X7" s="430">
        <v>100</v>
      </c>
      <c r="Y7" s="430">
        <v>101.4</v>
      </c>
      <c r="Z7" s="430">
        <v>101.7</v>
      </c>
      <c r="AA7" s="430">
        <v>98.7</v>
      </c>
      <c r="AB7" s="432">
        <v>102</v>
      </c>
      <c r="AC7" s="433">
        <v>102.8</v>
      </c>
      <c r="AD7" s="433">
        <v>100.4</v>
      </c>
      <c r="AE7" s="433">
        <v>101.2</v>
      </c>
      <c r="AF7" s="432">
        <v>100.9</v>
      </c>
      <c r="AG7" s="433">
        <v>100.8</v>
      </c>
      <c r="AH7" s="433">
        <v>100.3</v>
      </c>
      <c r="AI7" s="433">
        <v>100.2</v>
      </c>
    </row>
    <row r="8" spans="1:35" ht="18" customHeight="1">
      <c r="A8" s="435" t="s">
        <v>301</v>
      </c>
      <c r="B8" s="433">
        <v>102.7</v>
      </c>
      <c r="C8" s="433">
        <v>103.7</v>
      </c>
      <c r="D8" s="433">
        <v>101.1</v>
      </c>
      <c r="E8" s="741">
        <v>110.5</v>
      </c>
      <c r="F8" s="742">
        <v>102.1</v>
      </c>
      <c r="G8" s="743">
        <v>106.2</v>
      </c>
      <c r="H8" s="743">
        <v>101.3</v>
      </c>
      <c r="I8" s="434">
        <v>100.9</v>
      </c>
      <c r="J8" s="433">
        <v>100.6</v>
      </c>
      <c r="K8" s="433" t="s">
        <v>124</v>
      </c>
      <c r="L8" s="433">
        <v>101.7</v>
      </c>
      <c r="M8" s="434" t="s">
        <v>124</v>
      </c>
      <c r="N8" s="433">
        <v>101.2</v>
      </c>
      <c r="O8" s="433" t="s">
        <v>124</v>
      </c>
      <c r="P8" s="433">
        <v>101.5</v>
      </c>
      <c r="Q8" s="433" t="s">
        <v>124</v>
      </c>
      <c r="R8" s="711"/>
      <c r="S8" s="744" t="s">
        <v>302</v>
      </c>
      <c r="T8" s="431">
        <v>101.8</v>
      </c>
      <c r="U8" s="430">
        <v>100</v>
      </c>
      <c r="V8" s="430">
        <v>106.8</v>
      </c>
      <c r="W8" s="436">
        <v>95.5</v>
      </c>
      <c r="X8" s="430">
        <v>100.3</v>
      </c>
      <c r="Y8" s="430">
        <v>100.9</v>
      </c>
      <c r="Z8" s="430">
        <v>103.5</v>
      </c>
      <c r="AA8" s="430">
        <v>95.1</v>
      </c>
      <c r="AB8" s="432">
        <v>104.7</v>
      </c>
      <c r="AC8" s="433">
        <v>107.5</v>
      </c>
      <c r="AD8" s="433">
        <v>101.1</v>
      </c>
      <c r="AE8" s="433">
        <v>102.7</v>
      </c>
      <c r="AF8" s="432">
        <v>102.3</v>
      </c>
      <c r="AG8" s="433">
        <v>102.9</v>
      </c>
      <c r="AH8" s="433">
        <v>100.6</v>
      </c>
      <c r="AI8" s="433">
        <v>100.4</v>
      </c>
    </row>
    <row r="9" spans="1:35" ht="18" customHeight="1">
      <c r="A9" s="435" t="s">
        <v>303</v>
      </c>
      <c r="B9" s="433">
        <v>101</v>
      </c>
      <c r="C9" s="433">
        <v>115.5</v>
      </c>
      <c r="D9" s="433">
        <v>107.7</v>
      </c>
      <c r="E9" s="741">
        <v>102.2</v>
      </c>
      <c r="F9" s="742">
        <v>101.6</v>
      </c>
      <c r="G9" s="743">
        <v>110.9</v>
      </c>
      <c r="H9" s="743">
        <v>107.5</v>
      </c>
      <c r="I9" s="434">
        <v>100.6</v>
      </c>
      <c r="J9" s="433">
        <v>100.8</v>
      </c>
      <c r="K9" s="433" t="s">
        <v>124</v>
      </c>
      <c r="L9" s="433">
        <v>102.3</v>
      </c>
      <c r="M9" s="434" t="s">
        <v>124</v>
      </c>
      <c r="N9" s="433">
        <v>101.2</v>
      </c>
      <c r="O9" s="433" t="s">
        <v>124</v>
      </c>
      <c r="P9" s="433">
        <v>101.8</v>
      </c>
      <c r="Q9" s="433" t="s">
        <v>124</v>
      </c>
      <c r="R9" s="711"/>
      <c r="S9" s="744" t="s">
        <v>304</v>
      </c>
      <c r="T9" s="431">
        <v>103.7</v>
      </c>
      <c r="U9" s="430">
        <v>102.8</v>
      </c>
      <c r="V9" s="430">
        <v>109.6</v>
      </c>
      <c r="W9" s="436">
        <v>93.5</v>
      </c>
      <c r="X9" s="430">
        <v>103.7</v>
      </c>
      <c r="Y9" s="430">
        <v>103.4</v>
      </c>
      <c r="Z9" s="430">
        <v>107</v>
      </c>
      <c r="AA9" s="430">
        <v>92.5</v>
      </c>
      <c r="AB9" s="432">
        <v>105.8</v>
      </c>
      <c r="AC9" s="433">
        <v>108.9</v>
      </c>
      <c r="AD9" s="433">
        <v>101.5</v>
      </c>
      <c r="AE9" s="433">
        <v>104</v>
      </c>
      <c r="AF9" s="432">
        <v>102.7</v>
      </c>
      <c r="AG9" s="433">
        <v>102.9</v>
      </c>
      <c r="AH9" s="433">
        <v>100.6</v>
      </c>
      <c r="AI9" s="433">
        <v>100.9</v>
      </c>
    </row>
    <row r="10" spans="1:35" ht="18" customHeight="1">
      <c r="A10" s="435" t="s">
        <v>305</v>
      </c>
      <c r="B10" s="433">
        <v>99.5</v>
      </c>
      <c r="C10" s="433">
        <v>98.6</v>
      </c>
      <c r="D10" s="433">
        <v>100</v>
      </c>
      <c r="E10" s="741">
        <v>96.7</v>
      </c>
      <c r="F10" s="742">
        <v>100.2</v>
      </c>
      <c r="G10" s="743">
        <v>91.8</v>
      </c>
      <c r="H10" s="743">
        <v>97.5</v>
      </c>
      <c r="I10" s="434">
        <v>92.7</v>
      </c>
      <c r="J10" s="433">
        <v>99.8</v>
      </c>
      <c r="K10" s="433" t="s">
        <v>124</v>
      </c>
      <c r="L10" s="433">
        <v>101.4</v>
      </c>
      <c r="M10" s="434" t="s">
        <v>124</v>
      </c>
      <c r="N10" s="433">
        <v>100.4</v>
      </c>
      <c r="O10" s="433" t="s">
        <v>124</v>
      </c>
      <c r="P10" s="433">
        <v>101.4</v>
      </c>
      <c r="Q10" s="433" t="s">
        <v>124</v>
      </c>
      <c r="R10" s="711"/>
      <c r="S10" s="435" t="s">
        <v>305</v>
      </c>
      <c r="T10" s="431">
        <v>104.8</v>
      </c>
      <c r="U10" s="430">
        <v>103.5</v>
      </c>
      <c r="V10" s="430">
        <v>111.9</v>
      </c>
      <c r="W10" s="436">
        <v>93.2</v>
      </c>
      <c r="X10" s="430">
        <v>105.7</v>
      </c>
      <c r="Y10" s="430">
        <v>107.4</v>
      </c>
      <c r="Z10" s="430">
        <v>108.8</v>
      </c>
      <c r="AA10" s="430">
        <v>91.8</v>
      </c>
      <c r="AB10" s="432">
        <v>107.9</v>
      </c>
      <c r="AC10" s="433">
        <v>111.9</v>
      </c>
      <c r="AD10" s="433">
        <v>102.5</v>
      </c>
      <c r="AE10" s="433">
        <v>105.2</v>
      </c>
      <c r="AF10" s="432">
        <v>104</v>
      </c>
      <c r="AG10" s="433">
        <v>106.1</v>
      </c>
      <c r="AH10" s="433">
        <v>101.4</v>
      </c>
      <c r="AI10" s="433">
        <v>101</v>
      </c>
    </row>
    <row r="11" spans="1:35" ht="18" customHeight="1">
      <c r="A11" s="435" t="s">
        <v>306</v>
      </c>
      <c r="B11" s="433">
        <v>100.3</v>
      </c>
      <c r="C11" s="433">
        <v>102.5</v>
      </c>
      <c r="D11" s="433">
        <v>98.6</v>
      </c>
      <c r="E11" s="741">
        <v>102</v>
      </c>
      <c r="F11" s="742">
        <v>101.6</v>
      </c>
      <c r="G11" s="743">
        <v>90</v>
      </c>
      <c r="H11" s="743">
        <v>98.6</v>
      </c>
      <c r="I11" s="434">
        <v>114.9</v>
      </c>
      <c r="J11" s="433">
        <v>98.6</v>
      </c>
      <c r="K11" s="433" t="s">
        <v>124</v>
      </c>
      <c r="L11" s="433">
        <v>97.9</v>
      </c>
      <c r="M11" s="434" t="s">
        <v>124</v>
      </c>
      <c r="N11" s="433">
        <v>98.7</v>
      </c>
      <c r="O11" s="433" t="s">
        <v>124</v>
      </c>
      <c r="P11" s="433">
        <v>97.4</v>
      </c>
      <c r="Q11" s="433" t="s">
        <v>124</v>
      </c>
      <c r="R11" s="711"/>
      <c r="S11" s="435" t="s">
        <v>307</v>
      </c>
      <c r="T11" s="431">
        <v>102.9</v>
      </c>
      <c r="U11" s="430">
        <v>104.1</v>
      </c>
      <c r="V11" s="430">
        <v>110.1</v>
      </c>
      <c r="W11" s="436">
        <v>90.5</v>
      </c>
      <c r="X11" s="430">
        <v>105.5</v>
      </c>
      <c r="Y11" s="430">
        <v>105.7</v>
      </c>
      <c r="Z11" s="430">
        <v>111.1</v>
      </c>
      <c r="AA11" s="430">
        <v>89.7</v>
      </c>
      <c r="AB11" s="432">
        <v>109</v>
      </c>
      <c r="AC11" s="433">
        <v>114</v>
      </c>
      <c r="AD11" s="433">
        <v>102.8</v>
      </c>
      <c r="AE11" s="433">
        <v>105.7</v>
      </c>
      <c r="AF11" s="432">
        <v>104.3</v>
      </c>
      <c r="AG11" s="433">
        <v>108.4</v>
      </c>
      <c r="AH11" s="433">
        <v>101.3</v>
      </c>
      <c r="AI11" s="433">
        <v>100.5</v>
      </c>
    </row>
    <row r="12" spans="1:35" ht="18" customHeight="1">
      <c r="A12" s="686"/>
      <c r="B12" s="431"/>
      <c r="C12" s="430"/>
      <c r="D12" s="430"/>
      <c r="E12" s="430"/>
      <c r="F12" s="745"/>
      <c r="G12" s="746"/>
      <c r="H12" s="746"/>
      <c r="I12" s="436"/>
      <c r="J12" s="433"/>
      <c r="K12" s="430"/>
      <c r="L12" s="430"/>
      <c r="M12" s="436"/>
      <c r="N12" s="430"/>
      <c r="O12" s="430"/>
      <c r="P12" s="430"/>
      <c r="Q12" s="430"/>
      <c r="R12" s="711"/>
      <c r="S12" s="744"/>
      <c r="T12" s="431"/>
      <c r="U12" s="430"/>
      <c r="V12" s="430"/>
      <c r="W12" s="436"/>
      <c r="X12" s="430"/>
      <c r="Y12" s="430"/>
      <c r="Z12" s="430"/>
      <c r="AA12" s="430"/>
      <c r="AB12" s="431"/>
      <c r="AC12" s="430"/>
      <c r="AD12" s="430"/>
      <c r="AE12" s="430"/>
      <c r="AF12" s="431"/>
      <c r="AG12" s="430"/>
      <c r="AH12" s="430"/>
      <c r="AI12" s="697"/>
    </row>
    <row r="13" spans="1:35" ht="18" customHeight="1">
      <c r="A13" s="505" t="s">
        <v>122</v>
      </c>
      <c r="B13" s="431">
        <v>86.4</v>
      </c>
      <c r="C13" s="430">
        <v>91</v>
      </c>
      <c r="D13" s="430">
        <v>86.4</v>
      </c>
      <c r="E13" s="741">
        <v>88.4</v>
      </c>
      <c r="F13" s="745">
        <v>85</v>
      </c>
      <c r="G13" s="746">
        <v>82.2</v>
      </c>
      <c r="H13" s="746">
        <v>81.3</v>
      </c>
      <c r="I13" s="433">
        <v>100.3</v>
      </c>
      <c r="J13" s="747">
        <v>85.1</v>
      </c>
      <c r="K13" s="748" t="s">
        <v>124</v>
      </c>
      <c r="L13" s="748">
        <v>81.900000000000006</v>
      </c>
      <c r="M13" s="434" t="s">
        <v>124</v>
      </c>
      <c r="N13" s="747">
        <v>83.2</v>
      </c>
      <c r="O13" s="748" t="s">
        <v>124</v>
      </c>
      <c r="P13" s="748">
        <v>79.599999999999994</v>
      </c>
      <c r="Q13" s="433" t="s">
        <v>124</v>
      </c>
      <c r="R13" s="711"/>
      <c r="S13" s="749" t="s">
        <v>122</v>
      </c>
      <c r="T13" s="431">
        <v>103.3</v>
      </c>
      <c r="U13" s="430">
        <v>105.3</v>
      </c>
      <c r="V13" s="430">
        <v>112</v>
      </c>
      <c r="W13" s="436">
        <v>92</v>
      </c>
      <c r="X13" s="430">
        <v>105.1</v>
      </c>
      <c r="Y13" s="430">
        <v>106.3</v>
      </c>
      <c r="Z13" s="430">
        <v>112.4</v>
      </c>
      <c r="AA13" s="430">
        <v>89.1</v>
      </c>
      <c r="AB13" s="432">
        <v>109</v>
      </c>
      <c r="AC13" s="433">
        <v>113.9</v>
      </c>
      <c r="AD13" s="433">
        <v>103.7</v>
      </c>
      <c r="AE13" s="433">
        <v>105.6</v>
      </c>
      <c r="AF13" s="432">
        <v>104.9</v>
      </c>
      <c r="AG13" s="433">
        <v>108.9</v>
      </c>
      <c r="AH13" s="433">
        <v>102.5</v>
      </c>
      <c r="AI13" s="433">
        <v>101.2</v>
      </c>
    </row>
    <row r="14" spans="1:35" ht="18" customHeight="1">
      <c r="A14" s="505">
        <v>5</v>
      </c>
      <c r="B14" s="431">
        <v>87.1</v>
      </c>
      <c r="C14" s="430">
        <v>100.6</v>
      </c>
      <c r="D14" s="430">
        <v>82.5</v>
      </c>
      <c r="E14" s="741">
        <v>87.3</v>
      </c>
      <c r="F14" s="745">
        <v>86</v>
      </c>
      <c r="G14" s="746">
        <v>75.400000000000006</v>
      </c>
      <c r="H14" s="746">
        <v>81.7</v>
      </c>
      <c r="I14" s="433">
        <v>99.4</v>
      </c>
      <c r="J14" s="750">
        <v>83.3</v>
      </c>
      <c r="K14" s="751" t="s">
        <v>124</v>
      </c>
      <c r="L14" s="751">
        <v>80.400000000000006</v>
      </c>
      <c r="M14" s="752" t="s">
        <v>124</v>
      </c>
      <c r="N14" s="747">
        <v>81.5</v>
      </c>
      <c r="O14" s="748" t="s">
        <v>124</v>
      </c>
      <c r="P14" s="748">
        <v>78.599999999999994</v>
      </c>
      <c r="Q14" s="433" t="s">
        <v>124</v>
      </c>
      <c r="R14" s="493"/>
      <c r="S14" s="749">
        <v>5</v>
      </c>
      <c r="T14" s="431">
        <v>103</v>
      </c>
      <c r="U14" s="430">
        <v>105.2</v>
      </c>
      <c r="V14" s="430">
        <v>111.7</v>
      </c>
      <c r="W14" s="436">
        <v>89.8</v>
      </c>
      <c r="X14" s="430">
        <v>105.8</v>
      </c>
      <c r="Y14" s="430">
        <v>106</v>
      </c>
      <c r="Z14" s="430">
        <v>112.3</v>
      </c>
      <c r="AA14" s="430">
        <v>88.6</v>
      </c>
      <c r="AB14" s="753">
        <v>108.3</v>
      </c>
      <c r="AC14" s="445">
        <v>114</v>
      </c>
      <c r="AD14" s="445">
        <v>103.4</v>
      </c>
      <c r="AE14" s="445">
        <v>105</v>
      </c>
      <c r="AF14" s="753">
        <v>104.4</v>
      </c>
      <c r="AG14" s="445">
        <v>109</v>
      </c>
      <c r="AH14" s="445">
        <v>102.2</v>
      </c>
      <c r="AI14" s="445">
        <v>100.2</v>
      </c>
    </row>
    <row r="15" spans="1:35" ht="18" customHeight="1">
      <c r="A15" s="505">
        <v>6</v>
      </c>
      <c r="B15" s="431">
        <v>139.30000000000001</v>
      </c>
      <c r="C15" s="430">
        <v>109.3</v>
      </c>
      <c r="D15" s="430">
        <v>139</v>
      </c>
      <c r="E15" s="741">
        <v>113.2</v>
      </c>
      <c r="F15" s="745">
        <v>153.69999999999999</v>
      </c>
      <c r="G15" s="746">
        <v>92.6</v>
      </c>
      <c r="H15" s="746">
        <v>149.19999999999999</v>
      </c>
      <c r="I15" s="433">
        <v>125.9</v>
      </c>
      <c r="J15" s="750">
        <v>137.30000000000001</v>
      </c>
      <c r="K15" s="751" t="s">
        <v>124</v>
      </c>
      <c r="L15" s="751">
        <v>124.4</v>
      </c>
      <c r="M15" s="752" t="s">
        <v>124</v>
      </c>
      <c r="N15" s="747">
        <v>146.9</v>
      </c>
      <c r="O15" s="748" t="s">
        <v>124</v>
      </c>
      <c r="P15" s="748">
        <v>128.4</v>
      </c>
      <c r="Q15" s="433" t="s">
        <v>124</v>
      </c>
      <c r="R15" s="493"/>
      <c r="S15" s="749">
        <v>6</v>
      </c>
      <c r="T15" s="431">
        <v>102.6</v>
      </c>
      <c r="U15" s="430">
        <v>104.9</v>
      </c>
      <c r="V15" s="430">
        <v>111.5</v>
      </c>
      <c r="W15" s="436">
        <v>89.9</v>
      </c>
      <c r="X15" s="430">
        <v>105.6</v>
      </c>
      <c r="Y15" s="430">
        <v>106.6</v>
      </c>
      <c r="Z15" s="430">
        <v>112</v>
      </c>
      <c r="AA15" s="430">
        <v>88.5</v>
      </c>
      <c r="AB15" s="753">
        <v>108.7</v>
      </c>
      <c r="AC15" s="445">
        <v>114.3</v>
      </c>
      <c r="AD15" s="445">
        <v>103.3</v>
      </c>
      <c r="AE15" s="445">
        <v>105.3</v>
      </c>
      <c r="AF15" s="753">
        <v>104.5</v>
      </c>
      <c r="AG15" s="445">
        <v>109.1</v>
      </c>
      <c r="AH15" s="445">
        <v>102</v>
      </c>
      <c r="AI15" s="445">
        <v>100.5</v>
      </c>
    </row>
    <row r="16" spans="1:35" ht="18" customHeight="1">
      <c r="A16" s="505">
        <v>7</v>
      </c>
      <c r="B16" s="431">
        <v>109</v>
      </c>
      <c r="C16" s="430">
        <v>122.5</v>
      </c>
      <c r="D16" s="430">
        <v>112.8</v>
      </c>
      <c r="E16" s="741">
        <v>136.1</v>
      </c>
      <c r="F16" s="745">
        <v>109.6</v>
      </c>
      <c r="G16" s="746">
        <v>140.9</v>
      </c>
      <c r="H16" s="746">
        <v>111.3</v>
      </c>
      <c r="I16" s="433">
        <v>173.3</v>
      </c>
      <c r="J16" s="750">
        <v>114.3</v>
      </c>
      <c r="K16" s="751" t="s">
        <v>124</v>
      </c>
      <c r="L16" s="751">
        <v>132.19999999999999</v>
      </c>
      <c r="M16" s="752" t="s">
        <v>124</v>
      </c>
      <c r="N16" s="747">
        <v>113.5</v>
      </c>
      <c r="O16" s="748" t="s">
        <v>124</v>
      </c>
      <c r="P16" s="748">
        <v>133.5</v>
      </c>
      <c r="Q16" s="433" t="s">
        <v>124</v>
      </c>
      <c r="R16" s="493"/>
      <c r="S16" s="749">
        <v>7</v>
      </c>
      <c r="T16" s="431">
        <v>102.7</v>
      </c>
      <c r="U16" s="430">
        <v>104.8</v>
      </c>
      <c r="V16" s="430">
        <v>110</v>
      </c>
      <c r="W16" s="436">
        <v>89.1</v>
      </c>
      <c r="X16" s="430">
        <v>105.9</v>
      </c>
      <c r="Y16" s="430">
        <v>107.1</v>
      </c>
      <c r="Z16" s="430">
        <v>111.9</v>
      </c>
      <c r="AA16" s="430">
        <v>89.4</v>
      </c>
      <c r="AB16" s="753">
        <v>109.1</v>
      </c>
      <c r="AC16" s="445">
        <v>114.4</v>
      </c>
      <c r="AD16" s="445">
        <v>103.1</v>
      </c>
      <c r="AE16" s="445">
        <v>105.6</v>
      </c>
      <c r="AF16" s="753">
        <v>104.6</v>
      </c>
      <c r="AG16" s="445">
        <v>109.1</v>
      </c>
      <c r="AH16" s="445">
        <v>101.8</v>
      </c>
      <c r="AI16" s="445">
        <v>100.4</v>
      </c>
    </row>
    <row r="17" spans="1:39" ht="18" customHeight="1">
      <c r="A17" s="505">
        <v>8</v>
      </c>
      <c r="B17" s="431">
        <v>86.5</v>
      </c>
      <c r="C17" s="430">
        <v>96.5</v>
      </c>
      <c r="D17" s="430">
        <v>85.1</v>
      </c>
      <c r="E17" s="741">
        <v>92.7</v>
      </c>
      <c r="F17" s="745">
        <v>84.7</v>
      </c>
      <c r="G17" s="746">
        <v>74.3</v>
      </c>
      <c r="H17" s="746">
        <v>82.5</v>
      </c>
      <c r="I17" s="433">
        <v>99.3</v>
      </c>
      <c r="J17" s="750">
        <v>84.5</v>
      </c>
      <c r="K17" s="751" t="s">
        <v>124</v>
      </c>
      <c r="L17" s="751">
        <v>81.8</v>
      </c>
      <c r="M17" s="752" t="s">
        <v>124</v>
      </c>
      <c r="N17" s="747">
        <v>81.599999999999994</v>
      </c>
      <c r="O17" s="748" t="s">
        <v>124</v>
      </c>
      <c r="P17" s="748">
        <v>78.400000000000006</v>
      </c>
      <c r="Q17" s="433" t="s">
        <v>124</v>
      </c>
      <c r="R17" s="493"/>
      <c r="S17" s="749">
        <v>8</v>
      </c>
      <c r="T17" s="431">
        <v>102.4</v>
      </c>
      <c r="U17" s="430">
        <v>103.8</v>
      </c>
      <c r="V17" s="430">
        <v>109.6</v>
      </c>
      <c r="W17" s="436">
        <v>89.9</v>
      </c>
      <c r="X17" s="430">
        <v>105.7</v>
      </c>
      <c r="Y17" s="430">
        <v>106.4</v>
      </c>
      <c r="Z17" s="430">
        <v>111.3</v>
      </c>
      <c r="AA17" s="430">
        <v>89.9</v>
      </c>
      <c r="AB17" s="753">
        <v>109.2</v>
      </c>
      <c r="AC17" s="445">
        <v>114.2</v>
      </c>
      <c r="AD17" s="445">
        <v>102.8</v>
      </c>
      <c r="AE17" s="445">
        <v>105.7</v>
      </c>
      <c r="AF17" s="753">
        <v>104.4</v>
      </c>
      <c r="AG17" s="445">
        <v>108.6</v>
      </c>
      <c r="AH17" s="445">
        <v>101.5</v>
      </c>
      <c r="AI17" s="445">
        <v>100.4</v>
      </c>
    </row>
    <row r="18" spans="1:39" ht="18" customHeight="1">
      <c r="A18" s="505">
        <v>9</v>
      </c>
      <c r="B18" s="431">
        <v>85</v>
      </c>
      <c r="C18" s="430">
        <v>90.2</v>
      </c>
      <c r="D18" s="430">
        <v>82.1</v>
      </c>
      <c r="E18" s="741">
        <v>90.1</v>
      </c>
      <c r="F18" s="745">
        <v>84.1</v>
      </c>
      <c r="G18" s="746">
        <v>76.2</v>
      </c>
      <c r="H18" s="746">
        <v>80.599999999999994</v>
      </c>
      <c r="I18" s="433">
        <v>97.4</v>
      </c>
      <c r="J18" s="750">
        <v>83.3</v>
      </c>
      <c r="K18" s="751" t="s">
        <v>124</v>
      </c>
      <c r="L18" s="751">
        <v>80.5</v>
      </c>
      <c r="M18" s="752" t="s">
        <v>124</v>
      </c>
      <c r="N18" s="747">
        <v>81.2</v>
      </c>
      <c r="O18" s="748" t="s">
        <v>124</v>
      </c>
      <c r="P18" s="748">
        <v>78</v>
      </c>
      <c r="Q18" s="433" t="s">
        <v>124</v>
      </c>
      <c r="R18" s="493"/>
      <c r="S18" s="749">
        <v>9</v>
      </c>
      <c r="T18" s="431">
        <v>102.5</v>
      </c>
      <c r="U18" s="430">
        <v>103.9</v>
      </c>
      <c r="V18" s="430">
        <v>109.5</v>
      </c>
      <c r="W18" s="436">
        <v>89.9</v>
      </c>
      <c r="X18" s="430">
        <v>105.4</v>
      </c>
      <c r="Y18" s="430">
        <v>106.2</v>
      </c>
      <c r="Z18" s="430">
        <v>111</v>
      </c>
      <c r="AA18" s="430">
        <v>89.8</v>
      </c>
      <c r="AB18" s="753">
        <v>109.1</v>
      </c>
      <c r="AC18" s="445">
        <v>114.1</v>
      </c>
      <c r="AD18" s="445">
        <v>102.7</v>
      </c>
      <c r="AE18" s="445">
        <v>105.9</v>
      </c>
      <c r="AF18" s="753">
        <v>104.2</v>
      </c>
      <c r="AG18" s="445">
        <v>108.3</v>
      </c>
      <c r="AH18" s="445">
        <v>101.2</v>
      </c>
      <c r="AI18" s="445">
        <v>100.5</v>
      </c>
    </row>
    <row r="19" spans="1:39" ht="18" customHeight="1">
      <c r="A19" s="505">
        <v>10</v>
      </c>
      <c r="B19" s="431">
        <v>85.2</v>
      </c>
      <c r="C19" s="430">
        <v>89.3</v>
      </c>
      <c r="D19" s="430">
        <v>82.7</v>
      </c>
      <c r="E19" s="741">
        <v>90.5</v>
      </c>
      <c r="F19" s="745">
        <v>84.8</v>
      </c>
      <c r="G19" s="746">
        <v>78.3</v>
      </c>
      <c r="H19" s="746">
        <v>81.2</v>
      </c>
      <c r="I19" s="433">
        <v>99</v>
      </c>
      <c r="J19" s="750">
        <v>83.8</v>
      </c>
      <c r="K19" s="751" t="s">
        <v>124</v>
      </c>
      <c r="L19" s="751">
        <v>81</v>
      </c>
      <c r="M19" s="752" t="s">
        <v>124</v>
      </c>
      <c r="N19" s="747">
        <v>81.900000000000006</v>
      </c>
      <c r="O19" s="748" t="s">
        <v>124</v>
      </c>
      <c r="P19" s="748">
        <v>78.7</v>
      </c>
      <c r="Q19" s="433" t="s">
        <v>124</v>
      </c>
      <c r="R19" s="493"/>
      <c r="S19" s="749">
        <v>10</v>
      </c>
      <c r="T19" s="431">
        <v>102.7</v>
      </c>
      <c r="U19" s="430">
        <v>103.6</v>
      </c>
      <c r="V19" s="430">
        <v>108.7</v>
      </c>
      <c r="W19" s="436">
        <v>89.8</v>
      </c>
      <c r="X19" s="430">
        <v>105.4</v>
      </c>
      <c r="Y19" s="430">
        <v>106.7</v>
      </c>
      <c r="Z19" s="430">
        <v>110.1</v>
      </c>
      <c r="AA19" s="430">
        <v>89.3</v>
      </c>
      <c r="AB19" s="753">
        <v>109.5</v>
      </c>
      <c r="AC19" s="445">
        <v>114.6</v>
      </c>
      <c r="AD19" s="445">
        <v>102.6</v>
      </c>
      <c r="AE19" s="445">
        <v>106.1</v>
      </c>
      <c r="AF19" s="753">
        <v>104.3</v>
      </c>
      <c r="AG19" s="445">
        <v>109.1</v>
      </c>
      <c r="AH19" s="445">
        <v>101.1</v>
      </c>
      <c r="AI19" s="445">
        <v>100.4</v>
      </c>
    </row>
    <row r="20" spans="1:39" ht="18" customHeight="1">
      <c r="A20" s="505">
        <v>11</v>
      </c>
      <c r="B20" s="431">
        <v>91.8</v>
      </c>
      <c r="C20" s="430">
        <v>94.6</v>
      </c>
      <c r="D20" s="430">
        <v>90.4</v>
      </c>
      <c r="E20" s="430">
        <v>93.6</v>
      </c>
      <c r="F20" s="745">
        <v>92.7</v>
      </c>
      <c r="G20" s="746">
        <v>84.1</v>
      </c>
      <c r="H20" s="746">
        <v>90.2</v>
      </c>
      <c r="I20" s="436">
        <v>97.6</v>
      </c>
      <c r="J20" s="751">
        <v>87.4</v>
      </c>
      <c r="K20" s="751" t="s">
        <v>124</v>
      </c>
      <c r="L20" s="751">
        <v>87.6</v>
      </c>
      <c r="M20" s="752" t="s">
        <v>124</v>
      </c>
      <c r="N20" s="748">
        <v>85.8</v>
      </c>
      <c r="O20" s="748" t="s">
        <v>124</v>
      </c>
      <c r="P20" s="748">
        <v>86.2</v>
      </c>
      <c r="Q20" s="433" t="s">
        <v>124</v>
      </c>
      <c r="R20" s="493"/>
      <c r="S20" s="749">
        <v>11</v>
      </c>
      <c r="T20" s="431">
        <v>102.5</v>
      </c>
      <c r="U20" s="430">
        <v>103.3</v>
      </c>
      <c r="V20" s="430">
        <v>108.2</v>
      </c>
      <c r="W20" s="436">
        <v>89.2</v>
      </c>
      <c r="X20" s="430">
        <v>105.8</v>
      </c>
      <c r="Y20" s="430">
        <v>106</v>
      </c>
      <c r="Z20" s="430">
        <v>109.9</v>
      </c>
      <c r="AA20" s="430">
        <v>89.5</v>
      </c>
      <c r="AB20" s="753">
        <v>109.7</v>
      </c>
      <c r="AC20" s="445">
        <v>115</v>
      </c>
      <c r="AD20" s="445">
        <v>102.4</v>
      </c>
      <c r="AE20" s="445">
        <v>106.2</v>
      </c>
      <c r="AF20" s="753">
        <v>104.4</v>
      </c>
      <c r="AG20" s="445">
        <v>109.1</v>
      </c>
      <c r="AH20" s="445">
        <v>100.8</v>
      </c>
      <c r="AI20" s="445">
        <v>100.3</v>
      </c>
    </row>
    <row r="21" spans="1:39" ht="18" customHeight="1">
      <c r="A21" s="505">
        <v>12</v>
      </c>
      <c r="B21" s="431">
        <v>175</v>
      </c>
      <c r="C21" s="430">
        <v>162</v>
      </c>
      <c r="D21" s="430">
        <v>180.7</v>
      </c>
      <c r="E21" s="430">
        <v>173.4</v>
      </c>
      <c r="F21" s="745">
        <v>180.2</v>
      </c>
      <c r="G21" s="746">
        <v>144.80000000000001</v>
      </c>
      <c r="H21" s="746">
        <v>186.5</v>
      </c>
      <c r="I21" s="436">
        <v>202.4</v>
      </c>
      <c r="J21" s="751">
        <v>171.2</v>
      </c>
      <c r="K21" s="751" t="s">
        <v>124</v>
      </c>
      <c r="L21" s="751">
        <v>181.1</v>
      </c>
      <c r="M21" s="752" t="s">
        <v>124</v>
      </c>
      <c r="N21" s="748">
        <v>181.7</v>
      </c>
      <c r="O21" s="748" t="s">
        <v>124</v>
      </c>
      <c r="P21" s="748">
        <v>188.6</v>
      </c>
      <c r="Q21" s="433" t="s">
        <v>124</v>
      </c>
      <c r="R21" s="493"/>
      <c r="S21" s="749">
        <v>12</v>
      </c>
      <c r="T21" s="431">
        <v>102.7</v>
      </c>
      <c r="U21" s="430">
        <v>104.4</v>
      </c>
      <c r="V21" s="430">
        <v>107.6</v>
      </c>
      <c r="W21" s="436">
        <v>90.1</v>
      </c>
      <c r="X21" s="430">
        <v>106.1</v>
      </c>
      <c r="Y21" s="430">
        <v>106.3</v>
      </c>
      <c r="Z21" s="430">
        <v>109.5</v>
      </c>
      <c r="AA21" s="430">
        <v>90.2</v>
      </c>
      <c r="AB21" s="753">
        <v>109.8</v>
      </c>
      <c r="AC21" s="445">
        <v>114.9</v>
      </c>
      <c r="AD21" s="445">
        <v>102.2</v>
      </c>
      <c r="AE21" s="752">
        <v>106.6</v>
      </c>
      <c r="AF21" s="445">
        <v>104.3</v>
      </c>
      <c r="AG21" s="445">
        <v>109</v>
      </c>
      <c r="AH21" s="445">
        <v>100.6</v>
      </c>
      <c r="AI21" s="445">
        <v>100.5</v>
      </c>
    </row>
    <row r="22" spans="1:39" ht="18" customHeight="1">
      <c r="A22" s="686" t="s">
        <v>104</v>
      </c>
      <c r="B22" s="431">
        <v>84.6</v>
      </c>
      <c r="C22" s="430">
        <v>87</v>
      </c>
      <c r="D22" s="430">
        <v>87</v>
      </c>
      <c r="E22" s="430">
        <v>96.3</v>
      </c>
      <c r="F22" s="745">
        <v>84.8</v>
      </c>
      <c r="G22" s="746">
        <v>76.7</v>
      </c>
      <c r="H22" s="746">
        <v>84.4</v>
      </c>
      <c r="I22" s="436">
        <v>93.7</v>
      </c>
      <c r="J22" s="751">
        <v>84.4</v>
      </c>
      <c r="K22" s="751" t="s">
        <v>124</v>
      </c>
      <c r="L22" s="751">
        <v>82.2</v>
      </c>
      <c r="M22" s="752" t="s">
        <v>124</v>
      </c>
      <c r="N22" s="748">
        <v>82.6</v>
      </c>
      <c r="O22" s="748" t="s">
        <v>124</v>
      </c>
      <c r="P22" s="748">
        <v>80.099999999999994</v>
      </c>
      <c r="Q22" s="433" t="s">
        <v>124</v>
      </c>
      <c r="R22" s="493"/>
      <c r="S22" s="744" t="s">
        <v>104</v>
      </c>
      <c r="T22" s="754">
        <v>103.1</v>
      </c>
      <c r="U22" s="755">
        <v>104.5</v>
      </c>
      <c r="V22" s="755">
        <v>110.7</v>
      </c>
      <c r="W22" s="756">
        <v>89.4</v>
      </c>
      <c r="X22" s="755">
        <v>105.8</v>
      </c>
      <c r="Y22" s="755">
        <v>105.4</v>
      </c>
      <c r="Z22" s="755">
        <v>109.6</v>
      </c>
      <c r="AA22" s="755">
        <v>88.9</v>
      </c>
      <c r="AB22" s="754">
        <v>109.5</v>
      </c>
      <c r="AC22" s="755">
        <v>114.4</v>
      </c>
      <c r="AD22" s="755">
        <v>101.8</v>
      </c>
      <c r="AE22" s="756">
        <v>106.5</v>
      </c>
      <c r="AF22" s="755">
        <v>104</v>
      </c>
      <c r="AG22" s="755">
        <v>108.3</v>
      </c>
      <c r="AH22" s="755">
        <v>100.2</v>
      </c>
      <c r="AI22" s="445">
        <v>100.5</v>
      </c>
      <c r="AL22" s="757"/>
      <c r="AM22" s="757"/>
    </row>
    <row r="23" spans="1:39" ht="18" customHeight="1">
      <c r="A23" s="686">
        <v>2</v>
      </c>
      <c r="B23" s="431">
        <v>83.9</v>
      </c>
      <c r="C23" s="430">
        <v>89.4</v>
      </c>
      <c r="D23" s="430">
        <v>87.5</v>
      </c>
      <c r="E23" s="430">
        <v>88.8</v>
      </c>
      <c r="F23" s="745">
        <v>84.3</v>
      </c>
      <c r="G23" s="746">
        <v>77.8</v>
      </c>
      <c r="H23" s="746">
        <v>84.7</v>
      </c>
      <c r="I23" s="436">
        <v>95.2</v>
      </c>
      <c r="J23" s="751">
        <v>82.6</v>
      </c>
      <c r="K23" s="751" t="s">
        <v>308</v>
      </c>
      <c r="L23" s="751">
        <v>81.099999999999994</v>
      </c>
      <c r="M23" s="758" t="s">
        <v>124</v>
      </c>
      <c r="N23" s="748">
        <v>81</v>
      </c>
      <c r="O23" s="751" t="s">
        <v>124</v>
      </c>
      <c r="P23" s="748">
        <v>78.8</v>
      </c>
      <c r="Q23" s="433" t="s">
        <v>308</v>
      </c>
      <c r="R23" s="493"/>
      <c r="S23" s="744">
        <v>2</v>
      </c>
      <c r="T23" s="754">
        <v>103.2</v>
      </c>
      <c r="U23" s="755">
        <v>103.9</v>
      </c>
      <c r="V23" s="755">
        <v>110.7</v>
      </c>
      <c r="W23" s="756">
        <v>90.3</v>
      </c>
      <c r="X23" s="755">
        <v>105.8</v>
      </c>
      <c r="Y23" s="755">
        <v>105.3</v>
      </c>
      <c r="Z23" s="755">
        <v>109.7</v>
      </c>
      <c r="AA23" s="755">
        <v>88.8</v>
      </c>
      <c r="AB23" s="754">
        <v>109.3</v>
      </c>
      <c r="AC23" s="755">
        <v>114.7</v>
      </c>
      <c r="AD23" s="755">
        <v>101.6</v>
      </c>
      <c r="AE23" s="756">
        <v>106.5</v>
      </c>
      <c r="AF23" s="755">
        <v>103.8</v>
      </c>
      <c r="AG23" s="755">
        <v>108.6</v>
      </c>
      <c r="AH23" s="755">
        <v>100</v>
      </c>
      <c r="AI23" s="445">
        <v>100.3</v>
      </c>
      <c r="AL23" s="757"/>
      <c r="AM23" s="757"/>
    </row>
    <row r="24" spans="1:39" ht="18" customHeight="1">
      <c r="A24" s="686">
        <v>3</v>
      </c>
      <c r="B24" s="430">
        <v>91.3</v>
      </c>
      <c r="C24" s="430">
        <v>89</v>
      </c>
      <c r="D24" s="430">
        <v>87.7</v>
      </c>
      <c r="E24" s="430">
        <v>93.5</v>
      </c>
      <c r="F24" s="745">
        <v>94.8</v>
      </c>
      <c r="G24" s="746">
        <v>77.2</v>
      </c>
      <c r="H24" s="746">
        <v>85.2</v>
      </c>
      <c r="I24" s="436">
        <v>98.3</v>
      </c>
      <c r="J24" s="751">
        <v>87.8</v>
      </c>
      <c r="K24" s="751" t="s">
        <v>308</v>
      </c>
      <c r="L24" s="751">
        <v>85.6</v>
      </c>
      <c r="M24" s="758" t="s">
        <v>308</v>
      </c>
      <c r="N24" s="748">
        <v>86.6</v>
      </c>
      <c r="O24" s="751" t="s">
        <v>308</v>
      </c>
      <c r="P24" s="748">
        <v>84</v>
      </c>
      <c r="Q24" s="758" t="s">
        <v>308</v>
      </c>
      <c r="R24" s="493"/>
      <c r="S24" s="744">
        <v>3</v>
      </c>
      <c r="T24" s="755">
        <v>102.9</v>
      </c>
      <c r="U24" s="755">
        <v>106.1</v>
      </c>
      <c r="V24" s="755">
        <v>110.5</v>
      </c>
      <c r="W24" s="756">
        <v>89.8</v>
      </c>
      <c r="X24" s="755">
        <v>105.5</v>
      </c>
      <c r="Y24" s="755">
        <v>106</v>
      </c>
      <c r="Z24" s="755">
        <v>109.4</v>
      </c>
      <c r="AA24" s="755">
        <v>87.7</v>
      </c>
      <c r="AB24" s="754">
        <v>108.9</v>
      </c>
      <c r="AC24" s="755">
        <v>114.7</v>
      </c>
      <c r="AD24" s="755">
        <v>101.5</v>
      </c>
      <c r="AE24" s="756">
        <v>106.2</v>
      </c>
      <c r="AF24" s="755">
        <v>103.1</v>
      </c>
      <c r="AG24" s="755">
        <v>108.4</v>
      </c>
      <c r="AH24" s="755">
        <v>99.8</v>
      </c>
      <c r="AI24" s="445">
        <v>100</v>
      </c>
      <c r="AL24" s="757"/>
      <c r="AM24" s="757"/>
    </row>
    <row r="25" spans="1:39" ht="18" customHeight="1">
      <c r="A25" s="686">
        <v>4</v>
      </c>
      <c r="B25" s="430">
        <v>87.3</v>
      </c>
      <c r="C25" s="430">
        <v>92.7</v>
      </c>
      <c r="D25" s="430">
        <v>90.8</v>
      </c>
      <c r="E25" s="430">
        <v>93.6</v>
      </c>
      <c r="F25" s="745">
        <v>87.7</v>
      </c>
      <c r="G25" s="746">
        <v>80.7</v>
      </c>
      <c r="H25" s="746">
        <v>87</v>
      </c>
      <c r="I25" s="436">
        <v>102</v>
      </c>
      <c r="J25" s="751">
        <v>86.7</v>
      </c>
      <c r="K25" s="751" t="s">
        <v>124</v>
      </c>
      <c r="L25" s="751">
        <v>84.2</v>
      </c>
      <c r="M25" s="758" t="s">
        <v>124</v>
      </c>
      <c r="N25" s="748">
        <v>85.3</v>
      </c>
      <c r="O25" s="751" t="s">
        <v>124</v>
      </c>
      <c r="P25" s="748">
        <v>81.900000000000006</v>
      </c>
      <c r="Q25" s="751" t="s">
        <v>124</v>
      </c>
      <c r="R25" s="493"/>
      <c r="S25" s="744">
        <v>4</v>
      </c>
      <c r="T25" s="755">
        <v>103.9</v>
      </c>
      <c r="U25" s="755">
        <v>110.1</v>
      </c>
      <c r="V25" s="755">
        <v>111.6</v>
      </c>
      <c r="W25" s="756">
        <v>91.9</v>
      </c>
      <c r="X25" s="755">
        <v>106.1</v>
      </c>
      <c r="Y25" s="755">
        <v>105.2</v>
      </c>
      <c r="Z25" s="755">
        <v>111</v>
      </c>
      <c r="AA25" s="755">
        <v>87.9</v>
      </c>
      <c r="AB25" s="754">
        <v>110.3</v>
      </c>
      <c r="AC25" s="755">
        <v>116.4</v>
      </c>
      <c r="AD25" s="755">
        <v>102.5</v>
      </c>
      <c r="AE25" s="756">
        <v>106.8</v>
      </c>
      <c r="AF25" s="755">
        <v>104.6</v>
      </c>
      <c r="AG25" s="755">
        <v>110.6</v>
      </c>
      <c r="AH25" s="755">
        <v>100.9</v>
      </c>
      <c r="AI25" s="445">
        <v>101</v>
      </c>
      <c r="AL25" s="757"/>
      <c r="AM25" s="757"/>
    </row>
    <row r="26" spans="1:39" s="508" customFormat="1" ht="4.5" customHeight="1">
      <c r="A26" s="759"/>
      <c r="B26" s="760"/>
      <c r="C26" s="760"/>
      <c r="D26" s="760"/>
      <c r="E26" s="761"/>
      <c r="F26" s="762"/>
      <c r="G26" s="763"/>
      <c r="H26" s="763"/>
      <c r="I26" s="761"/>
      <c r="J26" s="764"/>
      <c r="K26" s="764"/>
      <c r="L26" s="764"/>
      <c r="M26" s="765"/>
      <c r="N26" s="764"/>
      <c r="O26" s="764"/>
      <c r="P26" s="764"/>
      <c r="Q26" s="764"/>
      <c r="R26" s="493"/>
      <c r="S26" s="766"/>
      <c r="T26" s="767"/>
      <c r="U26" s="768"/>
      <c r="V26" s="768"/>
      <c r="W26" s="769"/>
      <c r="X26" s="764"/>
      <c r="Y26" s="764"/>
      <c r="Z26" s="770"/>
      <c r="AA26" s="770"/>
      <c r="AB26" s="771"/>
      <c r="AC26" s="451"/>
      <c r="AD26" s="764"/>
      <c r="AE26" s="765"/>
      <c r="AF26" s="764"/>
      <c r="AG26" s="764"/>
      <c r="AH26" s="764"/>
      <c r="AI26" s="764"/>
    </row>
    <row r="27" spans="1:39" ht="9.75" customHeight="1">
      <c r="A27" s="772"/>
      <c r="B27" s="773"/>
      <c r="C27" s="773"/>
      <c r="D27" s="774"/>
      <c r="E27" s="775"/>
      <c r="F27" s="775"/>
      <c r="G27" s="508"/>
      <c r="H27" s="508"/>
      <c r="I27" s="508"/>
      <c r="J27" s="773"/>
      <c r="K27" s="772"/>
      <c r="L27" s="508"/>
      <c r="M27" s="508"/>
      <c r="N27" s="508"/>
      <c r="O27" s="508"/>
      <c r="P27" s="508"/>
      <c r="Q27" s="508"/>
      <c r="R27" s="493"/>
      <c r="S27" s="493"/>
      <c r="T27" s="773"/>
      <c r="U27" s="776"/>
      <c r="V27" s="493"/>
      <c r="W27" s="773"/>
      <c r="X27" s="508"/>
      <c r="Y27" s="508"/>
      <c r="Z27" s="773"/>
      <c r="AA27" s="508"/>
      <c r="AE27" s="691"/>
    </row>
    <row r="28" spans="1:39" ht="18" customHeight="1">
      <c r="A28" s="777" t="s">
        <v>288</v>
      </c>
      <c r="B28" s="637" t="s">
        <v>289</v>
      </c>
      <c r="C28" s="778"/>
      <c r="D28" s="778"/>
      <c r="E28" s="778"/>
      <c r="F28" s="778"/>
      <c r="G28" s="778"/>
      <c r="H28" s="778"/>
      <c r="I28" s="778"/>
      <c r="J28" s="778"/>
      <c r="K28" s="757"/>
      <c r="L28" s="757"/>
      <c r="M28" s="757"/>
      <c r="N28" s="757"/>
      <c r="O28" s="757"/>
      <c r="P28" s="757"/>
      <c r="Q28" s="428"/>
      <c r="S28" s="779" t="s">
        <v>288</v>
      </c>
      <c r="T28" s="780" t="s">
        <v>289</v>
      </c>
      <c r="U28" s="711"/>
      <c r="V28" s="711"/>
      <c r="W28" s="780"/>
      <c r="X28" s="507"/>
      <c r="Y28" s="507"/>
      <c r="Z28" s="780"/>
      <c r="AA28" s="507"/>
      <c r="AB28" s="507"/>
      <c r="AC28" s="781"/>
      <c r="AD28" s="507"/>
      <c r="AE28" s="507"/>
      <c r="AF28" s="757"/>
      <c r="AG28" s="757"/>
      <c r="AH28" s="757"/>
      <c r="AI28" s="757"/>
    </row>
    <row r="29" spans="1:39" ht="15" customHeight="1">
      <c r="E29" s="428"/>
      <c r="F29" s="428"/>
      <c r="J29" s="757"/>
      <c r="K29" s="757"/>
      <c r="M29" s="757"/>
      <c r="N29" s="757"/>
      <c r="O29" s="757"/>
      <c r="Q29" s="428"/>
      <c r="AB29" s="757"/>
      <c r="AC29" s="757"/>
      <c r="AD29" s="757"/>
      <c r="AE29" s="757"/>
      <c r="AF29" s="757"/>
      <c r="AG29" s="757"/>
      <c r="AH29" s="757"/>
      <c r="AI29" s="757"/>
    </row>
    <row r="30" spans="1:39" ht="15" customHeight="1">
      <c r="E30" s="428"/>
      <c r="F30" s="428"/>
      <c r="J30" s="757"/>
      <c r="K30" s="757"/>
      <c r="L30" s="757"/>
      <c r="M30" s="757"/>
      <c r="N30" s="757"/>
      <c r="O30" s="757"/>
      <c r="P30" s="637"/>
      <c r="Q30" s="782"/>
      <c r="R30" s="711"/>
      <c r="S30" s="711"/>
      <c r="T30" s="780"/>
      <c r="U30" s="711"/>
      <c r="V30" s="711"/>
      <c r="W30" s="780"/>
      <c r="AB30" s="757"/>
      <c r="AC30" s="757"/>
      <c r="AD30" s="757"/>
      <c r="AE30" s="757"/>
      <c r="AF30" s="757"/>
      <c r="AG30" s="757"/>
      <c r="AH30" s="757"/>
      <c r="AI30" s="757"/>
      <c r="AJ30" s="757"/>
    </row>
    <row r="31" spans="1:39" ht="25.5" customHeight="1">
      <c r="D31" s="757"/>
      <c r="E31" s="757"/>
      <c r="F31" s="637"/>
      <c r="G31" s="757"/>
      <c r="H31" s="757"/>
      <c r="I31" s="782"/>
      <c r="J31" s="757"/>
      <c r="K31" s="757"/>
      <c r="L31" s="637"/>
      <c r="M31" s="637"/>
      <c r="N31" s="637"/>
      <c r="O31" s="507"/>
      <c r="P31" s="637"/>
      <c r="Q31" s="637"/>
      <c r="R31" s="711"/>
      <c r="S31" s="711"/>
      <c r="T31" s="757"/>
      <c r="U31" s="757"/>
      <c r="V31" s="757"/>
      <c r="W31" s="757"/>
      <c r="X31" s="757"/>
      <c r="Y31" s="757"/>
      <c r="Z31" s="757"/>
      <c r="AA31" s="757"/>
      <c r="AB31" s="757"/>
      <c r="AC31" s="757"/>
      <c r="AD31" s="757"/>
      <c r="AE31" s="757"/>
      <c r="AF31" s="757"/>
      <c r="AG31" s="757"/>
      <c r="AH31" s="757"/>
      <c r="AI31" s="757"/>
      <c r="AJ31" s="757"/>
      <c r="AK31" s="757"/>
      <c r="AL31" s="757"/>
      <c r="AM31" s="757"/>
    </row>
    <row r="32" spans="1:39" s="640" customFormat="1" ht="25.5" customHeight="1">
      <c r="D32" s="757"/>
      <c r="E32" s="783" t="s">
        <v>309</v>
      </c>
      <c r="F32" s="783"/>
      <c r="G32" s="783"/>
      <c r="H32" s="783"/>
      <c r="I32" s="783"/>
      <c r="J32" s="783"/>
      <c r="K32" s="783"/>
      <c r="L32" s="783"/>
      <c r="M32" s="783"/>
      <c r="N32" s="783"/>
      <c r="O32" s="783"/>
      <c r="P32" s="783"/>
      <c r="Q32" s="783"/>
      <c r="R32" s="783"/>
      <c r="S32" s="783"/>
      <c r="T32" s="783"/>
      <c r="U32" s="783"/>
      <c r="V32" s="783"/>
      <c r="W32" s="783"/>
      <c r="X32" s="784"/>
      <c r="Y32" s="784"/>
      <c r="Z32" s="785"/>
      <c r="AA32" s="784"/>
      <c r="AB32" s="784"/>
      <c r="AC32" s="786"/>
      <c r="AE32" s="757"/>
      <c r="AF32" s="757"/>
      <c r="AG32" s="757"/>
      <c r="AH32" s="757"/>
      <c r="AI32" s="757"/>
      <c r="AJ32" s="757"/>
      <c r="AK32" s="757"/>
      <c r="AL32" s="757"/>
    </row>
    <row r="33" spans="4:36" s="640" customFormat="1" ht="15" customHeight="1" thickBot="1">
      <c r="D33" s="645"/>
      <c r="E33" s="642"/>
      <c r="F33" s="642"/>
      <c r="G33" s="642"/>
      <c r="H33" s="642"/>
      <c r="I33" s="787"/>
      <c r="J33" s="787"/>
      <c r="K33" s="642"/>
      <c r="L33" s="642"/>
      <c r="M33" s="642"/>
      <c r="N33" s="642"/>
      <c r="O33" s="642"/>
      <c r="P33" s="642"/>
      <c r="Q33" s="788" t="s">
        <v>310</v>
      </c>
      <c r="R33" s="789"/>
      <c r="S33" s="789"/>
      <c r="T33" s="790"/>
      <c r="U33" s="791"/>
      <c r="V33" s="791"/>
      <c r="W33" s="790"/>
      <c r="X33" s="642"/>
      <c r="Y33" s="642"/>
      <c r="Z33" s="792"/>
      <c r="AA33" s="643"/>
      <c r="AB33" s="793" t="s">
        <v>311</v>
      </c>
      <c r="AC33" s="793"/>
      <c r="AD33" s="645"/>
      <c r="AE33" s="645"/>
      <c r="AF33" s="645"/>
      <c r="AG33" s="794"/>
      <c r="AH33" s="794"/>
      <c r="AI33" s="794"/>
      <c r="AJ33" s="794"/>
    </row>
    <row r="34" spans="4:36" ht="18" customHeight="1" thickTop="1">
      <c r="D34" s="637"/>
      <c r="E34" s="465" t="s">
        <v>312</v>
      </c>
      <c r="F34" s="651" t="s">
        <v>281</v>
      </c>
      <c r="G34" s="652"/>
      <c r="H34" s="652"/>
      <c r="I34" s="652"/>
      <c r="J34" s="652"/>
      <c r="K34" s="652"/>
      <c r="L34" s="652"/>
      <c r="M34" s="652"/>
      <c r="N34" s="652"/>
      <c r="O34" s="652"/>
      <c r="P34" s="652"/>
      <c r="Q34" s="710"/>
      <c r="R34" s="651" t="s">
        <v>282</v>
      </c>
      <c r="S34" s="652"/>
      <c r="T34" s="652"/>
      <c r="U34" s="652"/>
      <c r="V34" s="652"/>
      <c r="W34" s="652"/>
      <c r="X34" s="652"/>
      <c r="Y34" s="652"/>
      <c r="Z34" s="652"/>
      <c r="AA34" s="652"/>
      <c r="AB34" s="652"/>
      <c r="AC34" s="652"/>
      <c r="AD34" s="637"/>
      <c r="AE34" s="637"/>
      <c r="AF34" s="637"/>
      <c r="AG34" s="637"/>
      <c r="AH34" s="637"/>
      <c r="AI34" s="637"/>
    </row>
    <row r="35" spans="4:36" ht="7.5" customHeight="1">
      <c r="E35" s="465"/>
      <c r="F35" s="466" t="s">
        <v>201</v>
      </c>
      <c r="G35" s="467"/>
      <c r="H35" s="468"/>
      <c r="I35" s="466" t="s">
        <v>202</v>
      </c>
      <c r="J35" s="467"/>
      <c r="K35" s="468"/>
      <c r="L35" s="466" t="s">
        <v>203</v>
      </c>
      <c r="M35" s="467"/>
      <c r="N35" s="468"/>
      <c r="O35" s="466" t="s">
        <v>283</v>
      </c>
      <c r="P35" s="467"/>
      <c r="Q35" s="467"/>
      <c r="R35" s="466" t="s">
        <v>201</v>
      </c>
      <c r="S35" s="467"/>
      <c r="T35" s="468"/>
      <c r="U35" s="466" t="s">
        <v>202</v>
      </c>
      <c r="V35" s="467"/>
      <c r="W35" s="468"/>
      <c r="X35" s="466" t="s">
        <v>203</v>
      </c>
      <c r="Y35" s="467"/>
      <c r="Z35" s="468"/>
      <c r="AA35" s="466" t="s">
        <v>283</v>
      </c>
      <c r="AB35" s="467"/>
      <c r="AC35" s="467"/>
    </row>
    <row r="36" spans="4:36" ht="7.5" customHeight="1">
      <c r="E36" s="465"/>
      <c r="F36" s="469"/>
      <c r="G36" s="470"/>
      <c r="H36" s="471"/>
      <c r="I36" s="469"/>
      <c r="J36" s="470"/>
      <c r="K36" s="471"/>
      <c r="L36" s="469"/>
      <c r="M36" s="470"/>
      <c r="N36" s="471"/>
      <c r="O36" s="469"/>
      <c r="P36" s="470"/>
      <c r="Q36" s="470"/>
      <c r="R36" s="469"/>
      <c r="S36" s="470"/>
      <c r="T36" s="471"/>
      <c r="U36" s="469"/>
      <c r="V36" s="470"/>
      <c r="W36" s="471"/>
      <c r="X36" s="469"/>
      <c r="Y36" s="470"/>
      <c r="Z36" s="471"/>
      <c r="AA36" s="469"/>
      <c r="AB36" s="470"/>
      <c r="AC36" s="470"/>
    </row>
    <row r="37" spans="4:36" ht="7.5" customHeight="1">
      <c r="E37" s="465"/>
      <c r="F37" s="663" t="s">
        <v>313</v>
      </c>
      <c r="G37" s="664"/>
      <c r="H37" s="665"/>
      <c r="I37" s="795" t="s">
        <v>314</v>
      </c>
      <c r="J37" s="796"/>
      <c r="K37" s="665"/>
      <c r="L37" s="663" t="s">
        <v>313</v>
      </c>
      <c r="M37" s="664"/>
      <c r="N37" s="665"/>
      <c r="O37" s="663" t="s">
        <v>313</v>
      </c>
      <c r="P37" s="664"/>
      <c r="Q37" s="665"/>
      <c r="R37" s="797" t="s">
        <v>314</v>
      </c>
      <c r="S37" s="798"/>
      <c r="T37" s="799"/>
      <c r="U37" s="797" t="s">
        <v>314</v>
      </c>
      <c r="V37" s="798"/>
      <c r="W37" s="799"/>
      <c r="X37" s="663" t="s">
        <v>314</v>
      </c>
      <c r="Y37" s="664"/>
      <c r="Z37" s="799"/>
      <c r="AA37" s="663" t="s">
        <v>314</v>
      </c>
      <c r="AB37" s="664"/>
      <c r="AC37" s="800"/>
    </row>
    <row r="38" spans="4:36" ht="15" customHeight="1">
      <c r="E38" s="465"/>
      <c r="F38" s="668"/>
      <c r="G38" s="801" t="s">
        <v>315</v>
      </c>
      <c r="H38" s="723" t="s">
        <v>316</v>
      </c>
      <c r="I38" s="802"/>
      <c r="J38" s="803" t="s">
        <v>315</v>
      </c>
      <c r="K38" s="723" t="s">
        <v>316</v>
      </c>
      <c r="L38" s="668"/>
      <c r="M38" s="801" t="s">
        <v>315</v>
      </c>
      <c r="N38" s="723" t="s">
        <v>316</v>
      </c>
      <c r="O38" s="668"/>
      <c r="P38" s="801" t="s">
        <v>315</v>
      </c>
      <c r="Q38" s="669" t="s">
        <v>316</v>
      </c>
      <c r="R38" s="804"/>
      <c r="S38" s="805" t="s">
        <v>315</v>
      </c>
      <c r="T38" s="720" t="s">
        <v>316</v>
      </c>
      <c r="U38" s="804"/>
      <c r="V38" s="805" t="s">
        <v>315</v>
      </c>
      <c r="W38" s="720" t="s">
        <v>316</v>
      </c>
      <c r="X38" s="668"/>
      <c r="Y38" s="801" t="s">
        <v>315</v>
      </c>
      <c r="Z38" s="720" t="s">
        <v>316</v>
      </c>
      <c r="AA38" s="668"/>
      <c r="AB38" s="801" t="s">
        <v>315</v>
      </c>
      <c r="AC38" s="806" t="s">
        <v>316</v>
      </c>
    </row>
    <row r="39" spans="4:36" ht="15" customHeight="1">
      <c r="E39" s="478"/>
      <c r="F39" s="421" t="s">
        <v>317</v>
      </c>
      <c r="G39" s="807"/>
      <c r="H39" s="808"/>
      <c r="I39" s="809" t="s">
        <v>317</v>
      </c>
      <c r="J39" s="810"/>
      <c r="K39" s="808"/>
      <c r="L39" s="421" t="s">
        <v>317</v>
      </c>
      <c r="M39" s="807"/>
      <c r="N39" s="808"/>
      <c r="O39" s="421" t="s">
        <v>317</v>
      </c>
      <c r="P39" s="807"/>
      <c r="Q39" s="673"/>
      <c r="R39" s="811" t="s">
        <v>317</v>
      </c>
      <c r="S39" s="812"/>
      <c r="T39" s="813"/>
      <c r="U39" s="811" t="s">
        <v>317</v>
      </c>
      <c r="V39" s="812"/>
      <c r="W39" s="813"/>
      <c r="X39" s="421" t="s">
        <v>317</v>
      </c>
      <c r="Y39" s="807"/>
      <c r="Z39" s="813"/>
      <c r="AA39" s="421" t="s">
        <v>317</v>
      </c>
      <c r="AB39" s="807"/>
      <c r="AC39" s="814"/>
    </row>
    <row r="40" spans="4:36" ht="15" customHeight="1">
      <c r="E40" s="815"/>
      <c r="F40" s="425" t="s">
        <v>210</v>
      </c>
      <c r="G40" s="426"/>
      <c r="H40" s="426"/>
      <c r="I40" s="426"/>
      <c r="J40" s="426"/>
      <c r="K40" s="426"/>
      <c r="L40" s="426"/>
      <c r="M40" s="426"/>
      <c r="N40" s="426"/>
      <c r="O40" s="426"/>
      <c r="P40" s="426"/>
      <c r="Q40" s="427"/>
      <c r="R40" s="425" t="s">
        <v>210</v>
      </c>
      <c r="S40" s="426"/>
      <c r="T40" s="426"/>
      <c r="U40" s="426"/>
      <c r="V40" s="426"/>
      <c r="W40" s="426"/>
      <c r="X40" s="426"/>
      <c r="Y40" s="426"/>
      <c r="Z40" s="426"/>
      <c r="AA40" s="426"/>
      <c r="AB40" s="426"/>
      <c r="AC40" s="426"/>
    </row>
    <row r="41" spans="4:36" ht="18" customHeight="1">
      <c r="E41" s="686" t="s">
        <v>122</v>
      </c>
      <c r="F41" s="816">
        <v>233701</v>
      </c>
      <c r="G41" s="817">
        <v>57395</v>
      </c>
      <c r="H41" s="430">
        <v>24.6</v>
      </c>
      <c r="I41" s="817">
        <v>19324</v>
      </c>
      <c r="J41" s="817">
        <v>372</v>
      </c>
      <c r="K41" s="430">
        <v>1.9</v>
      </c>
      <c r="L41" s="818">
        <v>39178</v>
      </c>
      <c r="M41" s="817">
        <v>4247</v>
      </c>
      <c r="N41" s="430">
        <v>10.8</v>
      </c>
      <c r="O41" s="818">
        <v>34241</v>
      </c>
      <c r="P41" s="817">
        <v>12913</v>
      </c>
      <c r="Q41" s="434">
        <v>37.700000000000003</v>
      </c>
      <c r="R41" s="819">
        <v>51286</v>
      </c>
      <c r="S41" s="819">
        <v>15665</v>
      </c>
      <c r="T41" s="456">
        <v>30.5</v>
      </c>
      <c r="U41" s="819">
        <v>2798</v>
      </c>
      <c r="V41" s="819">
        <v>137</v>
      </c>
      <c r="W41" s="456">
        <v>4.9000000000000004</v>
      </c>
      <c r="X41" s="819">
        <v>8169</v>
      </c>
      <c r="Y41" s="819">
        <v>1073</v>
      </c>
      <c r="Z41" s="456">
        <v>13.1</v>
      </c>
      <c r="AA41" s="819">
        <v>9491</v>
      </c>
      <c r="AB41" s="819">
        <v>4057</v>
      </c>
      <c r="AC41" s="433">
        <v>42.7</v>
      </c>
    </row>
    <row r="42" spans="4:36" ht="18.75" customHeight="1">
      <c r="E42" s="686">
        <v>5</v>
      </c>
      <c r="F42" s="816">
        <v>233224</v>
      </c>
      <c r="G42" s="817">
        <v>56446</v>
      </c>
      <c r="H42" s="430">
        <v>24.2</v>
      </c>
      <c r="I42" s="817">
        <v>19313</v>
      </c>
      <c r="J42" s="817">
        <v>341</v>
      </c>
      <c r="K42" s="430">
        <v>1.8</v>
      </c>
      <c r="L42" s="818">
        <v>39072</v>
      </c>
      <c r="M42" s="817">
        <v>4180</v>
      </c>
      <c r="N42" s="430">
        <v>10.7</v>
      </c>
      <c r="O42" s="818">
        <v>33417</v>
      </c>
      <c r="P42" s="817">
        <v>12688</v>
      </c>
      <c r="Q42" s="434">
        <v>38</v>
      </c>
      <c r="R42" s="819">
        <v>50948</v>
      </c>
      <c r="S42" s="819">
        <v>15409</v>
      </c>
      <c r="T42" s="456">
        <v>30.2</v>
      </c>
      <c r="U42" s="819">
        <v>2800</v>
      </c>
      <c r="V42" s="819">
        <v>136</v>
      </c>
      <c r="W42" s="456">
        <v>4.9000000000000004</v>
      </c>
      <c r="X42" s="819">
        <v>8145</v>
      </c>
      <c r="Y42" s="819">
        <v>1073</v>
      </c>
      <c r="Z42" s="456">
        <v>13.2</v>
      </c>
      <c r="AA42" s="819">
        <v>9433</v>
      </c>
      <c r="AB42" s="819">
        <v>4062</v>
      </c>
      <c r="AC42" s="433">
        <v>43.1</v>
      </c>
    </row>
    <row r="43" spans="4:36" ht="18" customHeight="1">
      <c r="E43" s="686">
        <v>6</v>
      </c>
      <c r="F43" s="816">
        <v>232115</v>
      </c>
      <c r="G43" s="817">
        <v>55845</v>
      </c>
      <c r="H43" s="430">
        <v>24.1</v>
      </c>
      <c r="I43" s="817">
        <v>19255</v>
      </c>
      <c r="J43" s="817">
        <v>348</v>
      </c>
      <c r="K43" s="430">
        <v>1.8</v>
      </c>
      <c r="L43" s="818">
        <v>38997</v>
      </c>
      <c r="M43" s="817">
        <v>4161</v>
      </c>
      <c r="N43" s="430">
        <v>10.7</v>
      </c>
      <c r="O43" s="818">
        <v>33463</v>
      </c>
      <c r="P43" s="817">
        <v>12413</v>
      </c>
      <c r="Q43" s="434">
        <v>37.1</v>
      </c>
      <c r="R43" s="819">
        <v>51161</v>
      </c>
      <c r="S43" s="819">
        <v>15691</v>
      </c>
      <c r="T43" s="456">
        <v>30.7</v>
      </c>
      <c r="U43" s="819">
        <v>2809</v>
      </c>
      <c r="V43" s="819">
        <v>141</v>
      </c>
      <c r="W43" s="456">
        <v>5</v>
      </c>
      <c r="X43" s="819">
        <v>8138</v>
      </c>
      <c r="Y43" s="819">
        <v>1065</v>
      </c>
      <c r="Z43" s="456">
        <v>13.1</v>
      </c>
      <c r="AA43" s="819">
        <v>9464</v>
      </c>
      <c r="AB43" s="819">
        <v>4105</v>
      </c>
      <c r="AC43" s="433">
        <v>43.4</v>
      </c>
    </row>
    <row r="44" spans="4:36" ht="18" customHeight="1">
      <c r="E44" s="686">
        <v>7</v>
      </c>
      <c r="F44" s="816">
        <v>232385</v>
      </c>
      <c r="G44" s="817">
        <v>58589</v>
      </c>
      <c r="H44" s="430">
        <v>25.2</v>
      </c>
      <c r="I44" s="817">
        <v>19242</v>
      </c>
      <c r="J44" s="817">
        <v>663</v>
      </c>
      <c r="K44" s="430">
        <v>3.4</v>
      </c>
      <c r="L44" s="818">
        <v>38482</v>
      </c>
      <c r="M44" s="817">
        <v>3975</v>
      </c>
      <c r="N44" s="430">
        <v>10.3</v>
      </c>
      <c r="O44" s="818">
        <v>33175</v>
      </c>
      <c r="P44" s="817">
        <v>12518</v>
      </c>
      <c r="Q44" s="434">
        <v>37.700000000000003</v>
      </c>
      <c r="R44" s="819">
        <v>51349</v>
      </c>
      <c r="S44" s="819">
        <v>15802</v>
      </c>
      <c r="T44" s="456">
        <v>30.8</v>
      </c>
      <c r="U44" s="819">
        <v>2811</v>
      </c>
      <c r="V44" s="819">
        <v>153</v>
      </c>
      <c r="W44" s="456">
        <v>5.4</v>
      </c>
      <c r="X44" s="819">
        <v>8125</v>
      </c>
      <c r="Y44" s="819">
        <v>1066</v>
      </c>
      <c r="Z44" s="456">
        <v>13.1</v>
      </c>
      <c r="AA44" s="819">
        <v>9486</v>
      </c>
      <c r="AB44" s="819">
        <v>4067</v>
      </c>
      <c r="AC44" s="433">
        <v>42.9</v>
      </c>
    </row>
    <row r="45" spans="4:36" ht="18" customHeight="1">
      <c r="E45" s="686">
        <v>8</v>
      </c>
      <c r="F45" s="816">
        <v>231832</v>
      </c>
      <c r="G45" s="817">
        <v>58465</v>
      </c>
      <c r="H45" s="430">
        <v>25.2</v>
      </c>
      <c r="I45" s="817">
        <v>19052</v>
      </c>
      <c r="J45" s="817">
        <v>688</v>
      </c>
      <c r="K45" s="430">
        <v>3.6</v>
      </c>
      <c r="L45" s="818">
        <v>38361</v>
      </c>
      <c r="M45" s="817">
        <v>3888</v>
      </c>
      <c r="N45" s="430">
        <v>10.1</v>
      </c>
      <c r="O45" s="818">
        <v>33460</v>
      </c>
      <c r="P45" s="817">
        <v>13109</v>
      </c>
      <c r="Q45" s="434">
        <v>39.200000000000003</v>
      </c>
      <c r="R45" s="819">
        <v>51384</v>
      </c>
      <c r="S45" s="819">
        <v>15890</v>
      </c>
      <c r="T45" s="456">
        <v>30.9</v>
      </c>
      <c r="U45" s="819">
        <v>2806</v>
      </c>
      <c r="V45" s="819">
        <v>150</v>
      </c>
      <c r="W45" s="456">
        <v>5.3</v>
      </c>
      <c r="X45" s="819">
        <v>8103</v>
      </c>
      <c r="Y45" s="819">
        <v>1075</v>
      </c>
      <c r="Z45" s="456">
        <v>13.3</v>
      </c>
      <c r="AA45" s="819">
        <v>9501.1479999999992</v>
      </c>
      <c r="AB45" s="819">
        <v>4077</v>
      </c>
      <c r="AC45" s="433">
        <v>42.9</v>
      </c>
    </row>
    <row r="46" spans="4:36" ht="18" customHeight="1">
      <c r="E46" s="686">
        <v>9</v>
      </c>
      <c r="F46" s="816">
        <v>231892</v>
      </c>
      <c r="G46" s="817">
        <v>58466</v>
      </c>
      <c r="H46" s="430">
        <v>25.2</v>
      </c>
      <c r="I46" s="817">
        <v>19069</v>
      </c>
      <c r="J46" s="817">
        <v>663</v>
      </c>
      <c r="K46" s="430">
        <v>3.5</v>
      </c>
      <c r="L46" s="818">
        <v>38309</v>
      </c>
      <c r="M46" s="817">
        <v>3999</v>
      </c>
      <c r="N46" s="430">
        <v>10.4</v>
      </c>
      <c r="O46" s="818">
        <v>33464</v>
      </c>
      <c r="P46" s="817">
        <v>12947</v>
      </c>
      <c r="Q46" s="434">
        <v>38.700000000000003</v>
      </c>
      <c r="R46" s="819">
        <v>51349</v>
      </c>
      <c r="S46" s="819">
        <v>15947</v>
      </c>
      <c r="T46" s="456">
        <v>31.1</v>
      </c>
      <c r="U46" s="819">
        <v>2804</v>
      </c>
      <c r="V46" s="819">
        <v>154</v>
      </c>
      <c r="W46" s="456">
        <v>5.5</v>
      </c>
      <c r="X46" s="819">
        <v>8089</v>
      </c>
      <c r="Y46" s="819">
        <v>1078</v>
      </c>
      <c r="Z46" s="456">
        <v>13.3</v>
      </c>
      <c r="AA46" s="819">
        <v>9513</v>
      </c>
      <c r="AB46" s="819">
        <v>4112</v>
      </c>
      <c r="AC46" s="433">
        <v>43.2</v>
      </c>
    </row>
    <row r="47" spans="4:36" ht="18" customHeight="1">
      <c r="E47" s="686">
        <v>10</v>
      </c>
      <c r="F47" s="816">
        <v>232450</v>
      </c>
      <c r="G47" s="817">
        <v>58973</v>
      </c>
      <c r="H47" s="430">
        <v>25.4</v>
      </c>
      <c r="I47" s="817">
        <v>19006</v>
      </c>
      <c r="J47" s="817">
        <v>661</v>
      </c>
      <c r="K47" s="430">
        <v>3.5</v>
      </c>
      <c r="L47" s="818">
        <v>38026</v>
      </c>
      <c r="M47" s="817">
        <v>3967</v>
      </c>
      <c r="N47" s="430">
        <v>10.4</v>
      </c>
      <c r="O47" s="818">
        <v>33417</v>
      </c>
      <c r="P47" s="817">
        <v>13225</v>
      </c>
      <c r="Q47" s="434">
        <v>39.6</v>
      </c>
      <c r="R47" s="819">
        <v>51514</v>
      </c>
      <c r="S47" s="819">
        <v>16060</v>
      </c>
      <c r="T47" s="456">
        <v>31.2</v>
      </c>
      <c r="U47" s="819">
        <v>2815.6869999999999</v>
      </c>
      <c r="V47" s="819">
        <v>155.33600000000001</v>
      </c>
      <c r="W47" s="456">
        <v>5.5</v>
      </c>
      <c r="X47" s="819">
        <v>8084.8779999999997</v>
      </c>
      <c r="Y47" s="819">
        <v>1089.6669999999999</v>
      </c>
      <c r="Z47" s="456">
        <v>13.5</v>
      </c>
      <c r="AA47" s="819">
        <v>9532.1859999999997</v>
      </c>
      <c r="AB47" s="819">
        <v>4132</v>
      </c>
      <c r="AC47" s="433">
        <v>43.4</v>
      </c>
    </row>
    <row r="48" spans="4:36" ht="18" customHeight="1">
      <c r="E48" s="686">
        <v>11</v>
      </c>
      <c r="F48" s="816">
        <v>231908</v>
      </c>
      <c r="G48" s="817">
        <v>59674</v>
      </c>
      <c r="H48" s="430">
        <v>25.7</v>
      </c>
      <c r="I48" s="817">
        <v>18966</v>
      </c>
      <c r="J48" s="817">
        <v>657</v>
      </c>
      <c r="K48" s="430">
        <v>3.5</v>
      </c>
      <c r="L48" s="818">
        <v>37859</v>
      </c>
      <c r="M48" s="817">
        <v>3935</v>
      </c>
      <c r="N48" s="430">
        <v>10.4</v>
      </c>
      <c r="O48" s="818">
        <v>33214</v>
      </c>
      <c r="P48" s="817">
        <v>13042</v>
      </c>
      <c r="Q48" s="434">
        <v>39.299999999999997</v>
      </c>
      <c r="R48" s="819">
        <v>51632</v>
      </c>
      <c r="S48" s="819">
        <v>16275.716</v>
      </c>
      <c r="T48" s="456">
        <v>31.5</v>
      </c>
      <c r="U48" s="819">
        <v>2824.46</v>
      </c>
      <c r="V48" s="819">
        <v>161.239</v>
      </c>
      <c r="W48" s="456">
        <v>5.7</v>
      </c>
      <c r="X48" s="819">
        <v>8065.97</v>
      </c>
      <c r="Y48" s="819">
        <v>1090</v>
      </c>
      <c r="Z48" s="456">
        <v>13.5</v>
      </c>
      <c r="AA48" s="819">
        <v>9546.5</v>
      </c>
      <c r="AB48" s="819">
        <v>4141</v>
      </c>
      <c r="AC48" s="433">
        <v>43.4</v>
      </c>
    </row>
    <row r="49" spans="5:29" ht="18" customHeight="1">
      <c r="E49" s="686">
        <v>12</v>
      </c>
      <c r="F49" s="816">
        <v>232445</v>
      </c>
      <c r="G49" s="817">
        <v>60407</v>
      </c>
      <c r="H49" s="430">
        <v>26</v>
      </c>
      <c r="I49" s="817">
        <v>19160</v>
      </c>
      <c r="J49" s="817">
        <v>658</v>
      </c>
      <c r="K49" s="430">
        <v>3.4</v>
      </c>
      <c r="L49" s="818">
        <v>37658</v>
      </c>
      <c r="M49" s="818">
        <v>3960</v>
      </c>
      <c r="N49" s="430">
        <v>10.5</v>
      </c>
      <c r="O49" s="818">
        <v>33548</v>
      </c>
      <c r="P49" s="818">
        <v>13503</v>
      </c>
      <c r="Q49" s="434">
        <v>40.200000000000003</v>
      </c>
      <c r="R49" s="819">
        <v>51687</v>
      </c>
      <c r="S49" s="819">
        <v>16292</v>
      </c>
      <c r="T49" s="456">
        <v>31.5</v>
      </c>
      <c r="U49" s="819">
        <v>2823.5569999999998</v>
      </c>
      <c r="V49" s="819">
        <v>161.40199999999999</v>
      </c>
      <c r="W49" s="456">
        <v>5.7</v>
      </c>
      <c r="X49" s="819">
        <v>8051.902</v>
      </c>
      <c r="Y49" s="819">
        <v>1087.6030000000001</v>
      </c>
      <c r="Z49" s="456">
        <v>13.5</v>
      </c>
      <c r="AA49" s="819">
        <v>9581</v>
      </c>
      <c r="AB49" s="819">
        <v>4198</v>
      </c>
      <c r="AC49" s="433">
        <v>43.8</v>
      </c>
    </row>
    <row r="50" spans="5:29" ht="18" customHeight="1">
      <c r="E50" s="686" t="s">
        <v>104</v>
      </c>
      <c r="F50" s="818">
        <v>233301</v>
      </c>
      <c r="G50" s="817">
        <v>64088</v>
      </c>
      <c r="H50" s="430">
        <v>27.5</v>
      </c>
      <c r="I50" s="817">
        <v>19183</v>
      </c>
      <c r="J50" s="817">
        <v>731</v>
      </c>
      <c r="K50" s="430">
        <v>3.8</v>
      </c>
      <c r="L50" s="818">
        <v>38722</v>
      </c>
      <c r="M50" s="818">
        <v>3722</v>
      </c>
      <c r="N50" s="430">
        <v>9.6</v>
      </c>
      <c r="O50" s="818">
        <v>33285</v>
      </c>
      <c r="P50" s="818">
        <v>12703</v>
      </c>
      <c r="Q50" s="434">
        <v>38.200000000000003</v>
      </c>
      <c r="R50" s="819">
        <v>51544</v>
      </c>
      <c r="S50" s="819">
        <v>16095</v>
      </c>
      <c r="T50" s="456">
        <v>31.2</v>
      </c>
      <c r="U50" s="819">
        <v>2811</v>
      </c>
      <c r="V50" s="819">
        <v>154</v>
      </c>
      <c r="W50" s="456">
        <v>5.5</v>
      </c>
      <c r="X50" s="820">
        <v>8020</v>
      </c>
      <c r="Y50" s="820">
        <v>1101</v>
      </c>
      <c r="Z50" s="456">
        <v>13.7</v>
      </c>
      <c r="AA50" s="820">
        <v>9572</v>
      </c>
      <c r="AB50" s="820">
        <v>4042</v>
      </c>
      <c r="AC50" s="433">
        <v>42.2</v>
      </c>
    </row>
    <row r="51" spans="5:29" ht="18" customHeight="1">
      <c r="E51" s="686">
        <v>2</v>
      </c>
      <c r="F51" s="818">
        <v>233481</v>
      </c>
      <c r="G51" s="817">
        <v>64121</v>
      </c>
      <c r="H51" s="430">
        <v>27.5</v>
      </c>
      <c r="I51" s="817">
        <v>19061</v>
      </c>
      <c r="J51" s="817">
        <v>734</v>
      </c>
      <c r="K51" s="430">
        <v>3.9</v>
      </c>
      <c r="L51" s="818">
        <v>38719</v>
      </c>
      <c r="M51" s="818">
        <v>3768</v>
      </c>
      <c r="N51" s="430">
        <v>9.6999999999999993</v>
      </c>
      <c r="O51" s="818">
        <v>33617</v>
      </c>
      <c r="P51" s="818">
        <v>12455</v>
      </c>
      <c r="Q51" s="434">
        <v>37</v>
      </c>
      <c r="R51" s="819">
        <v>51455</v>
      </c>
      <c r="S51" s="819">
        <v>16096</v>
      </c>
      <c r="T51" s="456">
        <v>31.3</v>
      </c>
      <c r="U51" s="819">
        <v>2818</v>
      </c>
      <c r="V51" s="819">
        <v>160</v>
      </c>
      <c r="W51" s="456">
        <v>5.7</v>
      </c>
      <c r="X51" s="820">
        <v>8008</v>
      </c>
      <c r="Y51" s="820">
        <v>1099</v>
      </c>
      <c r="Z51" s="456">
        <v>13.7</v>
      </c>
      <c r="AA51" s="820">
        <v>9570</v>
      </c>
      <c r="AB51" s="820">
        <v>4054</v>
      </c>
      <c r="AC51" s="433">
        <v>42.4</v>
      </c>
    </row>
    <row r="52" spans="5:29" ht="18" customHeight="1">
      <c r="E52" s="686">
        <v>3</v>
      </c>
      <c r="F52" s="818">
        <v>232814</v>
      </c>
      <c r="G52" s="817">
        <v>63875</v>
      </c>
      <c r="H52" s="430">
        <v>27.4</v>
      </c>
      <c r="I52" s="817">
        <v>19470</v>
      </c>
      <c r="J52" s="817">
        <v>734</v>
      </c>
      <c r="K52" s="430">
        <v>3.8</v>
      </c>
      <c r="L52" s="818">
        <v>38655</v>
      </c>
      <c r="M52" s="818">
        <v>3737</v>
      </c>
      <c r="N52" s="430">
        <v>9.6999999999999993</v>
      </c>
      <c r="O52" s="818">
        <v>33431</v>
      </c>
      <c r="P52" s="818">
        <v>12385</v>
      </c>
      <c r="Q52" s="434">
        <v>37</v>
      </c>
      <c r="R52" s="819">
        <v>51273</v>
      </c>
      <c r="S52" s="819">
        <v>15996</v>
      </c>
      <c r="T52" s="456">
        <v>31.2</v>
      </c>
      <c r="U52" s="819">
        <v>2818</v>
      </c>
      <c r="V52" s="819">
        <v>157</v>
      </c>
      <c r="W52" s="456">
        <v>5.6</v>
      </c>
      <c r="X52" s="820">
        <v>7998</v>
      </c>
      <c r="Y52" s="820">
        <v>1072</v>
      </c>
      <c r="Z52" s="456">
        <v>13.4</v>
      </c>
      <c r="AA52" s="820">
        <v>9547</v>
      </c>
      <c r="AB52" s="820">
        <v>4040</v>
      </c>
      <c r="AC52" s="433">
        <v>42.3</v>
      </c>
    </row>
    <row r="53" spans="5:29" ht="18" customHeight="1">
      <c r="E53" s="686">
        <v>4</v>
      </c>
      <c r="F53" s="818">
        <v>235090</v>
      </c>
      <c r="G53" s="817">
        <v>61439</v>
      </c>
      <c r="H53" s="430">
        <v>26.1</v>
      </c>
      <c r="I53" s="817">
        <v>20211</v>
      </c>
      <c r="J53" s="817">
        <v>724</v>
      </c>
      <c r="K53" s="430">
        <v>3.6</v>
      </c>
      <c r="L53" s="818">
        <v>39058</v>
      </c>
      <c r="M53" s="818">
        <v>3664</v>
      </c>
      <c r="N53" s="430">
        <v>9.4</v>
      </c>
      <c r="O53" s="818">
        <v>34195</v>
      </c>
      <c r="P53" s="818">
        <v>12379</v>
      </c>
      <c r="Q53" s="434">
        <v>36.200000000000003</v>
      </c>
      <c r="R53" s="819">
        <v>51887</v>
      </c>
      <c r="S53" s="819">
        <v>15936</v>
      </c>
      <c r="T53" s="456">
        <v>30.7</v>
      </c>
      <c r="U53" s="819">
        <v>2859</v>
      </c>
      <c r="V53" s="819">
        <v>153</v>
      </c>
      <c r="W53" s="456">
        <v>5.4</v>
      </c>
      <c r="X53" s="820">
        <v>8078</v>
      </c>
      <c r="Y53" s="820">
        <v>1068</v>
      </c>
      <c r="Z53" s="456">
        <v>13.2</v>
      </c>
      <c r="AA53" s="820">
        <v>9595</v>
      </c>
      <c r="AB53" s="820">
        <v>3997</v>
      </c>
      <c r="AC53" s="433">
        <v>41.7</v>
      </c>
    </row>
    <row r="54" spans="5:29" ht="5.25" customHeight="1">
      <c r="E54" s="684"/>
      <c r="F54" s="438"/>
      <c r="G54" s="438"/>
      <c r="H54" s="438"/>
      <c r="I54" s="775"/>
      <c r="J54" s="775"/>
      <c r="K54" s="438"/>
      <c r="L54" s="438"/>
      <c r="M54" s="438"/>
      <c r="N54" s="438"/>
      <c r="O54" s="438"/>
      <c r="P54" s="438"/>
      <c r="Q54" s="821"/>
      <c r="R54" s="493"/>
      <c r="S54" s="493"/>
      <c r="T54" s="773"/>
      <c r="U54" s="493"/>
      <c r="V54" s="493"/>
      <c r="W54" s="773"/>
      <c r="X54" s="438"/>
      <c r="Y54" s="438"/>
      <c r="Z54" s="773"/>
      <c r="AA54" s="438"/>
      <c r="AB54" s="438"/>
      <c r="AC54" s="441"/>
    </row>
    <row r="55" spans="5:29" ht="15" customHeight="1">
      <c r="E55" s="815"/>
      <c r="F55" s="425" t="s">
        <v>211</v>
      </c>
      <c r="G55" s="426"/>
      <c r="H55" s="426"/>
      <c r="I55" s="426"/>
      <c r="J55" s="426"/>
      <c r="K55" s="426"/>
      <c r="L55" s="426"/>
      <c r="M55" s="426"/>
      <c r="N55" s="426"/>
      <c r="O55" s="426"/>
      <c r="P55" s="426"/>
      <c r="Q55" s="427"/>
      <c r="R55" s="425" t="s">
        <v>211</v>
      </c>
      <c r="S55" s="426"/>
      <c r="T55" s="426"/>
      <c r="U55" s="426"/>
      <c r="V55" s="426"/>
      <c r="W55" s="426"/>
      <c r="X55" s="426"/>
      <c r="Y55" s="426"/>
      <c r="Z55" s="426"/>
      <c r="AA55" s="426"/>
      <c r="AB55" s="426"/>
      <c r="AC55" s="426"/>
    </row>
    <row r="56" spans="5:29" ht="18" customHeight="1">
      <c r="E56" s="686" t="s">
        <v>122</v>
      </c>
      <c r="F56" s="816">
        <v>121413</v>
      </c>
      <c r="G56" s="817">
        <v>24352</v>
      </c>
      <c r="H56" s="430">
        <v>20.100000000000001</v>
      </c>
      <c r="I56" s="817">
        <v>6224</v>
      </c>
      <c r="J56" s="817">
        <v>129</v>
      </c>
      <c r="K56" s="430">
        <v>2.1</v>
      </c>
      <c r="L56" s="818">
        <v>28744</v>
      </c>
      <c r="M56" s="817">
        <v>1517</v>
      </c>
      <c r="N56" s="430">
        <v>5.3</v>
      </c>
      <c r="O56" s="818">
        <v>10258</v>
      </c>
      <c r="P56" s="817">
        <v>5801</v>
      </c>
      <c r="Q56" s="434">
        <v>56.6</v>
      </c>
      <c r="R56" s="819">
        <v>29789</v>
      </c>
      <c r="S56" s="819">
        <v>7341</v>
      </c>
      <c r="T56" s="456">
        <v>24.6</v>
      </c>
      <c r="U56" s="819">
        <v>1034</v>
      </c>
      <c r="V56" s="819">
        <v>30</v>
      </c>
      <c r="W56" s="456">
        <v>2.9</v>
      </c>
      <c r="X56" s="820">
        <v>6158</v>
      </c>
      <c r="Y56" s="820">
        <v>637</v>
      </c>
      <c r="Z56" s="456">
        <v>10.3</v>
      </c>
      <c r="AA56" s="820">
        <v>4204</v>
      </c>
      <c r="AB56" s="820">
        <v>1708</v>
      </c>
      <c r="AC56" s="433">
        <v>40.6</v>
      </c>
    </row>
    <row r="57" spans="5:29" ht="18" customHeight="1">
      <c r="E57" s="686">
        <v>5</v>
      </c>
      <c r="F57" s="816">
        <v>122161</v>
      </c>
      <c r="G57" s="817">
        <v>24052</v>
      </c>
      <c r="H57" s="430">
        <v>19.7</v>
      </c>
      <c r="I57" s="817">
        <v>6205</v>
      </c>
      <c r="J57" s="817">
        <v>130</v>
      </c>
      <c r="K57" s="430">
        <v>2.1</v>
      </c>
      <c r="L57" s="818">
        <v>28720</v>
      </c>
      <c r="M57" s="817">
        <v>1455</v>
      </c>
      <c r="N57" s="430">
        <v>5.0999999999999996</v>
      </c>
      <c r="O57" s="818">
        <v>10193</v>
      </c>
      <c r="P57" s="817">
        <v>5833</v>
      </c>
      <c r="Q57" s="434">
        <v>57.2</v>
      </c>
      <c r="R57" s="819">
        <v>29642</v>
      </c>
      <c r="S57" s="819">
        <v>7321</v>
      </c>
      <c r="T57" s="456">
        <v>24.7</v>
      </c>
      <c r="U57" s="819">
        <v>1035</v>
      </c>
      <c r="V57" s="819">
        <v>32</v>
      </c>
      <c r="W57" s="456">
        <v>3.1</v>
      </c>
      <c r="X57" s="820">
        <v>6143</v>
      </c>
      <c r="Y57" s="820">
        <v>649</v>
      </c>
      <c r="Z57" s="456">
        <v>10.6</v>
      </c>
      <c r="AA57" s="820">
        <v>4163</v>
      </c>
      <c r="AB57" s="820">
        <v>1732</v>
      </c>
      <c r="AC57" s="433">
        <v>41.6</v>
      </c>
    </row>
    <row r="58" spans="5:29" ht="18" customHeight="1">
      <c r="E58" s="686">
        <v>6</v>
      </c>
      <c r="F58" s="816">
        <v>121898</v>
      </c>
      <c r="G58" s="817">
        <v>24058</v>
      </c>
      <c r="H58" s="430">
        <v>19.7</v>
      </c>
      <c r="I58" s="817">
        <v>6242</v>
      </c>
      <c r="J58" s="817">
        <v>136</v>
      </c>
      <c r="K58" s="430">
        <v>2.2000000000000002</v>
      </c>
      <c r="L58" s="818">
        <v>28653</v>
      </c>
      <c r="M58" s="817">
        <v>1496</v>
      </c>
      <c r="N58" s="430">
        <v>5.2</v>
      </c>
      <c r="O58" s="818">
        <v>10189</v>
      </c>
      <c r="P58" s="817">
        <v>5754</v>
      </c>
      <c r="Q58" s="434">
        <v>56.5</v>
      </c>
      <c r="R58" s="819">
        <v>29667</v>
      </c>
      <c r="S58" s="819">
        <v>7405</v>
      </c>
      <c r="T58" s="456">
        <v>25</v>
      </c>
      <c r="U58" s="819">
        <v>1036</v>
      </c>
      <c r="V58" s="819">
        <v>30</v>
      </c>
      <c r="W58" s="456">
        <v>2.9</v>
      </c>
      <c r="X58" s="820">
        <v>6131</v>
      </c>
      <c r="Y58" s="820">
        <v>635</v>
      </c>
      <c r="Z58" s="456">
        <v>10.3</v>
      </c>
      <c r="AA58" s="820">
        <v>4174</v>
      </c>
      <c r="AB58" s="820">
        <v>1759</v>
      </c>
      <c r="AC58" s="433">
        <v>42.1</v>
      </c>
    </row>
    <row r="59" spans="5:29" ht="18" customHeight="1">
      <c r="E59" s="686">
        <v>7</v>
      </c>
      <c r="F59" s="816">
        <v>122251</v>
      </c>
      <c r="G59" s="817">
        <v>25275</v>
      </c>
      <c r="H59" s="430">
        <v>20.7</v>
      </c>
      <c r="I59" s="817">
        <v>6268</v>
      </c>
      <c r="J59" s="817">
        <v>144</v>
      </c>
      <c r="K59" s="430">
        <v>2.2999999999999998</v>
      </c>
      <c r="L59" s="818">
        <v>28614</v>
      </c>
      <c r="M59" s="817">
        <v>1457</v>
      </c>
      <c r="N59" s="430">
        <v>5.0999999999999996</v>
      </c>
      <c r="O59" s="818">
        <v>10295</v>
      </c>
      <c r="P59" s="817">
        <v>5834</v>
      </c>
      <c r="Q59" s="434">
        <v>56.7</v>
      </c>
      <c r="R59" s="819">
        <v>29686</v>
      </c>
      <c r="S59" s="819">
        <v>7443</v>
      </c>
      <c r="T59" s="456">
        <v>25.1</v>
      </c>
      <c r="U59" s="819">
        <v>1035</v>
      </c>
      <c r="V59" s="819">
        <v>31</v>
      </c>
      <c r="W59" s="456">
        <v>3</v>
      </c>
      <c r="X59" s="820">
        <v>6115</v>
      </c>
      <c r="Y59" s="820">
        <v>635</v>
      </c>
      <c r="Z59" s="456">
        <v>10.4</v>
      </c>
      <c r="AA59" s="820">
        <v>4171</v>
      </c>
      <c r="AB59" s="820">
        <v>1743</v>
      </c>
      <c r="AC59" s="433">
        <v>41.8</v>
      </c>
    </row>
    <row r="60" spans="5:29" ht="18" customHeight="1">
      <c r="E60" s="686">
        <v>8</v>
      </c>
      <c r="F60" s="816">
        <v>122096</v>
      </c>
      <c r="G60" s="817">
        <v>25265</v>
      </c>
      <c r="H60" s="430">
        <v>20.7</v>
      </c>
      <c r="I60" s="817">
        <v>6228</v>
      </c>
      <c r="J60" s="817">
        <v>144</v>
      </c>
      <c r="K60" s="430">
        <v>2.2999999999999998</v>
      </c>
      <c r="L60" s="818">
        <v>28475</v>
      </c>
      <c r="M60" s="817">
        <v>1444</v>
      </c>
      <c r="N60" s="430">
        <v>5.0999999999999996</v>
      </c>
      <c r="O60" s="818">
        <v>10344</v>
      </c>
      <c r="P60" s="817">
        <v>6129</v>
      </c>
      <c r="Q60" s="434">
        <v>59.3</v>
      </c>
      <c r="R60" s="819">
        <v>29645</v>
      </c>
      <c r="S60" s="819">
        <v>7452</v>
      </c>
      <c r="T60" s="456">
        <v>25.1</v>
      </c>
      <c r="U60" s="819">
        <v>1030</v>
      </c>
      <c r="V60" s="819">
        <v>28</v>
      </c>
      <c r="W60" s="456">
        <v>2.7</v>
      </c>
      <c r="X60" s="820">
        <v>6098</v>
      </c>
      <c r="Y60" s="820">
        <v>643.346</v>
      </c>
      <c r="Z60" s="456">
        <v>10.6</v>
      </c>
      <c r="AA60" s="820">
        <v>4172.2330000000002</v>
      </c>
      <c r="AB60" s="820">
        <v>1739.0329999999999</v>
      </c>
      <c r="AC60" s="433">
        <v>41.7</v>
      </c>
    </row>
    <row r="61" spans="5:29" ht="18" customHeight="1">
      <c r="E61" s="686">
        <v>9</v>
      </c>
      <c r="F61" s="816">
        <v>121764</v>
      </c>
      <c r="G61" s="817">
        <v>25151</v>
      </c>
      <c r="H61" s="430">
        <v>20.7</v>
      </c>
      <c r="I61" s="817">
        <v>6217</v>
      </c>
      <c r="J61" s="817">
        <v>117</v>
      </c>
      <c r="K61" s="430">
        <v>1.9</v>
      </c>
      <c r="L61" s="818">
        <v>28394</v>
      </c>
      <c r="M61" s="817">
        <v>1503</v>
      </c>
      <c r="N61" s="430">
        <v>5.3</v>
      </c>
      <c r="O61" s="818">
        <v>10339</v>
      </c>
      <c r="P61" s="817">
        <v>6080</v>
      </c>
      <c r="Q61" s="434">
        <v>58.8</v>
      </c>
      <c r="R61" s="819">
        <v>29569</v>
      </c>
      <c r="S61" s="819">
        <v>7479</v>
      </c>
      <c r="T61" s="456">
        <v>25.3</v>
      </c>
      <c r="U61" s="819">
        <v>1028</v>
      </c>
      <c r="V61" s="819">
        <v>32</v>
      </c>
      <c r="W61" s="456">
        <v>3.1</v>
      </c>
      <c r="X61" s="820">
        <v>6082</v>
      </c>
      <c r="Y61" s="820">
        <v>647</v>
      </c>
      <c r="Z61" s="456">
        <v>10.6</v>
      </c>
      <c r="AA61" s="820">
        <v>4175</v>
      </c>
      <c r="AB61" s="820">
        <v>1750</v>
      </c>
      <c r="AC61" s="433">
        <v>41.9</v>
      </c>
    </row>
    <row r="62" spans="5:29" ht="18" customHeight="1">
      <c r="E62" s="686">
        <v>10</v>
      </c>
      <c r="F62" s="816">
        <v>121693</v>
      </c>
      <c r="G62" s="817">
        <v>24793</v>
      </c>
      <c r="H62" s="430">
        <v>20.399999999999999</v>
      </c>
      <c r="I62" s="817">
        <v>6249</v>
      </c>
      <c r="J62" s="817">
        <v>123</v>
      </c>
      <c r="K62" s="430">
        <v>2</v>
      </c>
      <c r="L62" s="818">
        <v>28165</v>
      </c>
      <c r="M62" s="817">
        <v>1454</v>
      </c>
      <c r="N62" s="430">
        <v>5.2</v>
      </c>
      <c r="O62" s="818">
        <v>10273</v>
      </c>
      <c r="P62" s="817">
        <v>6096</v>
      </c>
      <c r="Q62" s="434">
        <v>59.3</v>
      </c>
      <c r="R62" s="819">
        <v>29596.764999999999</v>
      </c>
      <c r="S62" s="819">
        <v>7471.335</v>
      </c>
      <c r="T62" s="456">
        <v>25.2</v>
      </c>
      <c r="U62" s="819">
        <v>1035.7180000000001</v>
      </c>
      <c r="V62" s="819">
        <v>28.853999999999999</v>
      </c>
      <c r="W62" s="456">
        <v>2.8</v>
      </c>
      <c r="X62" s="820">
        <v>6072.72</v>
      </c>
      <c r="Y62" s="820">
        <v>651.51199999999994</v>
      </c>
      <c r="Z62" s="456">
        <v>10.7</v>
      </c>
      <c r="AA62" s="820">
        <v>4169.8140000000003</v>
      </c>
      <c r="AB62" s="820">
        <v>1751.325</v>
      </c>
      <c r="AC62" s="433">
        <v>42</v>
      </c>
    </row>
    <row r="63" spans="5:29" ht="18" customHeight="1">
      <c r="E63" s="686">
        <v>11</v>
      </c>
      <c r="F63" s="816">
        <v>122140</v>
      </c>
      <c r="G63" s="817">
        <v>25768</v>
      </c>
      <c r="H63" s="430">
        <v>21.1</v>
      </c>
      <c r="I63" s="817">
        <v>6207</v>
      </c>
      <c r="J63" s="817">
        <v>121</v>
      </c>
      <c r="K63" s="430">
        <v>1.9</v>
      </c>
      <c r="L63" s="818">
        <v>28120</v>
      </c>
      <c r="M63" s="817">
        <v>1452</v>
      </c>
      <c r="N63" s="430">
        <v>5.2</v>
      </c>
      <c r="O63" s="818">
        <v>10298</v>
      </c>
      <c r="P63" s="817">
        <v>6096</v>
      </c>
      <c r="Q63" s="434">
        <v>59.2</v>
      </c>
      <c r="R63" s="819">
        <v>29630.225999999999</v>
      </c>
      <c r="S63" s="819">
        <v>7612.7910000000002</v>
      </c>
      <c r="T63" s="456">
        <v>25.7</v>
      </c>
      <c r="U63" s="819">
        <v>1035.6079999999999</v>
      </c>
      <c r="V63" s="819">
        <v>35.429000000000002</v>
      </c>
      <c r="W63" s="456">
        <v>3.4</v>
      </c>
      <c r="X63" s="820">
        <v>6058.8850000000002</v>
      </c>
      <c r="Y63" s="820">
        <v>651.14499999999998</v>
      </c>
      <c r="Z63" s="456">
        <v>10.7</v>
      </c>
      <c r="AA63" s="820">
        <v>4167.3</v>
      </c>
      <c r="AB63" s="820">
        <v>1766.18</v>
      </c>
      <c r="AC63" s="433">
        <v>42.4</v>
      </c>
    </row>
    <row r="64" spans="5:29" ht="18" customHeight="1">
      <c r="E64" s="686">
        <v>12</v>
      </c>
      <c r="F64" s="816">
        <v>122545</v>
      </c>
      <c r="G64" s="818">
        <v>26150</v>
      </c>
      <c r="H64" s="430">
        <v>21.3</v>
      </c>
      <c r="I64" s="817">
        <v>6226</v>
      </c>
      <c r="J64" s="817">
        <v>120</v>
      </c>
      <c r="K64" s="430">
        <v>1.9</v>
      </c>
      <c r="L64" s="818">
        <v>28007</v>
      </c>
      <c r="M64" s="818">
        <v>1476</v>
      </c>
      <c r="N64" s="430">
        <v>5.3</v>
      </c>
      <c r="O64" s="818">
        <v>10386</v>
      </c>
      <c r="P64" s="818">
        <v>6242</v>
      </c>
      <c r="Q64" s="434">
        <v>60.1</v>
      </c>
      <c r="R64" s="819">
        <v>29612.073</v>
      </c>
      <c r="S64" s="819">
        <v>7529.38</v>
      </c>
      <c r="T64" s="456">
        <v>25.4</v>
      </c>
      <c r="U64" s="819">
        <v>1034.3309999999999</v>
      </c>
      <c r="V64" s="819">
        <v>34.701000000000001</v>
      </c>
      <c r="W64" s="456">
        <v>3.4</v>
      </c>
      <c r="X64" s="820">
        <v>6045.0190000000002</v>
      </c>
      <c r="Y64" s="820">
        <v>647.90300000000002</v>
      </c>
      <c r="Z64" s="456">
        <v>10.7</v>
      </c>
      <c r="AA64" s="820">
        <v>4175.3909999999996</v>
      </c>
      <c r="AB64" s="820">
        <v>1778.8009999999999</v>
      </c>
      <c r="AC64" s="433">
        <v>42.6</v>
      </c>
    </row>
    <row r="65" spans="1:29" ht="18" customHeight="1">
      <c r="E65" s="686" t="s">
        <v>104</v>
      </c>
      <c r="F65" s="818">
        <v>122200</v>
      </c>
      <c r="G65" s="818">
        <v>26762</v>
      </c>
      <c r="H65" s="430">
        <v>21.9</v>
      </c>
      <c r="I65" s="817">
        <v>6173</v>
      </c>
      <c r="J65" s="817">
        <v>117</v>
      </c>
      <c r="K65" s="430">
        <v>1.9</v>
      </c>
      <c r="L65" s="818">
        <v>28027</v>
      </c>
      <c r="M65" s="818">
        <v>1484</v>
      </c>
      <c r="N65" s="430">
        <v>5.3</v>
      </c>
      <c r="O65" s="818">
        <v>10232</v>
      </c>
      <c r="P65" s="818">
        <v>6096</v>
      </c>
      <c r="Q65" s="434">
        <v>59.6</v>
      </c>
      <c r="R65" s="819">
        <v>29529</v>
      </c>
      <c r="S65" s="819">
        <v>7463</v>
      </c>
      <c r="T65" s="456">
        <v>25.3</v>
      </c>
      <c r="U65" s="819">
        <v>1028</v>
      </c>
      <c r="V65" s="819">
        <v>28</v>
      </c>
      <c r="W65" s="456">
        <v>2.7</v>
      </c>
      <c r="X65" s="820">
        <v>6018</v>
      </c>
      <c r="Y65" s="820">
        <v>656</v>
      </c>
      <c r="Z65" s="456">
        <v>10.9</v>
      </c>
      <c r="AA65" s="820">
        <v>4174</v>
      </c>
      <c r="AB65" s="820">
        <v>1684</v>
      </c>
      <c r="AC65" s="433">
        <v>40.299999999999997</v>
      </c>
    </row>
    <row r="66" spans="1:29" ht="18" customHeight="1">
      <c r="E66" s="686">
        <v>2</v>
      </c>
      <c r="F66" s="818">
        <v>122122</v>
      </c>
      <c r="G66" s="818">
        <v>27234</v>
      </c>
      <c r="H66" s="430">
        <v>22.3</v>
      </c>
      <c r="I66" s="817">
        <v>6168</v>
      </c>
      <c r="J66" s="817">
        <v>120</v>
      </c>
      <c r="K66" s="430">
        <v>1.9</v>
      </c>
      <c r="L66" s="818">
        <v>28061</v>
      </c>
      <c r="M66" s="818">
        <v>1527</v>
      </c>
      <c r="N66" s="430">
        <v>5.4</v>
      </c>
      <c r="O66" s="818">
        <v>10217</v>
      </c>
      <c r="P66" s="818">
        <v>6028</v>
      </c>
      <c r="Q66" s="434">
        <v>59</v>
      </c>
      <c r="R66" s="819">
        <v>29477</v>
      </c>
      <c r="S66" s="819">
        <v>7482</v>
      </c>
      <c r="T66" s="456">
        <v>25.4</v>
      </c>
      <c r="U66" s="819">
        <v>1031</v>
      </c>
      <c r="V66" s="819">
        <v>29</v>
      </c>
      <c r="W66" s="456">
        <v>2.8</v>
      </c>
      <c r="X66" s="820">
        <v>6008</v>
      </c>
      <c r="Y66" s="820">
        <v>662</v>
      </c>
      <c r="Z66" s="456">
        <v>11</v>
      </c>
      <c r="AA66" s="820">
        <v>4168</v>
      </c>
      <c r="AB66" s="820">
        <v>1685</v>
      </c>
      <c r="AC66" s="433">
        <v>40.4</v>
      </c>
    </row>
    <row r="67" spans="1:29" ht="18" customHeight="1">
      <c r="E67" s="686">
        <v>3</v>
      </c>
      <c r="F67" s="818">
        <v>121865</v>
      </c>
      <c r="G67" s="818">
        <v>26641</v>
      </c>
      <c r="H67" s="430">
        <v>21.9</v>
      </c>
      <c r="I67" s="817">
        <v>6209</v>
      </c>
      <c r="J67" s="817">
        <v>120</v>
      </c>
      <c r="K67" s="430">
        <v>1.9</v>
      </c>
      <c r="L67" s="818">
        <v>27984</v>
      </c>
      <c r="M67" s="818">
        <v>1496</v>
      </c>
      <c r="N67" s="430">
        <v>5.3</v>
      </c>
      <c r="O67" s="818">
        <v>10090</v>
      </c>
      <c r="P67" s="818">
        <v>5932</v>
      </c>
      <c r="Q67" s="434">
        <v>58.8</v>
      </c>
      <c r="R67" s="819">
        <v>29282</v>
      </c>
      <c r="S67" s="819">
        <v>7333</v>
      </c>
      <c r="T67" s="456">
        <v>25</v>
      </c>
      <c r="U67" s="819">
        <v>1029</v>
      </c>
      <c r="V67" s="819">
        <v>26</v>
      </c>
      <c r="W67" s="456">
        <v>2.6</v>
      </c>
      <c r="X67" s="820">
        <v>5996</v>
      </c>
      <c r="Y67" s="820">
        <v>637</v>
      </c>
      <c r="Z67" s="456">
        <v>10.6</v>
      </c>
      <c r="AA67" s="820">
        <v>4155</v>
      </c>
      <c r="AB67" s="820">
        <v>1659</v>
      </c>
      <c r="AC67" s="433">
        <v>39.9</v>
      </c>
    </row>
    <row r="68" spans="1:29" ht="18" customHeight="1">
      <c r="E68" s="686">
        <v>4</v>
      </c>
      <c r="F68" s="818">
        <v>122502</v>
      </c>
      <c r="G68" s="818">
        <v>25560</v>
      </c>
      <c r="H68" s="430">
        <v>20.9</v>
      </c>
      <c r="I68" s="817">
        <v>6161</v>
      </c>
      <c r="J68" s="817">
        <v>110</v>
      </c>
      <c r="K68" s="430">
        <v>1.8</v>
      </c>
      <c r="L68" s="818">
        <v>28405</v>
      </c>
      <c r="M68" s="818">
        <v>1493</v>
      </c>
      <c r="N68" s="430">
        <v>5.3</v>
      </c>
      <c r="O68" s="818">
        <v>10112</v>
      </c>
      <c r="P68" s="818">
        <v>5810</v>
      </c>
      <c r="Q68" s="434">
        <v>57.5</v>
      </c>
      <c r="R68" s="819">
        <v>29706</v>
      </c>
      <c r="S68" s="819">
        <v>7297</v>
      </c>
      <c r="T68" s="456">
        <v>24.6</v>
      </c>
      <c r="U68" s="819">
        <v>1050</v>
      </c>
      <c r="V68" s="819">
        <v>29</v>
      </c>
      <c r="W68" s="456">
        <v>2.7</v>
      </c>
      <c r="X68" s="820">
        <v>6062</v>
      </c>
      <c r="Y68" s="820">
        <v>630</v>
      </c>
      <c r="Z68" s="456">
        <v>10.4</v>
      </c>
      <c r="AA68" s="820">
        <v>4195</v>
      </c>
      <c r="AB68" s="820">
        <v>1660</v>
      </c>
      <c r="AC68" s="433">
        <v>39.6</v>
      </c>
    </row>
    <row r="69" spans="1:29" ht="5.25" customHeight="1">
      <c r="E69" s="500"/>
      <c r="F69" s="822"/>
      <c r="G69" s="822"/>
      <c r="H69" s="688"/>
      <c r="I69" s="823"/>
      <c r="J69" s="823"/>
      <c r="K69" s="688"/>
      <c r="L69" s="822"/>
      <c r="M69" s="822"/>
      <c r="N69" s="688"/>
      <c r="O69" s="822"/>
      <c r="P69" s="822"/>
      <c r="Q69" s="689"/>
      <c r="R69" s="824"/>
      <c r="S69" s="824"/>
      <c r="T69" s="770"/>
      <c r="U69" s="824"/>
      <c r="V69" s="824"/>
      <c r="W69" s="770"/>
      <c r="X69" s="823"/>
      <c r="Y69" s="823"/>
      <c r="Z69" s="770"/>
      <c r="AA69" s="823"/>
      <c r="AB69" s="823"/>
      <c r="AC69" s="825"/>
    </row>
    <row r="70" spans="1:29">
      <c r="E70" s="506" t="s">
        <v>288</v>
      </c>
      <c r="F70" s="637" t="s">
        <v>289</v>
      </c>
      <c r="G70" s="637"/>
      <c r="H70" s="637"/>
      <c r="I70" s="637"/>
      <c r="J70" s="637"/>
      <c r="K70" s="637"/>
      <c r="L70" s="637"/>
      <c r="M70" s="637"/>
      <c r="N70" s="637"/>
      <c r="O70" s="637"/>
      <c r="P70" s="637"/>
      <c r="Q70" s="637"/>
      <c r="U70" s="493"/>
    </row>
    <row r="71" spans="1:29">
      <c r="I71" s="637"/>
      <c r="J71" s="637"/>
      <c r="K71" s="637"/>
      <c r="L71" s="637"/>
      <c r="M71" s="637"/>
      <c r="N71" s="637"/>
      <c r="O71" s="637"/>
      <c r="P71" s="637"/>
      <c r="Q71" s="637"/>
      <c r="U71" s="493"/>
    </row>
    <row r="72" spans="1:29" ht="14.25">
      <c r="F72" s="637"/>
      <c r="G72" s="637"/>
      <c r="H72" s="637"/>
      <c r="I72" s="782"/>
      <c r="J72" s="782"/>
      <c r="K72" s="637"/>
      <c r="L72" s="637"/>
      <c r="M72" s="637"/>
      <c r="N72" s="637"/>
      <c r="O72" s="637"/>
      <c r="P72" s="827"/>
      <c r="Q72" s="637"/>
      <c r="U72" s="493"/>
    </row>
    <row r="73" spans="1:29">
      <c r="Q73" s="775"/>
    </row>
    <row r="74" spans="1:29">
      <c r="A74" s="828"/>
      <c r="B74" s="702"/>
      <c r="C74" s="702"/>
      <c r="D74" s="702"/>
      <c r="E74" s="702"/>
      <c r="F74" s="702"/>
      <c r="G74" s="702"/>
      <c r="H74" s="702"/>
      <c r="I74" s="702"/>
      <c r="J74" s="702"/>
      <c r="K74" s="702"/>
      <c r="L74" s="702"/>
      <c r="M74" s="702"/>
      <c r="Q74" s="775"/>
    </row>
    <row r="75" spans="1:29">
      <c r="E75" s="428"/>
      <c r="F75" s="428"/>
      <c r="N75" s="826"/>
      <c r="O75" s="826"/>
    </row>
    <row r="76" spans="1:29">
      <c r="E76" s="428"/>
      <c r="F76" s="428"/>
      <c r="N76" s="826"/>
      <c r="O76" s="826"/>
    </row>
    <row r="77" spans="1:29">
      <c r="E77" s="428"/>
      <c r="F77" s="428"/>
      <c r="N77" s="826"/>
      <c r="O77" s="826"/>
    </row>
  </sheetData>
  <mergeCells count="92">
    <mergeCell ref="A74:M74"/>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 ref="AA37:AA38"/>
    <mergeCell ref="G38:G39"/>
    <mergeCell ref="H38:H39"/>
    <mergeCell ref="J38:J39"/>
    <mergeCell ref="K38:K39"/>
    <mergeCell ref="M38:M39"/>
    <mergeCell ref="N38:N39"/>
    <mergeCell ref="P38:P39"/>
    <mergeCell ref="O35:Q36"/>
    <mergeCell ref="R35:T36"/>
    <mergeCell ref="U35:W36"/>
    <mergeCell ref="X35:Z36"/>
    <mergeCell ref="AA35:AC36"/>
    <mergeCell ref="F37:F38"/>
    <mergeCell ref="I37:I38"/>
    <mergeCell ref="L37:L38"/>
    <mergeCell ref="O37:O38"/>
    <mergeCell ref="R37:R38"/>
    <mergeCell ref="AB6:AE6"/>
    <mergeCell ref="AF6:AI6"/>
    <mergeCell ref="E32:W32"/>
    <mergeCell ref="AB33:AC33"/>
    <mergeCell ref="E34:E39"/>
    <mergeCell ref="F34:Q34"/>
    <mergeCell ref="R34:AC34"/>
    <mergeCell ref="F35:H36"/>
    <mergeCell ref="I35:K36"/>
    <mergeCell ref="L35:N36"/>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T4:T5"/>
    <mergeCell ref="U4:U5"/>
    <mergeCell ref="V4:V5"/>
    <mergeCell ref="W4:W5"/>
    <mergeCell ref="X4:X5"/>
    <mergeCell ref="Y4:Y5"/>
    <mergeCell ref="L4:L5"/>
    <mergeCell ref="M4:M5"/>
    <mergeCell ref="N4:N5"/>
    <mergeCell ref="O4:O5"/>
    <mergeCell ref="P4:P5"/>
    <mergeCell ref="Q4:Q5"/>
    <mergeCell ref="AB3:AI3"/>
    <mergeCell ref="B4:B5"/>
    <mergeCell ref="C4:C5"/>
    <mergeCell ref="D4:D5"/>
    <mergeCell ref="E4:E5"/>
    <mergeCell ref="F4:F5"/>
    <mergeCell ref="G4:G5"/>
    <mergeCell ref="H4:H5"/>
    <mergeCell ref="I4:I5"/>
    <mergeCell ref="J4:J5"/>
    <mergeCell ref="A1:M1"/>
    <mergeCell ref="O1:AA1"/>
    <mergeCell ref="K2:M2"/>
    <mergeCell ref="Y2:AA2"/>
    <mergeCell ref="A3:A5"/>
    <mergeCell ref="B3:I3"/>
    <mergeCell ref="J3:Q3"/>
    <mergeCell ref="S3:S5"/>
    <mergeCell ref="T3:AA3"/>
    <mergeCell ref="K4:K5"/>
  </mergeCells>
  <phoneticPr fontId="4"/>
  <pageMargins left="0.7" right="0.7" top="0.75" bottom="0.75" header="0.3" footer="0.3"/>
  <pageSetup paperSize="9" scale="48" fitToWidth="2" orientation="portrait" r:id="rId1"/>
  <colBreaks count="1" manualBreakCount="1">
    <brk id="17"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zoomScaleNormal="100" workbookViewId="0">
      <selection sqref="A1:P1"/>
    </sheetView>
  </sheetViews>
  <sheetFormatPr defaultRowHeight="13.5"/>
  <cols>
    <col min="1" max="1" width="12.375" style="639" customWidth="1"/>
    <col min="2" max="13" width="9.875" style="639" customWidth="1"/>
    <col min="14" max="25" width="9.875" style="428" customWidth="1"/>
    <col min="26" max="31" width="9.875" style="639" customWidth="1"/>
    <col min="32" max="263" width="9" style="639"/>
    <col min="264" max="287" width="9.875" style="639" customWidth="1"/>
    <col min="288" max="519" width="9" style="639"/>
    <col min="520" max="543" width="9.875" style="639" customWidth="1"/>
    <col min="544" max="775" width="9" style="639"/>
    <col min="776" max="799" width="9.875" style="639" customWidth="1"/>
    <col min="800" max="1031" width="9" style="639"/>
    <col min="1032" max="1055" width="9.875" style="639" customWidth="1"/>
    <col min="1056" max="1287" width="9" style="639"/>
    <col min="1288" max="1311" width="9.875" style="639" customWidth="1"/>
    <col min="1312" max="1543" width="9" style="639"/>
    <col min="1544" max="1567" width="9.875" style="639" customWidth="1"/>
    <col min="1568" max="1799" width="9" style="639"/>
    <col min="1800" max="1823" width="9.875" style="639" customWidth="1"/>
    <col min="1824" max="2055" width="9" style="639"/>
    <col min="2056" max="2079" width="9.875" style="639" customWidth="1"/>
    <col min="2080" max="2311" width="9" style="639"/>
    <col min="2312" max="2335" width="9.875" style="639" customWidth="1"/>
    <col min="2336" max="2567" width="9" style="639"/>
    <col min="2568" max="2591" width="9.875" style="639" customWidth="1"/>
    <col min="2592" max="2823" width="9" style="639"/>
    <col min="2824" max="2847" width="9.875" style="639" customWidth="1"/>
    <col min="2848" max="3079" width="9" style="639"/>
    <col min="3080" max="3103" width="9.875" style="639" customWidth="1"/>
    <col min="3104" max="3335" width="9" style="639"/>
    <col min="3336" max="3359" width="9.875" style="639" customWidth="1"/>
    <col min="3360" max="3591" width="9" style="639"/>
    <col min="3592" max="3615" width="9.875" style="639" customWidth="1"/>
    <col min="3616" max="3847" width="9" style="639"/>
    <col min="3848" max="3871" width="9.875" style="639" customWidth="1"/>
    <col min="3872" max="4103" width="9" style="639"/>
    <col min="4104" max="4127" width="9.875" style="639" customWidth="1"/>
    <col min="4128" max="4359" width="9" style="639"/>
    <col min="4360" max="4383" width="9.875" style="639" customWidth="1"/>
    <col min="4384" max="4615" width="9" style="639"/>
    <col min="4616" max="4639" width="9.875" style="639" customWidth="1"/>
    <col min="4640" max="4871" width="9" style="639"/>
    <col min="4872" max="4895" width="9.875" style="639" customWidth="1"/>
    <col min="4896" max="5127" width="9" style="639"/>
    <col min="5128" max="5151" width="9.875" style="639" customWidth="1"/>
    <col min="5152" max="5383" width="9" style="639"/>
    <col min="5384" max="5407" width="9.875" style="639" customWidth="1"/>
    <col min="5408" max="5639" width="9" style="639"/>
    <col min="5640" max="5663" width="9.875" style="639" customWidth="1"/>
    <col min="5664" max="5895" width="9" style="639"/>
    <col min="5896" max="5919" width="9.875" style="639" customWidth="1"/>
    <col min="5920" max="6151" width="9" style="639"/>
    <col min="6152" max="6175" width="9.875" style="639" customWidth="1"/>
    <col min="6176" max="6407" width="9" style="639"/>
    <col min="6408" max="6431" width="9.875" style="639" customWidth="1"/>
    <col min="6432" max="6663" width="9" style="639"/>
    <col min="6664" max="6687" width="9.875" style="639" customWidth="1"/>
    <col min="6688" max="6919" width="9" style="639"/>
    <col min="6920" max="6943" width="9.875" style="639" customWidth="1"/>
    <col min="6944" max="7175" width="9" style="639"/>
    <col min="7176" max="7199" width="9.875" style="639" customWidth="1"/>
    <col min="7200" max="7431" width="9" style="639"/>
    <col min="7432" max="7455" width="9.875" style="639" customWidth="1"/>
    <col min="7456" max="7687" width="9" style="639"/>
    <col min="7688" max="7711" width="9.875" style="639" customWidth="1"/>
    <col min="7712" max="7943" width="9" style="639"/>
    <col min="7944" max="7967" width="9.875" style="639" customWidth="1"/>
    <col min="7968" max="8199" width="9" style="639"/>
    <col min="8200" max="8223" width="9.875" style="639" customWidth="1"/>
    <col min="8224" max="8455" width="9" style="639"/>
    <col min="8456" max="8479" width="9.875" style="639" customWidth="1"/>
    <col min="8480" max="8711" width="9" style="639"/>
    <col min="8712" max="8735" width="9.875" style="639" customWidth="1"/>
    <col min="8736" max="8967" width="9" style="639"/>
    <col min="8968" max="8991" width="9.875" style="639" customWidth="1"/>
    <col min="8992" max="9223" width="9" style="639"/>
    <col min="9224" max="9247" width="9.875" style="639" customWidth="1"/>
    <col min="9248" max="9479" width="9" style="639"/>
    <col min="9480" max="9503" width="9.875" style="639" customWidth="1"/>
    <col min="9504" max="9735" width="9" style="639"/>
    <col min="9736" max="9759" width="9.875" style="639" customWidth="1"/>
    <col min="9760" max="9991" width="9" style="639"/>
    <col min="9992" max="10015" width="9.875" style="639" customWidth="1"/>
    <col min="10016" max="10247" width="9" style="639"/>
    <col min="10248" max="10271" width="9.875" style="639" customWidth="1"/>
    <col min="10272" max="10503" width="9" style="639"/>
    <col min="10504" max="10527" width="9.875" style="639" customWidth="1"/>
    <col min="10528" max="10759" width="9" style="639"/>
    <col min="10760" max="10783" width="9.875" style="639" customWidth="1"/>
    <col min="10784" max="11015" width="9" style="639"/>
    <col min="11016" max="11039" width="9.875" style="639" customWidth="1"/>
    <col min="11040" max="11271" width="9" style="639"/>
    <col min="11272" max="11295" width="9.875" style="639" customWidth="1"/>
    <col min="11296" max="11527" width="9" style="639"/>
    <col min="11528" max="11551" width="9.875" style="639" customWidth="1"/>
    <col min="11552" max="11783" width="9" style="639"/>
    <col min="11784" max="11807" width="9.875" style="639" customWidth="1"/>
    <col min="11808" max="12039" width="9" style="639"/>
    <col min="12040" max="12063" width="9.875" style="639" customWidth="1"/>
    <col min="12064" max="12295" width="9" style="639"/>
    <col min="12296" max="12319" width="9.875" style="639" customWidth="1"/>
    <col min="12320" max="12551" width="9" style="639"/>
    <col min="12552" max="12575" width="9.875" style="639" customWidth="1"/>
    <col min="12576" max="12807" width="9" style="639"/>
    <col min="12808" max="12831" width="9.875" style="639" customWidth="1"/>
    <col min="12832" max="13063" width="9" style="639"/>
    <col min="13064" max="13087" width="9.875" style="639" customWidth="1"/>
    <col min="13088" max="13319" width="9" style="639"/>
    <col min="13320" max="13343" width="9.875" style="639" customWidth="1"/>
    <col min="13344" max="13575" width="9" style="639"/>
    <col min="13576" max="13599" width="9.875" style="639" customWidth="1"/>
    <col min="13600" max="13831" width="9" style="639"/>
    <col min="13832" max="13855" width="9.875" style="639" customWidth="1"/>
    <col min="13856" max="14087" width="9" style="639"/>
    <col min="14088" max="14111" width="9.875" style="639" customWidth="1"/>
    <col min="14112" max="14343" width="9" style="639"/>
    <col min="14344" max="14367" width="9.875" style="639" customWidth="1"/>
    <col min="14368" max="14599" width="9" style="639"/>
    <col min="14600" max="14623" width="9.875" style="639" customWidth="1"/>
    <col min="14624" max="14855" width="9" style="639"/>
    <col min="14856" max="14879" width="9.875" style="639" customWidth="1"/>
    <col min="14880" max="15111" width="9" style="639"/>
    <col min="15112" max="15135" width="9.875" style="639" customWidth="1"/>
    <col min="15136" max="15367" width="9" style="639"/>
    <col min="15368" max="15391" width="9.875" style="639" customWidth="1"/>
    <col min="15392" max="15623" width="9" style="639"/>
    <col min="15624" max="15647" width="9.875" style="639" customWidth="1"/>
    <col min="15648" max="15879" width="9" style="639"/>
    <col min="15880" max="15903" width="9.875" style="639" customWidth="1"/>
    <col min="15904" max="16135" width="9" style="639"/>
    <col min="16136" max="16159" width="9.875" style="639" customWidth="1"/>
    <col min="16160" max="16384" width="9" style="639"/>
  </cols>
  <sheetData>
    <row r="1" spans="1:32" ht="15" customHeight="1">
      <c r="A1" s="635"/>
      <c r="B1" s="636"/>
      <c r="C1" s="636"/>
      <c r="D1" s="636"/>
      <c r="E1" s="636"/>
      <c r="F1" s="636"/>
      <c r="G1" s="636"/>
      <c r="H1" s="636"/>
      <c r="I1" s="636"/>
      <c r="J1" s="636"/>
      <c r="K1" s="636"/>
      <c r="L1" s="636"/>
      <c r="M1" s="636"/>
      <c r="N1" s="636"/>
      <c r="O1" s="636"/>
      <c r="P1" s="636"/>
      <c r="Q1" s="637"/>
      <c r="R1" s="637"/>
      <c r="S1" s="637"/>
      <c r="T1" s="508"/>
      <c r="U1" s="508"/>
      <c r="V1" s="508"/>
      <c r="W1" s="508"/>
      <c r="X1" s="508"/>
      <c r="Y1" s="508"/>
      <c r="Z1" s="638"/>
      <c r="AA1" s="638"/>
      <c r="AB1" s="638"/>
      <c r="AC1" s="638"/>
    </row>
    <row r="2" spans="1:32" s="640" customFormat="1" ht="25.5" customHeight="1">
      <c r="B2" s="641"/>
      <c r="C2" s="641"/>
      <c r="D2" s="641" t="s">
        <v>279</v>
      </c>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row>
    <row r="3" spans="1:32" s="640" customFormat="1" ht="15" customHeight="1" thickBot="1">
      <c r="A3" s="642"/>
      <c r="B3" s="642"/>
      <c r="C3" s="642"/>
      <c r="D3" s="642"/>
      <c r="E3" s="642"/>
      <c r="F3" s="642"/>
      <c r="G3" s="642"/>
      <c r="H3" s="642"/>
      <c r="I3" s="642"/>
      <c r="J3" s="642"/>
      <c r="K3" s="642"/>
      <c r="L3" s="642"/>
      <c r="M3" s="642"/>
      <c r="N3" s="642"/>
      <c r="O3" s="642"/>
      <c r="P3" s="642"/>
      <c r="Q3" s="642"/>
      <c r="R3" s="642"/>
      <c r="S3" s="642"/>
      <c r="T3" s="642"/>
      <c r="U3" s="642"/>
      <c r="V3" s="642"/>
      <c r="W3" s="643"/>
      <c r="X3" s="643"/>
      <c r="Y3" s="644" t="s">
        <v>280</v>
      </c>
      <c r="Z3" s="645"/>
      <c r="AA3" s="645"/>
      <c r="AB3" s="645"/>
      <c r="AC3" s="645"/>
      <c r="AD3" s="646"/>
    </row>
    <row r="4" spans="1:32" ht="18" customHeight="1" thickTop="1">
      <c r="A4" s="647" t="s">
        <v>214</v>
      </c>
      <c r="B4" s="648" t="s">
        <v>281</v>
      </c>
      <c r="C4" s="649"/>
      <c r="D4" s="649"/>
      <c r="E4" s="649"/>
      <c r="F4" s="649"/>
      <c r="G4" s="649"/>
      <c r="H4" s="649"/>
      <c r="I4" s="649"/>
      <c r="J4" s="649"/>
      <c r="K4" s="649"/>
      <c r="L4" s="649"/>
      <c r="M4" s="650"/>
      <c r="N4" s="651" t="s">
        <v>282</v>
      </c>
      <c r="O4" s="652"/>
      <c r="P4" s="652"/>
      <c r="Q4" s="652"/>
      <c r="R4" s="652"/>
      <c r="S4" s="652"/>
      <c r="T4" s="652"/>
      <c r="U4" s="652"/>
      <c r="V4" s="652"/>
      <c r="W4" s="652"/>
      <c r="X4" s="652"/>
      <c r="Y4" s="652"/>
      <c r="Z4" s="653"/>
      <c r="AA4" s="653"/>
      <c r="AB4" s="653"/>
      <c r="AC4" s="653"/>
      <c r="AD4" s="653"/>
      <c r="AE4" s="653"/>
      <c r="AF4" s="638"/>
    </row>
    <row r="5" spans="1:32" ht="7.5" customHeight="1">
      <c r="A5" s="647"/>
      <c r="B5" s="654" t="s">
        <v>201</v>
      </c>
      <c r="C5" s="655"/>
      <c r="D5" s="656"/>
      <c r="E5" s="654" t="s">
        <v>202</v>
      </c>
      <c r="F5" s="655"/>
      <c r="G5" s="656"/>
      <c r="H5" s="654" t="s">
        <v>203</v>
      </c>
      <c r="I5" s="655"/>
      <c r="J5" s="656"/>
      <c r="K5" s="654" t="s">
        <v>283</v>
      </c>
      <c r="L5" s="655"/>
      <c r="M5" s="656"/>
      <c r="N5" s="466" t="s">
        <v>201</v>
      </c>
      <c r="O5" s="467"/>
      <c r="P5" s="468"/>
      <c r="Q5" s="466" t="s">
        <v>202</v>
      </c>
      <c r="R5" s="467"/>
      <c r="S5" s="468"/>
      <c r="T5" s="466" t="s">
        <v>203</v>
      </c>
      <c r="U5" s="467"/>
      <c r="V5" s="468"/>
      <c r="W5" s="466" t="s">
        <v>283</v>
      </c>
      <c r="X5" s="467"/>
      <c r="Y5" s="467"/>
      <c r="Z5" s="638"/>
      <c r="AA5" s="638"/>
    </row>
    <row r="6" spans="1:32" ht="7.5" customHeight="1">
      <c r="A6" s="647"/>
      <c r="B6" s="657"/>
      <c r="C6" s="658"/>
      <c r="D6" s="659"/>
      <c r="E6" s="657"/>
      <c r="F6" s="658"/>
      <c r="G6" s="659"/>
      <c r="H6" s="657"/>
      <c r="I6" s="658"/>
      <c r="J6" s="659"/>
      <c r="K6" s="657"/>
      <c r="L6" s="658"/>
      <c r="M6" s="659"/>
      <c r="N6" s="469"/>
      <c r="O6" s="470"/>
      <c r="P6" s="471"/>
      <c r="Q6" s="469"/>
      <c r="R6" s="470"/>
      <c r="S6" s="471"/>
      <c r="T6" s="469"/>
      <c r="U6" s="470"/>
      <c r="V6" s="471"/>
      <c r="W6" s="469"/>
      <c r="X6" s="470"/>
      <c r="Y6" s="470"/>
      <c r="Z6" s="638"/>
      <c r="AA6" s="638"/>
    </row>
    <row r="7" spans="1:32" ht="7.5" customHeight="1">
      <c r="A7" s="647"/>
      <c r="B7" s="660" t="s">
        <v>284</v>
      </c>
      <c r="C7" s="661"/>
      <c r="D7" s="662"/>
      <c r="E7" s="660" t="s">
        <v>284</v>
      </c>
      <c r="F7" s="661"/>
      <c r="G7" s="662"/>
      <c r="H7" s="660" t="s">
        <v>284</v>
      </c>
      <c r="I7" s="661"/>
      <c r="J7" s="662"/>
      <c r="K7" s="660" t="s">
        <v>284</v>
      </c>
      <c r="L7" s="661"/>
      <c r="M7" s="662"/>
      <c r="N7" s="663" t="s">
        <v>284</v>
      </c>
      <c r="O7" s="664"/>
      <c r="P7" s="665"/>
      <c r="Q7" s="663" t="s">
        <v>284</v>
      </c>
      <c r="R7" s="664"/>
      <c r="S7" s="665"/>
      <c r="T7" s="663" t="s">
        <v>284</v>
      </c>
      <c r="U7" s="664"/>
      <c r="V7" s="665"/>
      <c r="W7" s="663" t="s">
        <v>284</v>
      </c>
      <c r="X7" s="664"/>
      <c r="Y7" s="664"/>
      <c r="Z7" s="638"/>
      <c r="AA7" s="638"/>
    </row>
    <row r="8" spans="1:32" ht="15" customHeight="1">
      <c r="A8" s="647"/>
      <c r="B8" s="666"/>
      <c r="C8" s="667" t="s">
        <v>219</v>
      </c>
      <c r="D8" s="667" t="s">
        <v>220</v>
      </c>
      <c r="E8" s="666"/>
      <c r="F8" s="667" t="s">
        <v>219</v>
      </c>
      <c r="G8" s="667" t="s">
        <v>220</v>
      </c>
      <c r="H8" s="666"/>
      <c r="I8" s="667" t="s">
        <v>219</v>
      </c>
      <c r="J8" s="667" t="s">
        <v>220</v>
      </c>
      <c r="K8" s="666"/>
      <c r="L8" s="667" t="s">
        <v>219</v>
      </c>
      <c r="M8" s="667" t="s">
        <v>220</v>
      </c>
      <c r="N8" s="668"/>
      <c r="O8" s="669" t="s">
        <v>219</v>
      </c>
      <c r="P8" s="669" t="s">
        <v>220</v>
      </c>
      <c r="Q8" s="668"/>
      <c r="R8" s="669" t="s">
        <v>219</v>
      </c>
      <c r="S8" s="669" t="s">
        <v>220</v>
      </c>
      <c r="T8" s="668"/>
      <c r="U8" s="669" t="s">
        <v>219</v>
      </c>
      <c r="V8" s="669" t="s">
        <v>220</v>
      </c>
      <c r="W8" s="668"/>
      <c r="X8" s="669" t="s">
        <v>219</v>
      </c>
      <c r="Y8" s="466" t="s">
        <v>220</v>
      </c>
      <c r="Z8" s="638"/>
    </row>
    <row r="9" spans="1:32" ht="15" customHeight="1">
      <c r="A9" s="670"/>
      <c r="B9" s="671" t="s">
        <v>285</v>
      </c>
      <c r="C9" s="672"/>
      <c r="D9" s="672"/>
      <c r="E9" s="671" t="s">
        <v>285</v>
      </c>
      <c r="F9" s="672"/>
      <c r="G9" s="672"/>
      <c r="H9" s="671" t="s">
        <v>285</v>
      </c>
      <c r="I9" s="672"/>
      <c r="J9" s="672"/>
      <c r="K9" s="671" t="s">
        <v>285</v>
      </c>
      <c r="L9" s="672"/>
      <c r="M9" s="672"/>
      <c r="N9" s="421" t="s">
        <v>285</v>
      </c>
      <c r="O9" s="673"/>
      <c r="P9" s="673"/>
      <c r="Q9" s="421" t="s">
        <v>285</v>
      </c>
      <c r="R9" s="673"/>
      <c r="S9" s="673"/>
      <c r="T9" s="421" t="s">
        <v>285</v>
      </c>
      <c r="U9" s="673"/>
      <c r="V9" s="673"/>
      <c r="W9" s="421" t="s">
        <v>285</v>
      </c>
      <c r="X9" s="673"/>
      <c r="Y9" s="674"/>
    </row>
    <row r="10" spans="1:32" s="676" customFormat="1" ht="15" customHeight="1">
      <c r="A10" s="675"/>
      <c r="B10" s="425" t="s">
        <v>210</v>
      </c>
      <c r="C10" s="426"/>
      <c r="D10" s="426"/>
      <c r="E10" s="426"/>
      <c r="F10" s="426"/>
      <c r="G10" s="426"/>
      <c r="H10" s="426"/>
      <c r="I10" s="426"/>
      <c r="J10" s="426"/>
      <c r="K10" s="426"/>
      <c r="L10" s="426"/>
      <c r="M10" s="427"/>
      <c r="N10" s="425" t="s">
        <v>210</v>
      </c>
      <c r="O10" s="426"/>
      <c r="P10" s="426"/>
      <c r="Q10" s="426"/>
      <c r="R10" s="426"/>
      <c r="S10" s="426"/>
      <c r="T10" s="426"/>
      <c r="U10" s="426"/>
      <c r="V10" s="426"/>
      <c r="W10" s="426"/>
      <c r="X10" s="426"/>
      <c r="Y10" s="426"/>
    </row>
    <row r="11" spans="1:32" ht="18" customHeight="1">
      <c r="A11" s="480" t="s">
        <v>122</v>
      </c>
      <c r="B11" s="431">
        <v>147.1</v>
      </c>
      <c r="C11" s="430">
        <v>136.6</v>
      </c>
      <c r="D11" s="430">
        <v>10.5</v>
      </c>
      <c r="E11" s="430">
        <v>175.9</v>
      </c>
      <c r="F11" s="430">
        <v>163.6</v>
      </c>
      <c r="G11" s="430">
        <v>12.3</v>
      </c>
      <c r="H11" s="430">
        <v>158.19999999999999</v>
      </c>
      <c r="I11" s="433">
        <v>147.1</v>
      </c>
      <c r="J11" s="430">
        <v>11.1</v>
      </c>
      <c r="K11" s="430">
        <v>143.69999999999999</v>
      </c>
      <c r="L11" s="430">
        <v>136.6</v>
      </c>
      <c r="M11" s="433">
        <v>7.1</v>
      </c>
      <c r="N11" s="677">
        <v>137.80000000000001</v>
      </c>
      <c r="O11" s="456">
        <v>128.80000000000001</v>
      </c>
      <c r="P11" s="456">
        <v>9</v>
      </c>
      <c r="Q11" s="456">
        <v>170.5</v>
      </c>
      <c r="R11" s="456">
        <v>157.19999999999999</v>
      </c>
      <c r="S11" s="456">
        <v>13.3</v>
      </c>
      <c r="T11" s="456">
        <v>161.19999999999999</v>
      </c>
      <c r="U11" s="456">
        <v>149.19999999999999</v>
      </c>
      <c r="V11" s="456">
        <v>12</v>
      </c>
      <c r="W11" s="456">
        <v>133.6</v>
      </c>
      <c r="X11" s="456">
        <v>126.6</v>
      </c>
      <c r="Y11" s="456">
        <v>7</v>
      </c>
    </row>
    <row r="12" spans="1:32" ht="18" customHeight="1">
      <c r="A12" s="480">
        <v>5</v>
      </c>
      <c r="B12" s="431">
        <v>132.6</v>
      </c>
      <c r="C12" s="430">
        <v>123.4</v>
      </c>
      <c r="D12" s="430">
        <v>9.1999999999999993</v>
      </c>
      <c r="E12" s="430">
        <v>158.9</v>
      </c>
      <c r="F12" s="430">
        <v>146</v>
      </c>
      <c r="G12" s="430">
        <v>12.9</v>
      </c>
      <c r="H12" s="430">
        <v>130.1</v>
      </c>
      <c r="I12" s="433">
        <v>121.9</v>
      </c>
      <c r="J12" s="430">
        <v>8.1999999999999993</v>
      </c>
      <c r="K12" s="430">
        <v>131.19999999999999</v>
      </c>
      <c r="L12" s="430">
        <v>124.5</v>
      </c>
      <c r="M12" s="433">
        <v>6.7</v>
      </c>
      <c r="N12" s="677">
        <v>121.8</v>
      </c>
      <c r="O12" s="456">
        <v>114.6</v>
      </c>
      <c r="P12" s="456">
        <v>7.2</v>
      </c>
      <c r="Q12" s="456">
        <v>147.6</v>
      </c>
      <c r="R12" s="456">
        <v>136.69999999999999</v>
      </c>
      <c r="S12" s="456">
        <v>10.9</v>
      </c>
      <c r="T12" s="456">
        <v>133.69999999999999</v>
      </c>
      <c r="U12" s="456">
        <v>124.8</v>
      </c>
      <c r="V12" s="456">
        <v>8.9</v>
      </c>
      <c r="W12" s="456">
        <v>119.6</v>
      </c>
      <c r="X12" s="456">
        <v>114.3</v>
      </c>
      <c r="Y12" s="456">
        <v>5.3</v>
      </c>
    </row>
    <row r="13" spans="1:32" ht="18" customHeight="1">
      <c r="A13" s="480">
        <v>6</v>
      </c>
      <c r="B13" s="431">
        <v>150.4</v>
      </c>
      <c r="C13" s="430">
        <v>140.6</v>
      </c>
      <c r="D13" s="430">
        <v>9.8000000000000007</v>
      </c>
      <c r="E13" s="430">
        <v>181.3</v>
      </c>
      <c r="F13" s="430">
        <v>166.6</v>
      </c>
      <c r="G13" s="430">
        <v>14.7</v>
      </c>
      <c r="H13" s="430">
        <v>150.80000000000001</v>
      </c>
      <c r="I13" s="433">
        <v>142.80000000000001</v>
      </c>
      <c r="J13" s="430">
        <v>8</v>
      </c>
      <c r="K13" s="430">
        <v>143.69999999999999</v>
      </c>
      <c r="L13" s="430">
        <v>137.5</v>
      </c>
      <c r="M13" s="433">
        <v>6.2</v>
      </c>
      <c r="N13" s="677">
        <v>136.9</v>
      </c>
      <c r="O13" s="456">
        <v>128.9</v>
      </c>
      <c r="P13" s="456">
        <v>8</v>
      </c>
      <c r="Q13" s="456">
        <v>172.2</v>
      </c>
      <c r="R13" s="456">
        <v>160.1</v>
      </c>
      <c r="S13" s="456">
        <v>12.1</v>
      </c>
      <c r="T13" s="456">
        <v>150.5</v>
      </c>
      <c r="U13" s="456">
        <v>141.4</v>
      </c>
      <c r="V13" s="456">
        <v>9.1</v>
      </c>
      <c r="W13" s="456">
        <v>130.6</v>
      </c>
      <c r="X13" s="456">
        <v>124.8</v>
      </c>
      <c r="Y13" s="456">
        <v>5.8</v>
      </c>
    </row>
    <row r="14" spans="1:32" ht="18" customHeight="1">
      <c r="A14" s="480">
        <v>7</v>
      </c>
      <c r="B14" s="431">
        <v>149.80000000000001</v>
      </c>
      <c r="C14" s="430">
        <v>140.19999999999999</v>
      </c>
      <c r="D14" s="430">
        <v>9.6</v>
      </c>
      <c r="E14" s="430">
        <v>173.1</v>
      </c>
      <c r="F14" s="430">
        <v>163.4</v>
      </c>
      <c r="G14" s="430">
        <v>9.6999999999999993</v>
      </c>
      <c r="H14" s="430">
        <v>155.5</v>
      </c>
      <c r="I14" s="433">
        <v>146.30000000000001</v>
      </c>
      <c r="J14" s="430">
        <v>9.1999999999999993</v>
      </c>
      <c r="K14" s="430">
        <v>147.19999999999999</v>
      </c>
      <c r="L14" s="430">
        <v>139.69999999999999</v>
      </c>
      <c r="M14" s="433">
        <v>7.5</v>
      </c>
      <c r="N14" s="678">
        <v>140.19999999999999</v>
      </c>
      <c r="O14" s="679">
        <v>131.4</v>
      </c>
      <c r="P14" s="456">
        <v>8.8000000000000007</v>
      </c>
      <c r="Q14" s="456">
        <v>172</v>
      </c>
      <c r="R14" s="456">
        <v>159</v>
      </c>
      <c r="S14" s="456">
        <v>13</v>
      </c>
      <c r="T14" s="456">
        <v>157.30000000000001</v>
      </c>
      <c r="U14" s="456">
        <v>147.1</v>
      </c>
      <c r="V14" s="456">
        <v>10.199999999999999</v>
      </c>
      <c r="W14" s="456">
        <v>134.30000000000001</v>
      </c>
      <c r="X14" s="456">
        <v>127.8</v>
      </c>
      <c r="Y14" s="456">
        <v>6.5</v>
      </c>
    </row>
    <row r="15" spans="1:32" ht="18" customHeight="1">
      <c r="A15" s="480">
        <v>8</v>
      </c>
      <c r="B15" s="431">
        <v>136.69999999999999</v>
      </c>
      <c r="C15" s="430">
        <v>127.8</v>
      </c>
      <c r="D15" s="430">
        <v>8.9</v>
      </c>
      <c r="E15" s="430">
        <v>153.4</v>
      </c>
      <c r="F15" s="430">
        <v>143.5</v>
      </c>
      <c r="G15" s="430">
        <v>9.9</v>
      </c>
      <c r="H15" s="430">
        <v>135.19999999999999</v>
      </c>
      <c r="I15" s="433">
        <v>125.8</v>
      </c>
      <c r="J15" s="430">
        <v>9.4</v>
      </c>
      <c r="K15" s="430">
        <v>140.80000000000001</v>
      </c>
      <c r="L15" s="430">
        <v>132.80000000000001</v>
      </c>
      <c r="M15" s="433">
        <v>8</v>
      </c>
      <c r="N15" s="678">
        <v>128.80000000000001</v>
      </c>
      <c r="O15" s="679">
        <v>120.3</v>
      </c>
      <c r="P15" s="456">
        <v>8.5</v>
      </c>
      <c r="Q15" s="456">
        <v>153.19999999999999</v>
      </c>
      <c r="R15" s="456">
        <v>140.6</v>
      </c>
      <c r="S15" s="456">
        <v>12.6</v>
      </c>
      <c r="T15" s="456">
        <v>138.4</v>
      </c>
      <c r="U15" s="456">
        <v>128</v>
      </c>
      <c r="V15" s="456">
        <v>10.4</v>
      </c>
      <c r="W15" s="456">
        <v>126.7</v>
      </c>
      <c r="X15" s="456">
        <v>120.3</v>
      </c>
      <c r="Y15" s="456">
        <v>6.4</v>
      </c>
    </row>
    <row r="16" spans="1:32" ht="18" customHeight="1">
      <c r="A16" s="480">
        <v>9</v>
      </c>
      <c r="B16" s="431">
        <v>147.30000000000001</v>
      </c>
      <c r="C16" s="430">
        <v>137.6</v>
      </c>
      <c r="D16" s="430">
        <v>9.6999999999999993</v>
      </c>
      <c r="E16" s="430">
        <v>175.6</v>
      </c>
      <c r="F16" s="430">
        <v>166.1</v>
      </c>
      <c r="G16" s="430">
        <v>9.5</v>
      </c>
      <c r="H16" s="430">
        <v>154.9</v>
      </c>
      <c r="I16" s="433">
        <v>143.9</v>
      </c>
      <c r="J16" s="430">
        <v>11</v>
      </c>
      <c r="K16" s="430">
        <v>143.4</v>
      </c>
      <c r="L16" s="430">
        <v>136</v>
      </c>
      <c r="M16" s="433">
        <v>7.4</v>
      </c>
      <c r="N16" s="677">
        <v>135.9</v>
      </c>
      <c r="O16" s="456">
        <v>126.8</v>
      </c>
      <c r="P16" s="456">
        <v>9.1</v>
      </c>
      <c r="Q16" s="456">
        <v>167.1</v>
      </c>
      <c r="R16" s="456">
        <v>153.69999999999999</v>
      </c>
      <c r="S16" s="456">
        <v>13.4</v>
      </c>
      <c r="T16" s="456">
        <v>154.4</v>
      </c>
      <c r="U16" s="456">
        <v>142.80000000000001</v>
      </c>
      <c r="V16" s="456">
        <v>11.6</v>
      </c>
      <c r="W16" s="456">
        <v>130.69999999999999</v>
      </c>
      <c r="X16" s="456">
        <v>124.1</v>
      </c>
      <c r="Y16" s="456">
        <v>6.6</v>
      </c>
    </row>
    <row r="17" spans="1:25" ht="18" customHeight="1">
      <c r="A17" s="480">
        <v>10</v>
      </c>
      <c r="B17" s="431">
        <v>150.9</v>
      </c>
      <c r="C17" s="430">
        <v>140.6</v>
      </c>
      <c r="D17" s="430">
        <v>10.3</v>
      </c>
      <c r="E17" s="430">
        <v>172</v>
      </c>
      <c r="F17" s="430">
        <v>160.69999999999999</v>
      </c>
      <c r="G17" s="430">
        <v>11.3</v>
      </c>
      <c r="H17" s="430">
        <v>158.69999999999999</v>
      </c>
      <c r="I17" s="433">
        <v>146.5</v>
      </c>
      <c r="J17" s="430">
        <v>12.2</v>
      </c>
      <c r="K17" s="430">
        <v>142.80000000000001</v>
      </c>
      <c r="L17" s="430">
        <v>135.69999999999999</v>
      </c>
      <c r="M17" s="433">
        <v>7.1</v>
      </c>
      <c r="N17" s="677">
        <v>141.1</v>
      </c>
      <c r="O17" s="456">
        <v>131.5</v>
      </c>
      <c r="P17" s="456">
        <v>9.6</v>
      </c>
      <c r="Q17" s="456">
        <v>173.6</v>
      </c>
      <c r="R17" s="456">
        <v>159.4</v>
      </c>
      <c r="S17" s="456">
        <v>14.2</v>
      </c>
      <c r="T17" s="456">
        <v>159.9</v>
      </c>
      <c r="U17" s="456">
        <v>147.4</v>
      </c>
      <c r="V17" s="456">
        <v>12.5</v>
      </c>
      <c r="W17" s="456">
        <v>132.9</v>
      </c>
      <c r="X17" s="456">
        <v>126.2</v>
      </c>
      <c r="Y17" s="456">
        <v>6.7</v>
      </c>
    </row>
    <row r="18" spans="1:25" ht="18" customHeight="1">
      <c r="A18" s="480">
        <v>11</v>
      </c>
      <c r="B18" s="431">
        <v>147.30000000000001</v>
      </c>
      <c r="C18" s="430">
        <v>137.19999999999999</v>
      </c>
      <c r="D18" s="430">
        <v>10.1</v>
      </c>
      <c r="E18" s="430">
        <v>179.2</v>
      </c>
      <c r="F18" s="430">
        <v>167.5</v>
      </c>
      <c r="G18" s="430">
        <v>11.7</v>
      </c>
      <c r="H18" s="430">
        <v>160.69999999999999</v>
      </c>
      <c r="I18" s="433">
        <v>147.80000000000001</v>
      </c>
      <c r="J18" s="430">
        <v>12.9</v>
      </c>
      <c r="K18" s="430">
        <v>144.5</v>
      </c>
      <c r="L18" s="430">
        <v>137.19999999999999</v>
      </c>
      <c r="M18" s="434">
        <v>7.3</v>
      </c>
      <c r="N18" s="677">
        <v>138.1</v>
      </c>
      <c r="O18" s="456">
        <v>128.4</v>
      </c>
      <c r="P18" s="456">
        <v>9.6999999999999993</v>
      </c>
      <c r="Q18" s="456">
        <v>170.6</v>
      </c>
      <c r="R18" s="456">
        <v>156.5</v>
      </c>
      <c r="S18" s="456">
        <v>14.1</v>
      </c>
      <c r="T18" s="456">
        <v>160.9</v>
      </c>
      <c r="U18" s="456">
        <v>147.69999999999999</v>
      </c>
      <c r="V18" s="456">
        <v>13.2</v>
      </c>
      <c r="W18" s="456">
        <v>132.69999999999999</v>
      </c>
      <c r="X18" s="456">
        <v>125.8</v>
      </c>
      <c r="Y18" s="456">
        <v>6.9</v>
      </c>
    </row>
    <row r="19" spans="1:25" ht="18" customHeight="1">
      <c r="A19" s="480">
        <v>12</v>
      </c>
      <c r="B19" s="431">
        <v>146.9</v>
      </c>
      <c r="C19" s="430">
        <v>136.6</v>
      </c>
      <c r="D19" s="430">
        <v>10.3</v>
      </c>
      <c r="E19" s="430">
        <v>175.6</v>
      </c>
      <c r="F19" s="430">
        <v>164.3</v>
      </c>
      <c r="G19" s="430">
        <v>11.3</v>
      </c>
      <c r="H19" s="430">
        <v>156.9</v>
      </c>
      <c r="I19" s="430">
        <v>143.80000000000001</v>
      </c>
      <c r="J19" s="430">
        <v>13.1</v>
      </c>
      <c r="K19" s="430">
        <v>145.4</v>
      </c>
      <c r="L19" s="430">
        <v>137.19999999999999</v>
      </c>
      <c r="M19" s="434">
        <v>8.1999999999999993</v>
      </c>
      <c r="N19" s="677">
        <v>136.9</v>
      </c>
      <c r="O19" s="456">
        <v>127.1</v>
      </c>
      <c r="P19" s="456">
        <v>9.8000000000000007</v>
      </c>
      <c r="Q19" s="456">
        <v>166.6</v>
      </c>
      <c r="R19" s="456">
        <v>152.9</v>
      </c>
      <c r="S19" s="456">
        <v>13.7</v>
      </c>
      <c r="T19" s="456">
        <v>156.6</v>
      </c>
      <c r="U19" s="456">
        <v>143</v>
      </c>
      <c r="V19" s="456">
        <v>13.6</v>
      </c>
      <c r="W19" s="456">
        <v>131.80000000000001</v>
      </c>
      <c r="X19" s="456">
        <v>124.6</v>
      </c>
      <c r="Y19" s="456">
        <v>7.2</v>
      </c>
    </row>
    <row r="20" spans="1:25" ht="18" customHeight="1">
      <c r="A20" s="480" t="s">
        <v>104</v>
      </c>
      <c r="B20" s="680">
        <v>135.1</v>
      </c>
      <c r="C20" s="681">
        <v>124.9</v>
      </c>
      <c r="D20" s="681">
        <v>10.199999999999999</v>
      </c>
      <c r="E20" s="681">
        <v>154.30000000000001</v>
      </c>
      <c r="F20" s="681">
        <v>141.9</v>
      </c>
      <c r="G20" s="681">
        <v>12.4</v>
      </c>
      <c r="H20" s="681">
        <v>140.80000000000001</v>
      </c>
      <c r="I20" s="681">
        <v>126.9</v>
      </c>
      <c r="J20" s="681">
        <v>13.9</v>
      </c>
      <c r="K20" s="681">
        <v>138</v>
      </c>
      <c r="L20" s="681">
        <v>127.9</v>
      </c>
      <c r="M20" s="682">
        <v>10.1</v>
      </c>
      <c r="N20" s="677">
        <v>128.5</v>
      </c>
      <c r="O20" s="456">
        <v>119.3</v>
      </c>
      <c r="P20" s="456">
        <v>9.1999999999999993</v>
      </c>
      <c r="Q20" s="456">
        <v>149.80000000000001</v>
      </c>
      <c r="R20" s="456">
        <v>137</v>
      </c>
      <c r="S20" s="456">
        <v>12.8</v>
      </c>
      <c r="T20" s="456">
        <v>142.4</v>
      </c>
      <c r="U20" s="683">
        <v>130</v>
      </c>
      <c r="V20" s="683">
        <v>12.4</v>
      </c>
      <c r="W20" s="683">
        <v>125.9</v>
      </c>
      <c r="X20" s="683">
        <v>119</v>
      </c>
      <c r="Y20" s="683">
        <v>6.9</v>
      </c>
    </row>
    <row r="21" spans="1:25" ht="18" customHeight="1">
      <c r="A21" s="480">
        <v>2</v>
      </c>
      <c r="B21" s="680">
        <v>140.4</v>
      </c>
      <c r="C21" s="681">
        <v>129.69999999999999</v>
      </c>
      <c r="D21" s="681">
        <v>10.7</v>
      </c>
      <c r="E21" s="681">
        <v>178</v>
      </c>
      <c r="F21" s="681">
        <v>163.9</v>
      </c>
      <c r="G21" s="681">
        <v>14.1</v>
      </c>
      <c r="H21" s="681">
        <v>161.69999999999999</v>
      </c>
      <c r="I21" s="681">
        <v>146.5</v>
      </c>
      <c r="J21" s="681">
        <v>15.2</v>
      </c>
      <c r="K21" s="681">
        <v>138.19999999999999</v>
      </c>
      <c r="L21" s="681">
        <v>128.9</v>
      </c>
      <c r="M21" s="682">
        <v>9.3000000000000007</v>
      </c>
      <c r="N21" s="677">
        <v>130.80000000000001</v>
      </c>
      <c r="O21" s="456">
        <v>121.5</v>
      </c>
      <c r="P21" s="456">
        <v>9.3000000000000007</v>
      </c>
      <c r="Q21" s="456">
        <v>164.6</v>
      </c>
      <c r="R21" s="456">
        <v>150.30000000000001</v>
      </c>
      <c r="S21" s="456">
        <v>14.3</v>
      </c>
      <c r="T21" s="456">
        <v>153.5</v>
      </c>
      <c r="U21" s="683">
        <v>140.19999999999999</v>
      </c>
      <c r="V21" s="683">
        <v>13.3</v>
      </c>
      <c r="W21" s="683">
        <v>127.1</v>
      </c>
      <c r="X21" s="683">
        <v>120.4</v>
      </c>
      <c r="Y21" s="683">
        <v>6.7</v>
      </c>
    </row>
    <row r="22" spans="1:25" ht="18" customHeight="1">
      <c r="A22" s="480">
        <v>3</v>
      </c>
      <c r="B22" s="680">
        <v>146.30000000000001</v>
      </c>
      <c r="C22" s="681">
        <v>135</v>
      </c>
      <c r="D22" s="681">
        <v>11.3</v>
      </c>
      <c r="E22" s="681">
        <v>170.9</v>
      </c>
      <c r="F22" s="681">
        <v>155.5</v>
      </c>
      <c r="G22" s="681">
        <v>15.4</v>
      </c>
      <c r="H22" s="681">
        <v>160.30000000000001</v>
      </c>
      <c r="I22" s="681">
        <v>144.5</v>
      </c>
      <c r="J22" s="681">
        <v>15.8</v>
      </c>
      <c r="K22" s="681">
        <v>138.6</v>
      </c>
      <c r="L22" s="681">
        <v>129.1</v>
      </c>
      <c r="M22" s="682">
        <v>9.5</v>
      </c>
      <c r="N22" s="677">
        <v>138.19999999999999</v>
      </c>
      <c r="O22" s="456">
        <v>128.19999999999999</v>
      </c>
      <c r="P22" s="456">
        <v>10</v>
      </c>
      <c r="Q22" s="456">
        <v>169.7</v>
      </c>
      <c r="R22" s="456">
        <v>155.30000000000001</v>
      </c>
      <c r="S22" s="456">
        <v>14.4</v>
      </c>
      <c r="T22" s="456">
        <v>157.9</v>
      </c>
      <c r="U22" s="683">
        <v>144.1</v>
      </c>
      <c r="V22" s="683">
        <v>13.8</v>
      </c>
      <c r="W22" s="683">
        <v>129.19999999999999</v>
      </c>
      <c r="X22" s="683">
        <v>121.9</v>
      </c>
      <c r="Y22" s="683">
        <v>7.3</v>
      </c>
    </row>
    <row r="23" spans="1:25" ht="18" customHeight="1">
      <c r="A23" s="480">
        <v>4</v>
      </c>
      <c r="B23" s="680">
        <v>150.69999999999999</v>
      </c>
      <c r="C23" s="681">
        <v>139.6</v>
      </c>
      <c r="D23" s="681">
        <v>11.1</v>
      </c>
      <c r="E23" s="681">
        <v>181.1</v>
      </c>
      <c r="F23" s="681">
        <v>168.9</v>
      </c>
      <c r="G23" s="681">
        <v>12.2</v>
      </c>
      <c r="H23" s="681">
        <v>167</v>
      </c>
      <c r="I23" s="681">
        <v>152.5</v>
      </c>
      <c r="J23" s="681">
        <v>14.5</v>
      </c>
      <c r="K23" s="681">
        <v>146.19999999999999</v>
      </c>
      <c r="L23" s="681">
        <v>135.5</v>
      </c>
      <c r="M23" s="682">
        <v>10.7</v>
      </c>
      <c r="N23" s="677">
        <v>143.4</v>
      </c>
      <c r="O23" s="456">
        <v>133.30000000000001</v>
      </c>
      <c r="P23" s="456">
        <v>10.1</v>
      </c>
      <c r="Q23" s="456">
        <v>172.6</v>
      </c>
      <c r="R23" s="456">
        <v>159.1</v>
      </c>
      <c r="S23" s="456">
        <v>13.5</v>
      </c>
      <c r="T23" s="456">
        <v>166.4</v>
      </c>
      <c r="U23" s="683">
        <v>152.5</v>
      </c>
      <c r="V23" s="683">
        <v>13.9</v>
      </c>
      <c r="W23" s="683">
        <v>136.9</v>
      </c>
      <c r="X23" s="683">
        <v>129.4</v>
      </c>
      <c r="Y23" s="683">
        <v>7.5</v>
      </c>
    </row>
    <row r="24" spans="1:25" ht="5.25" customHeight="1">
      <c r="A24" s="684"/>
      <c r="B24" s="431"/>
      <c r="C24" s="430"/>
      <c r="D24" s="430"/>
      <c r="E24" s="430"/>
      <c r="F24" s="430"/>
      <c r="G24" s="430"/>
      <c r="H24" s="430"/>
      <c r="I24" s="430"/>
      <c r="J24" s="430"/>
      <c r="K24" s="430"/>
      <c r="L24" s="430"/>
      <c r="M24" s="434"/>
      <c r="N24" s="677"/>
      <c r="O24" s="456"/>
      <c r="P24" s="456"/>
      <c r="Q24" s="456"/>
      <c r="R24" s="456"/>
      <c r="S24" s="456"/>
      <c r="T24" s="456"/>
      <c r="U24" s="456"/>
      <c r="V24" s="456"/>
      <c r="W24" s="456"/>
      <c r="X24" s="456"/>
      <c r="Y24" s="456"/>
    </row>
    <row r="25" spans="1:25" s="676" customFormat="1" ht="15" customHeight="1">
      <c r="A25" s="685"/>
      <c r="B25" s="425" t="s">
        <v>211</v>
      </c>
      <c r="C25" s="426"/>
      <c r="D25" s="426"/>
      <c r="E25" s="426"/>
      <c r="F25" s="426"/>
      <c r="G25" s="426"/>
      <c r="H25" s="426"/>
      <c r="I25" s="426"/>
      <c r="J25" s="426"/>
      <c r="K25" s="426"/>
      <c r="L25" s="426"/>
      <c r="M25" s="427"/>
      <c r="N25" s="425" t="s">
        <v>211</v>
      </c>
      <c r="O25" s="426"/>
      <c r="P25" s="426"/>
      <c r="Q25" s="426"/>
      <c r="R25" s="426"/>
      <c r="S25" s="426"/>
      <c r="T25" s="426"/>
      <c r="U25" s="426"/>
      <c r="V25" s="426"/>
      <c r="W25" s="426"/>
      <c r="X25" s="426"/>
      <c r="Y25" s="426"/>
    </row>
    <row r="26" spans="1:25" ht="18" customHeight="1">
      <c r="A26" s="480" t="s">
        <v>122</v>
      </c>
      <c r="B26" s="431">
        <v>152.6</v>
      </c>
      <c r="C26" s="430">
        <v>140.80000000000001</v>
      </c>
      <c r="D26" s="430">
        <v>11.8</v>
      </c>
      <c r="E26" s="430">
        <v>181.5</v>
      </c>
      <c r="F26" s="430">
        <v>170</v>
      </c>
      <c r="G26" s="430">
        <v>11.5</v>
      </c>
      <c r="H26" s="430">
        <v>161.1</v>
      </c>
      <c r="I26" s="430">
        <v>148.5</v>
      </c>
      <c r="J26" s="430">
        <v>12.6</v>
      </c>
      <c r="K26" s="430">
        <v>140.30000000000001</v>
      </c>
      <c r="L26" s="430">
        <v>133.30000000000001</v>
      </c>
      <c r="M26" s="434">
        <v>7</v>
      </c>
      <c r="N26" s="432">
        <v>143.80000000000001</v>
      </c>
      <c r="O26" s="433">
        <v>133.30000000000001</v>
      </c>
      <c r="P26" s="433">
        <v>10.5</v>
      </c>
      <c r="Q26" s="433">
        <v>175</v>
      </c>
      <c r="R26" s="433">
        <v>155.30000000000001</v>
      </c>
      <c r="S26" s="433">
        <v>19.7</v>
      </c>
      <c r="T26" s="433">
        <v>163.5</v>
      </c>
      <c r="U26" s="433">
        <v>150.1</v>
      </c>
      <c r="V26" s="433">
        <v>13.4</v>
      </c>
      <c r="W26" s="433">
        <v>136.6</v>
      </c>
      <c r="X26" s="433">
        <v>129</v>
      </c>
      <c r="Y26" s="433">
        <v>7.6</v>
      </c>
    </row>
    <row r="27" spans="1:25" ht="18" customHeight="1">
      <c r="A27" s="480">
        <v>5</v>
      </c>
      <c r="B27" s="431">
        <v>139.1</v>
      </c>
      <c r="C27" s="430">
        <v>128.69999999999999</v>
      </c>
      <c r="D27" s="430">
        <v>10.4</v>
      </c>
      <c r="E27" s="430">
        <v>155.9</v>
      </c>
      <c r="F27" s="430">
        <v>147.19999999999999</v>
      </c>
      <c r="G27" s="430">
        <v>8.6999999999999993</v>
      </c>
      <c r="H27" s="430">
        <v>132.4</v>
      </c>
      <c r="I27" s="430">
        <v>123.6</v>
      </c>
      <c r="J27" s="430">
        <v>8.8000000000000007</v>
      </c>
      <c r="K27" s="430">
        <v>130.30000000000001</v>
      </c>
      <c r="L27" s="430">
        <v>124.1</v>
      </c>
      <c r="M27" s="434">
        <v>6.2</v>
      </c>
      <c r="N27" s="432">
        <v>126.9</v>
      </c>
      <c r="O27" s="433">
        <v>118.3</v>
      </c>
      <c r="P27" s="433">
        <v>8.6</v>
      </c>
      <c r="Q27" s="433">
        <v>150.5</v>
      </c>
      <c r="R27" s="433">
        <v>134.6</v>
      </c>
      <c r="S27" s="433">
        <v>15.9</v>
      </c>
      <c r="T27" s="433">
        <v>135.80000000000001</v>
      </c>
      <c r="U27" s="433">
        <v>125.9</v>
      </c>
      <c r="V27" s="433">
        <v>9.9</v>
      </c>
      <c r="W27" s="433">
        <v>123.1</v>
      </c>
      <c r="X27" s="433">
        <v>117</v>
      </c>
      <c r="Y27" s="433">
        <v>6.1</v>
      </c>
    </row>
    <row r="28" spans="1:25" ht="18" customHeight="1">
      <c r="A28" s="480">
        <v>6</v>
      </c>
      <c r="B28" s="431">
        <v>154.80000000000001</v>
      </c>
      <c r="C28" s="430">
        <v>144</v>
      </c>
      <c r="D28" s="430">
        <v>10.8</v>
      </c>
      <c r="E28" s="430">
        <v>179.9</v>
      </c>
      <c r="F28" s="430">
        <v>169.8</v>
      </c>
      <c r="G28" s="430">
        <v>10.1</v>
      </c>
      <c r="H28" s="430">
        <v>152.30000000000001</v>
      </c>
      <c r="I28" s="430">
        <v>143.69999999999999</v>
      </c>
      <c r="J28" s="430">
        <v>8.6</v>
      </c>
      <c r="K28" s="430">
        <v>140.9</v>
      </c>
      <c r="L28" s="430">
        <v>134.1</v>
      </c>
      <c r="M28" s="434">
        <v>6.8</v>
      </c>
      <c r="N28" s="432">
        <v>141.30000000000001</v>
      </c>
      <c r="O28" s="433">
        <v>132</v>
      </c>
      <c r="P28" s="433">
        <v>9.3000000000000007</v>
      </c>
      <c r="Q28" s="433">
        <v>173.5</v>
      </c>
      <c r="R28" s="433">
        <v>156.30000000000001</v>
      </c>
      <c r="S28" s="433">
        <v>17.2</v>
      </c>
      <c r="T28" s="433">
        <v>151.6</v>
      </c>
      <c r="U28" s="433">
        <v>141.4</v>
      </c>
      <c r="V28" s="433">
        <v>10.199999999999999</v>
      </c>
      <c r="W28" s="433">
        <v>132.6</v>
      </c>
      <c r="X28" s="433">
        <v>126</v>
      </c>
      <c r="Y28" s="433">
        <v>6.6</v>
      </c>
    </row>
    <row r="29" spans="1:25" ht="18" customHeight="1">
      <c r="A29" s="480">
        <v>7</v>
      </c>
      <c r="B29" s="431">
        <v>154.9</v>
      </c>
      <c r="C29" s="430">
        <v>142.9</v>
      </c>
      <c r="D29" s="430">
        <v>12</v>
      </c>
      <c r="E29" s="430">
        <v>172.9</v>
      </c>
      <c r="F29" s="430">
        <v>162</v>
      </c>
      <c r="G29" s="430">
        <v>10.9</v>
      </c>
      <c r="H29" s="430">
        <v>159.69999999999999</v>
      </c>
      <c r="I29" s="430">
        <v>148.69999999999999</v>
      </c>
      <c r="J29" s="430">
        <v>11</v>
      </c>
      <c r="K29" s="430">
        <v>139.80000000000001</v>
      </c>
      <c r="L29" s="430">
        <v>132.6</v>
      </c>
      <c r="M29" s="434">
        <v>7.2</v>
      </c>
      <c r="N29" s="432">
        <v>145.80000000000001</v>
      </c>
      <c r="O29" s="433">
        <v>135.5</v>
      </c>
      <c r="P29" s="433">
        <v>10.3</v>
      </c>
      <c r="Q29" s="433">
        <v>179.7</v>
      </c>
      <c r="R29" s="433">
        <v>160.1</v>
      </c>
      <c r="S29" s="433">
        <v>19.600000000000001</v>
      </c>
      <c r="T29" s="433">
        <v>160.5</v>
      </c>
      <c r="U29" s="433">
        <v>149.1</v>
      </c>
      <c r="V29" s="433">
        <v>11.4</v>
      </c>
      <c r="W29" s="433">
        <v>137.30000000000001</v>
      </c>
      <c r="X29" s="433">
        <v>130.1</v>
      </c>
      <c r="Y29" s="433">
        <v>7.2</v>
      </c>
    </row>
    <row r="30" spans="1:25" ht="18" customHeight="1">
      <c r="A30" s="480">
        <v>8</v>
      </c>
      <c r="B30" s="431">
        <v>140.6</v>
      </c>
      <c r="C30" s="430">
        <v>129.9</v>
      </c>
      <c r="D30" s="430">
        <v>10.7</v>
      </c>
      <c r="E30" s="430">
        <v>149.80000000000001</v>
      </c>
      <c r="F30" s="430">
        <v>140.69999999999999</v>
      </c>
      <c r="G30" s="430">
        <v>9.1</v>
      </c>
      <c r="H30" s="430">
        <v>138.9</v>
      </c>
      <c r="I30" s="430">
        <v>127.8</v>
      </c>
      <c r="J30" s="430">
        <v>11.1</v>
      </c>
      <c r="K30" s="430">
        <v>137.4</v>
      </c>
      <c r="L30" s="430">
        <v>130</v>
      </c>
      <c r="M30" s="434">
        <v>7.4</v>
      </c>
      <c r="N30" s="432">
        <v>133.69999999999999</v>
      </c>
      <c r="O30" s="433">
        <v>123.8</v>
      </c>
      <c r="P30" s="433">
        <v>9.9</v>
      </c>
      <c r="Q30" s="433">
        <v>157.1</v>
      </c>
      <c r="R30" s="433">
        <v>138.80000000000001</v>
      </c>
      <c r="S30" s="433">
        <v>18.3</v>
      </c>
      <c r="T30" s="433">
        <v>141</v>
      </c>
      <c r="U30" s="433">
        <v>129.30000000000001</v>
      </c>
      <c r="V30" s="433">
        <v>11.7</v>
      </c>
      <c r="W30" s="433">
        <v>131.30000000000001</v>
      </c>
      <c r="X30" s="433">
        <v>124.1</v>
      </c>
      <c r="Y30" s="433">
        <v>7.2</v>
      </c>
    </row>
    <row r="31" spans="1:25" ht="18" customHeight="1">
      <c r="A31" s="480">
        <v>9</v>
      </c>
      <c r="B31" s="431">
        <v>151.80000000000001</v>
      </c>
      <c r="C31" s="430">
        <v>139.6</v>
      </c>
      <c r="D31" s="430">
        <v>12.2</v>
      </c>
      <c r="E31" s="430">
        <v>179.8</v>
      </c>
      <c r="F31" s="430">
        <v>168.7</v>
      </c>
      <c r="G31" s="430">
        <v>11.1</v>
      </c>
      <c r="H31" s="430">
        <v>159.9</v>
      </c>
      <c r="I31" s="430">
        <v>147.30000000000001</v>
      </c>
      <c r="J31" s="430">
        <v>12.6</v>
      </c>
      <c r="K31" s="430">
        <v>138.19999999999999</v>
      </c>
      <c r="L31" s="430">
        <v>132</v>
      </c>
      <c r="M31" s="434">
        <v>6.2</v>
      </c>
      <c r="N31" s="432">
        <v>140.6</v>
      </c>
      <c r="O31" s="433">
        <v>129.9</v>
      </c>
      <c r="P31" s="433">
        <v>10.7</v>
      </c>
      <c r="Q31" s="433">
        <v>168</v>
      </c>
      <c r="R31" s="433">
        <v>149.1</v>
      </c>
      <c r="S31" s="433">
        <v>18.899999999999999</v>
      </c>
      <c r="T31" s="433">
        <v>156.6</v>
      </c>
      <c r="U31" s="433">
        <v>143.5</v>
      </c>
      <c r="V31" s="433">
        <v>13.1</v>
      </c>
      <c r="W31" s="433">
        <v>132.9</v>
      </c>
      <c r="X31" s="433">
        <v>125.7</v>
      </c>
      <c r="Y31" s="433">
        <v>7.2</v>
      </c>
    </row>
    <row r="32" spans="1:25" ht="18" customHeight="1">
      <c r="A32" s="480">
        <v>10</v>
      </c>
      <c r="B32" s="431">
        <v>158.6</v>
      </c>
      <c r="C32" s="430">
        <v>145.5</v>
      </c>
      <c r="D32" s="430">
        <v>13.1</v>
      </c>
      <c r="E32" s="430">
        <v>177.4</v>
      </c>
      <c r="F32" s="430">
        <v>165.3</v>
      </c>
      <c r="G32" s="430">
        <v>12.1</v>
      </c>
      <c r="H32" s="430">
        <v>165.9</v>
      </c>
      <c r="I32" s="430">
        <v>151.69999999999999</v>
      </c>
      <c r="J32" s="430">
        <v>14.2</v>
      </c>
      <c r="K32" s="430">
        <v>136.80000000000001</v>
      </c>
      <c r="L32" s="430">
        <v>131.30000000000001</v>
      </c>
      <c r="M32" s="434">
        <v>5.5</v>
      </c>
      <c r="N32" s="432">
        <v>147.4</v>
      </c>
      <c r="O32" s="433">
        <v>136.1</v>
      </c>
      <c r="P32" s="433">
        <v>11.3</v>
      </c>
      <c r="Q32" s="433">
        <v>179.4</v>
      </c>
      <c r="R32" s="433">
        <v>159.1</v>
      </c>
      <c r="S32" s="433">
        <v>20.3</v>
      </c>
      <c r="T32" s="433">
        <v>163.69999999999999</v>
      </c>
      <c r="U32" s="433">
        <v>149.6</v>
      </c>
      <c r="V32" s="433">
        <v>14.1</v>
      </c>
      <c r="W32" s="433">
        <v>136.30000000000001</v>
      </c>
      <c r="X32" s="433">
        <v>128.80000000000001</v>
      </c>
      <c r="Y32" s="433">
        <v>7.5</v>
      </c>
    </row>
    <row r="33" spans="1:31" ht="18" customHeight="1">
      <c r="A33" s="480">
        <v>11</v>
      </c>
      <c r="B33" s="431">
        <v>152.9</v>
      </c>
      <c r="C33" s="430">
        <v>140.30000000000001</v>
      </c>
      <c r="D33" s="430">
        <v>12.6</v>
      </c>
      <c r="E33" s="430">
        <v>173.8</v>
      </c>
      <c r="F33" s="430">
        <v>161.69999999999999</v>
      </c>
      <c r="G33" s="430">
        <v>12.1</v>
      </c>
      <c r="H33" s="430">
        <v>167.5</v>
      </c>
      <c r="I33" s="430">
        <v>153</v>
      </c>
      <c r="J33" s="430">
        <v>14.5</v>
      </c>
      <c r="K33" s="430">
        <v>135.1</v>
      </c>
      <c r="L33" s="430">
        <v>129.6</v>
      </c>
      <c r="M33" s="434">
        <v>5.5</v>
      </c>
      <c r="N33" s="432">
        <v>143.4</v>
      </c>
      <c r="O33" s="433">
        <v>132</v>
      </c>
      <c r="P33" s="433">
        <v>11.4</v>
      </c>
      <c r="Q33" s="433">
        <v>172.3</v>
      </c>
      <c r="R33" s="433">
        <v>153</v>
      </c>
      <c r="S33" s="433">
        <v>19.3</v>
      </c>
      <c r="T33" s="433">
        <v>164</v>
      </c>
      <c r="U33" s="433">
        <v>149</v>
      </c>
      <c r="V33" s="433">
        <v>15</v>
      </c>
      <c r="W33" s="433">
        <v>135.5</v>
      </c>
      <c r="X33" s="433">
        <v>127.9</v>
      </c>
      <c r="Y33" s="433">
        <v>7.6</v>
      </c>
    </row>
    <row r="34" spans="1:31" ht="18" customHeight="1">
      <c r="A34" s="480">
        <v>12</v>
      </c>
      <c r="B34" s="431">
        <v>151.9</v>
      </c>
      <c r="C34" s="430">
        <v>139.19999999999999</v>
      </c>
      <c r="D34" s="430">
        <v>12.7</v>
      </c>
      <c r="E34" s="430">
        <v>174.2</v>
      </c>
      <c r="F34" s="430">
        <v>163.30000000000001</v>
      </c>
      <c r="G34" s="430">
        <v>10.9</v>
      </c>
      <c r="H34" s="430">
        <v>160.9</v>
      </c>
      <c r="I34" s="430">
        <v>146.4</v>
      </c>
      <c r="J34" s="430">
        <v>14.5</v>
      </c>
      <c r="K34" s="430">
        <v>138.5</v>
      </c>
      <c r="L34" s="430">
        <v>131.5</v>
      </c>
      <c r="M34" s="434">
        <v>7</v>
      </c>
      <c r="N34" s="677">
        <v>142.30000000000001</v>
      </c>
      <c r="O34" s="456">
        <v>130.80000000000001</v>
      </c>
      <c r="P34" s="456">
        <v>11.5</v>
      </c>
      <c r="Q34" s="456">
        <v>169.6</v>
      </c>
      <c r="R34" s="456">
        <v>150.1</v>
      </c>
      <c r="S34" s="456">
        <v>19.5</v>
      </c>
      <c r="T34" s="456">
        <v>159.19999999999999</v>
      </c>
      <c r="U34" s="456">
        <v>143.9</v>
      </c>
      <c r="V34" s="456">
        <v>15.3</v>
      </c>
      <c r="W34" s="456">
        <v>134.6</v>
      </c>
      <c r="X34" s="456">
        <v>126.7</v>
      </c>
      <c r="Y34" s="456">
        <v>7.9</v>
      </c>
      <c r="Z34" s="638"/>
      <c r="AA34" s="638"/>
      <c r="AB34" s="638"/>
      <c r="AC34" s="638"/>
      <c r="AD34" s="638"/>
    </row>
    <row r="35" spans="1:31" ht="18" customHeight="1">
      <c r="A35" s="480" t="s">
        <v>104</v>
      </c>
      <c r="B35" s="431">
        <v>141.1</v>
      </c>
      <c r="C35" s="430">
        <v>128.30000000000001</v>
      </c>
      <c r="D35" s="430">
        <v>12.8</v>
      </c>
      <c r="E35" s="430">
        <v>150.4</v>
      </c>
      <c r="F35" s="430">
        <v>138.6</v>
      </c>
      <c r="G35" s="430">
        <v>11.8</v>
      </c>
      <c r="H35" s="430">
        <v>145.30000000000001</v>
      </c>
      <c r="I35" s="430">
        <v>129</v>
      </c>
      <c r="J35" s="430">
        <v>16.3</v>
      </c>
      <c r="K35" s="430">
        <v>122.7</v>
      </c>
      <c r="L35" s="430">
        <v>117.8</v>
      </c>
      <c r="M35" s="434">
        <v>4.9000000000000004</v>
      </c>
      <c r="N35" s="677">
        <v>135.1</v>
      </c>
      <c r="O35" s="456">
        <v>124.1</v>
      </c>
      <c r="P35" s="456">
        <v>11</v>
      </c>
      <c r="Q35" s="456">
        <v>156</v>
      </c>
      <c r="R35" s="456">
        <v>137.6</v>
      </c>
      <c r="S35" s="456">
        <v>18.399999999999999</v>
      </c>
      <c r="T35" s="456">
        <v>146.80000000000001</v>
      </c>
      <c r="U35" s="456">
        <v>132.6</v>
      </c>
      <c r="V35" s="456">
        <v>14.2</v>
      </c>
      <c r="W35" s="456">
        <v>131.30000000000001</v>
      </c>
      <c r="X35" s="456">
        <v>123.6</v>
      </c>
      <c r="Y35" s="456">
        <v>7.7</v>
      </c>
      <c r="Z35" s="638"/>
      <c r="AA35" s="638"/>
      <c r="AB35" s="638"/>
      <c r="AC35" s="638"/>
      <c r="AD35" s="638"/>
    </row>
    <row r="36" spans="1:31" ht="18" customHeight="1">
      <c r="A36" s="480">
        <v>2</v>
      </c>
      <c r="B36" s="431">
        <v>145.5</v>
      </c>
      <c r="C36" s="430">
        <v>132.19999999999999</v>
      </c>
      <c r="D36" s="430">
        <v>13.3</v>
      </c>
      <c r="E36" s="430">
        <v>173.8</v>
      </c>
      <c r="F36" s="430">
        <v>159.6</v>
      </c>
      <c r="G36" s="430">
        <v>14.2</v>
      </c>
      <c r="H36" s="430">
        <v>164.8</v>
      </c>
      <c r="I36" s="430">
        <v>147.6</v>
      </c>
      <c r="J36" s="430">
        <v>17.2</v>
      </c>
      <c r="K36" s="430">
        <v>126.1</v>
      </c>
      <c r="L36" s="430">
        <v>120.7</v>
      </c>
      <c r="M36" s="434">
        <v>5.4</v>
      </c>
      <c r="N36" s="677">
        <v>135.4</v>
      </c>
      <c r="O36" s="456">
        <v>124.3</v>
      </c>
      <c r="P36" s="456">
        <v>11.1</v>
      </c>
      <c r="Q36" s="456">
        <v>164.3</v>
      </c>
      <c r="R36" s="456">
        <v>144.1</v>
      </c>
      <c r="S36" s="456">
        <v>20.2</v>
      </c>
      <c r="T36" s="456">
        <v>156</v>
      </c>
      <c r="U36" s="456">
        <v>141</v>
      </c>
      <c r="V36" s="456">
        <v>15</v>
      </c>
      <c r="W36" s="456">
        <v>129.19999999999999</v>
      </c>
      <c r="X36" s="456">
        <v>121.7</v>
      </c>
      <c r="Y36" s="456">
        <v>7.5</v>
      </c>
      <c r="Z36" s="638"/>
      <c r="AA36" s="638"/>
      <c r="AB36" s="638"/>
      <c r="AC36" s="638"/>
      <c r="AD36" s="638"/>
    </row>
    <row r="37" spans="1:31" ht="18" customHeight="1">
      <c r="A37" s="480">
        <v>3</v>
      </c>
      <c r="B37" s="431">
        <v>154.1</v>
      </c>
      <c r="C37" s="430">
        <v>140.19999999999999</v>
      </c>
      <c r="D37" s="430">
        <v>13.9</v>
      </c>
      <c r="E37" s="430">
        <v>172.3</v>
      </c>
      <c r="F37" s="430">
        <v>159.30000000000001</v>
      </c>
      <c r="G37" s="430">
        <v>13</v>
      </c>
      <c r="H37" s="430">
        <v>165.6</v>
      </c>
      <c r="I37" s="430">
        <v>147.19999999999999</v>
      </c>
      <c r="J37" s="430">
        <v>18.399999999999999</v>
      </c>
      <c r="K37" s="430">
        <v>127.6</v>
      </c>
      <c r="L37" s="430">
        <v>121.8</v>
      </c>
      <c r="M37" s="434">
        <v>5.8</v>
      </c>
      <c r="N37" s="677">
        <v>145.1</v>
      </c>
      <c r="O37" s="456">
        <v>133.1</v>
      </c>
      <c r="P37" s="456">
        <v>12</v>
      </c>
      <c r="Q37" s="456">
        <v>176.1</v>
      </c>
      <c r="R37" s="456">
        <v>155.5</v>
      </c>
      <c r="S37" s="456">
        <v>20.6</v>
      </c>
      <c r="T37" s="456">
        <v>162</v>
      </c>
      <c r="U37" s="456">
        <v>146.30000000000001</v>
      </c>
      <c r="V37" s="456">
        <v>15.7</v>
      </c>
      <c r="W37" s="456">
        <v>132.69999999999999</v>
      </c>
      <c r="X37" s="456">
        <v>124.6</v>
      </c>
      <c r="Y37" s="456">
        <v>8.1</v>
      </c>
      <c r="Z37" s="638"/>
      <c r="AA37" s="638"/>
      <c r="AB37" s="638"/>
      <c r="AC37" s="638"/>
      <c r="AD37" s="638"/>
    </row>
    <row r="38" spans="1:31" ht="18" customHeight="1">
      <c r="A38" s="480">
        <v>4</v>
      </c>
      <c r="B38" s="431">
        <v>157.19999999999999</v>
      </c>
      <c r="C38" s="430">
        <v>143.1</v>
      </c>
      <c r="D38" s="430">
        <v>14.1</v>
      </c>
      <c r="E38" s="430">
        <v>178.9</v>
      </c>
      <c r="F38" s="430">
        <v>168.1</v>
      </c>
      <c r="G38" s="430">
        <v>10.8</v>
      </c>
      <c r="H38" s="430">
        <v>171.9</v>
      </c>
      <c r="I38" s="430">
        <v>154.30000000000001</v>
      </c>
      <c r="J38" s="430">
        <v>17.600000000000001</v>
      </c>
      <c r="K38" s="430">
        <v>133.80000000000001</v>
      </c>
      <c r="L38" s="430">
        <v>128.1</v>
      </c>
      <c r="M38" s="434">
        <v>5.7</v>
      </c>
      <c r="N38" s="677">
        <v>150.4</v>
      </c>
      <c r="O38" s="456">
        <v>138.30000000000001</v>
      </c>
      <c r="P38" s="456">
        <v>12.1</v>
      </c>
      <c r="Q38" s="456">
        <v>178.3</v>
      </c>
      <c r="R38" s="456">
        <v>158.80000000000001</v>
      </c>
      <c r="S38" s="456">
        <v>19.5</v>
      </c>
      <c r="T38" s="456">
        <v>170</v>
      </c>
      <c r="U38" s="456">
        <v>154.30000000000001</v>
      </c>
      <c r="V38" s="456">
        <v>15.7</v>
      </c>
      <c r="W38" s="456">
        <v>140.4</v>
      </c>
      <c r="X38" s="456">
        <v>132</v>
      </c>
      <c r="Y38" s="456">
        <v>8.4</v>
      </c>
      <c r="Z38" s="638"/>
      <c r="AA38" s="638"/>
      <c r="AB38" s="638"/>
      <c r="AC38" s="638"/>
      <c r="AD38" s="638"/>
    </row>
    <row r="39" spans="1:31" ht="4.5" customHeight="1">
      <c r="A39" s="686"/>
      <c r="B39" s="687"/>
      <c r="C39" s="688"/>
      <c r="D39" s="688"/>
      <c r="E39" s="688"/>
      <c r="F39" s="688"/>
      <c r="G39" s="688"/>
      <c r="H39" s="688"/>
      <c r="I39" s="688"/>
      <c r="J39" s="688"/>
      <c r="K39" s="688"/>
      <c r="L39" s="688"/>
      <c r="M39" s="689"/>
      <c r="N39" s="687"/>
      <c r="O39" s="688"/>
      <c r="P39" s="688"/>
      <c r="Q39" s="688"/>
      <c r="R39" s="688"/>
      <c r="S39" s="688"/>
      <c r="T39" s="688"/>
      <c r="U39" s="688"/>
      <c r="V39" s="688"/>
      <c r="W39" s="688"/>
      <c r="X39" s="688"/>
      <c r="Y39" s="688"/>
      <c r="Z39" s="430"/>
      <c r="AA39" s="430"/>
      <c r="AB39" s="433"/>
      <c r="AC39" s="638"/>
      <c r="AD39" s="638"/>
    </row>
    <row r="40" spans="1:31" ht="15" customHeight="1">
      <c r="A40" s="690"/>
      <c r="B40" s="638"/>
      <c r="C40" s="638"/>
      <c r="D40" s="638"/>
      <c r="E40" s="638"/>
      <c r="F40" s="638"/>
      <c r="G40" s="638"/>
      <c r="H40" s="638"/>
      <c r="I40" s="638"/>
      <c r="J40" s="638"/>
      <c r="K40" s="638"/>
      <c r="L40" s="638"/>
      <c r="M40" s="638"/>
      <c r="N40" s="508"/>
      <c r="O40" s="508"/>
      <c r="P40" s="508"/>
      <c r="Q40" s="508"/>
      <c r="R40" s="508"/>
      <c r="S40" s="508"/>
      <c r="T40" s="508"/>
      <c r="U40" s="691"/>
      <c r="V40" s="508"/>
      <c r="W40" s="508"/>
      <c r="X40" s="508"/>
      <c r="Y40" s="508"/>
      <c r="Z40" s="638"/>
      <c r="AA40" s="638"/>
      <c r="AB40" s="638"/>
      <c r="AC40" s="638"/>
      <c r="AD40" s="638"/>
      <c r="AE40" s="638"/>
    </row>
    <row r="41" spans="1:31">
      <c r="A41" s="692" t="s">
        <v>286</v>
      </c>
      <c r="B41" s="637" t="s">
        <v>287</v>
      </c>
      <c r="C41" s="637"/>
      <c r="D41" s="637"/>
      <c r="E41" s="637"/>
      <c r="F41" s="637"/>
      <c r="G41" s="637"/>
      <c r="H41" s="637"/>
      <c r="I41" s="637"/>
      <c r="J41" s="508"/>
      <c r="K41" s="508"/>
      <c r="L41" s="508"/>
      <c r="M41" s="508"/>
      <c r="N41" s="508"/>
      <c r="O41" s="508"/>
      <c r="P41" s="508"/>
      <c r="Q41" s="508"/>
      <c r="R41" s="508"/>
      <c r="S41" s="508"/>
    </row>
    <row r="42" spans="1:31" ht="15" customHeight="1">
      <c r="A42" s="693" t="s">
        <v>288</v>
      </c>
      <c r="B42" s="694" t="s">
        <v>289</v>
      </c>
      <c r="C42" s="694"/>
      <c r="D42" s="694"/>
      <c r="E42" s="694"/>
      <c r="F42" s="694"/>
      <c r="G42" s="694"/>
      <c r="H42" s="694"/>
      <c r="I42" s="694"/>
      <c r="J42" s="694"/>
      <c r="K42" s="694"/>
      <c r="L42" s="694"/>
      <c r="M42" s="694"/>
      <c r="N42" s="694"/>
      <c r="O42" s="694"/>
      <c r="P42" s="694"/>
      <c r="Q42" s="507"/>
      <c r="R42" s="507"/>
      <c r="S42" s="507"/>
      <c r="T42" s="508"/>
      <c r="U42" s="508"/>
      <c r="V42" s="508"/>
      <c r="W42" s="508"/>
      <c r="X42" s="508"/>
      <c r="Y42" s="508"/>
      <c r="Z42" s="638"/>
      <c r="AA42" s="638"/>
      <c r="AB42" s="638"/>
      <c r="AC42" s="638"/>
    </row>
    <row r="43" spans="1:31">
      <c r="N43" s="639"/>
      <c r="O43" s="639"/>
      <c r="P43" s="639"/>
      <c r="Q43" s="637"/>
      <c r="R43" s="637"/>
      <c r="S43" s="637"/>
    </row>
  </sheetData>
  <mergeCells count="40">
    <mergeCell ref="B25:M25"/>
    <mergeCell ref="N25:Y25"/>
    <mergeCell ref="U8:U9"/>
    <mergeCell ref="V8:V9"/>
    <mergeCell ref="X8:X9"/>
    <mergeCell ref="Y8:Y9"/>
    <mergeCell ref="B10:M10"/>
    <mergeCell ref="N10:Y10"/>
    <mergeCell ref="L8:L9"/>
    <mergeCell ref="M8:M9"/>
    <mergeCell ref="O8:O9"/>
    <mergeCell ref="P8:P9"/>
    <mergeCell ref="R8:R9"/>
    <mergeCell ref="S8:S9"/>
    <mergeCell ref="C8:C9"/>
    <mergeCell ref="D8:D9"/>
    <mergeCell ref="F8:F9"/>
    <mergeCell ref="G8:G9"/>
    <mergeCell ref="I8:I9"/>
    <mergeCell ref="J8:J9"/>
    <mergeCell ref="T5:V6"/>
    <mergeCell ref="W5:Y6"/>
    <mergeCell ref="B7:B8"/>
    <mergeCell ref="E7:E8"/>
    <mergeCell ref="H7:H8"/>
    <mergeCell ref="K7:K8"/>
    <mergeCell ref="N7:N8"/>
    <mergeCell ref="Q7:Q8"/>
    <mergeCell ref="T7:T8"/>
    <mergeCell ref="W7:W8"/>
    <mergeCell ref="A1:P1"/>
    <mergeCell ref="A4:A9"/>
    <mergeCell ref="B4:M4"/>
    <mergeCell ref="N4:Y4"/>
    <mergeCell ref="B5:D6"/>
    <mergeCell ref="E5:G6"/>
    <mergeCell ref="H5:J6"/>
    <mergeCell ref="K5:M6"/>
    <mergeCell ref="N5:P6"/>
    <mergeCell ref="Q5:S6"/>
  </mergeCells>
  <phoneticPr fontId="4"/>
  <pageMargins left="0.7" right="0.7" top="0.75" bottom="0.75" header="0.3" footer="0.3"/>
  <pageSetup paperSize="9" scale="74" fitToWidth="2"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zoomScale="87" zoomScaleNormal="87" zoomScaleSheetLayoutView="75" workbookViewId="0">
      <selection sqref="A1:V1"/>
    </sheetView>
  </sheetViews>
  <sheetFormatPr defaultColWidth="8.625" defaultRowHeight="13.5"/>
  <cols>
    <col min="1" max="1" width="19.75" style="557" customWidth="1"/>
    <col min="2" max="2" width="8.75" style="557" customWidth="1"/>
    <col min="3" max="3" width="8.875" style="557" customWidth="1"/>
    <col min="4" max="4" width="8.75" style="557" bestFit="1" customWidth="1"/>
    <col min="5" max="5" width="9.375" style="557" customWidth="1"/>
    <col min="6" max="6" width="7.75" style="557" customWidth="1"/>
    <col min="7" max="8" width="10.875" style="557" bestFit="1" customWidth="1"/>
    <col min="9" max="9" width="10.125" style="557" customWidth="1"/>
    <col min="10" max="10" width="8.75" style="557" bestFit="1" customWidth="1"/>
    <col min="11" max="11" width="9.875" style="557" customWidth="1"/>
    <col min="12" max="12" width="7.75" style="557" customWidth="1"/>
    <col min="13" max="13" width="8.75" style="557" customWidth="1"/>
    <col min="14" max="14" width="8.75" style="634" customWidth="1"/>
    <col min="15" max="15" width="10.375" style="557" customWidth="1"/>
    <col min="16" max="16" width="7.75" style="557" customWidth="1"/>
    <col min="17" max="17" width="10.375" style="557" customWidth="1"/>
    <col min="18" max="18" width="7.75" style="557" customWidth="1"/>
    <col min="19" max="19" width="8.625" style="557"/>
    <col min="20" max="20" width="7.75" style="557" customWidth="1"/>
    <col min="21" max="21" width="8.625" style="557"/>
    <col min="22" max="22" width="7.75" style="557" customWidth="1"/>
    <col min="23" max="16384" width="8.625" style="557"/>
  </cols>
  <sheetData>
    <row r="1" spans="1:22" ht="16.149999999999999" customHeight="1">
      <c r="A1" s="555" t="s">
        <v>250</v>
      </c>
      <c r="B1" s="556"/>
      <c r="C1" s="556"/>
      <c r="D1" s="556"/>
      <c r="E1" s="556"/>
      <c r="F1" s="556"/>
      <c r="G1" s="556"/>
      <c r="H1" s="556"/>
      <c r="I1" s="556"/>
      <c r="J1" s="556"/>
      <c r="K1" s="556"/>
      <c r="L1" s="556"/>
      <c r="M1" s="556"/>
      <c r="N1" s="556"/>
      <c r="O1" s="556"/>
      <c r="P1" s="556"/>
      <c r="Q1" s="556"/>
      <c r="R1" s="556"/>
      <c r="S1" s="556"/>
      <c r="T1" s="556"/>
      <c r="U1" s="556"/>
      <c r="V1" s="556"/>
    </row>
    <row r="2" spans="1:22" ht="16.149999999999999" customHeight="1" thickBot="1">
      <c r="A2" s="558"/>
      <c r="B2" s="559"/>
      <c r="C2" s="559"/>
      <c r="D2" s="559"/>
      <c r="E2" s="559"/>
      <c r="F2" s="559"/>
      <c r="G2" s="559"/>
      <c r="H2" s="559"/>
      <c r="I2" s="559"/>
      <c r="J2" s="559"/>
      <c r="K2" s="559"/>
      <c r="L2" s="559"/>
      <c r="M2" s="559"/>
      <c r="N2" s="560"/>
      <c r="O2" s="559"/>
      <c r="P2" s="559"/>
      <c r="Q2" s="559"/>
      <c r="R2" s="559"/>
      <c r="S2" s="559"/>
      <c r="T2" s="559"/>
      <c r="U2" s="559"/>
      <c r="V2" s="561" t="s">
        <v>251</v>
      </c>
    </row>
    <row r="3" spans="1:22" ht="16.149999999999999" customHeight="1" thickTop="1">
      <c r="A3" s="562" t="s">
        <v>252</v>
      </c>
      <c r="B3" s="563" t="s">
        <v>253</v>
      </c>
      <c r="C3" s="564"/>
      <c r="D3" s="564"/>
      <c r="E3" s="564"/>
      <c r="F3" s="564"/>
      <c r="G3" s="564"/>
      <c r="H3" s="563" t="s">
        <v>254</v>
      </c>
      <c r="I3" s="564"/>
      <c r="J3" s="564"/>
      <c r="K3" s="564"/>
      <c r="L3" s="564"/>
      <c r="M3" s="565" t="s">
        <v>255</v>
      </c>
      <c r="N3" s="566"/>
      <c r="O3" s="567" t="s">
        <v>256</v>
      </c>
      <c r="P3" s="568"/>
      <c r="Q3" s="568"/>
      <c r="R3" s="568"/>
      <c r="S3" s="568"/>
      <c r="T3" s="568"/>
      <c r="U3" s="568"/>
      <c r="V3" s="568"/>
    </row>
    <row r="4" spans="1:22" ht="16.149999999999999" customHeight="1">
      <c r="A4" s="569"/>
      <c r="B4" s="570" t="s">
        <v>257</v>
      </c>
      <c r="C4" s="571"/>
      <c r="D4" s="572" t="s">
        <v>258</v>
      </c>
      <c r="E4" s="573"/>
      <c r="F4" s="574" t="s">
        <v>259</v>
      </c>
      <c r="G4" s="575" t="s">
        <v>260</v>
      </c>
      <c r="H4" s="572" t="s">
        <v>257</v>
      </c>
      <c r="I4" s="573"/>
      <c r="J4" s="572" t="s">
        <v>261</v>
      </c>
      <c r="K4" s="573"/>
      <c r="L4" s="576" t="s">
        <v>262</v>
      </c>
      <c r="M4" s="577"/>
      <c r="N4" s="578"/>
      <c r="O4" s="579" t="s">
        <v>263</v>
      </c>
      <c r="P4" s="580"/>
      <c r="Q4" s="579" t="s">
        <v>264</v>
      </c>
      <c r="R4" s="581"/>
      <c r="S4" s="582" t="s">
        <v>265</v>
      </c>
      <c r="T4" s="580"/>
      <c r="U4" s="579" t="s">
        <v>266</v>
      </c>
      <c r="V4" s="580"/>
    </row>
    <row r="5" spans="1:22" ht="33" customHeight="1">
      <c r="A5" s="583"/>
      <c r="B5" s="584" t="s">
        <v>267</v>
      </c>
      <c r="C5" s="585" t="s">
        <v>268</v>
      </c>
      <c r="D5" s="584" t="s">
        <v>269</v>
      </c>
      <c r="E5" s="585" t="s">
        <v>268</v>
      </c>
      <c r="F5" s="586"/>
      <c r="G5" s="586"/>
      <c r="H5" s="584" t="s">
        <v>269</v>
      </c>
      <c r="I5" s="585" t="s">
        <v>268</v>
      </c>
      <c r="J5" s="584" t="s">
        <v>269</v>
      </c>
      <c r="K5" s="585" t="s">
        <v>268</v>
      </c>
      <c r="L5" s="587"/>
      <c r="M5" s="588" t="s">
        <v>270</v>
      </c>
      <c r="N5" s="589" t="s">
        <v>271</v>
      </c>
      <c r="O5" s="590"/>
      <c r="P5" s="591" t="s">
        <v>272</v>
      </c>
      <c r="Q5" s="590"/>
      <c r="R5" s="591" t="s">
        <v>272</v>
      </c>
      <c r="S5" s="592"/>
      <c r="T5" s="591" t="s">
        <v>272</v>
      </c>
      <c r="U5" s="590"/>
      <c r="V5" s="591" t="s">
        <v>272</v>
      </c>
    </row>
    <row r="6" spans="1:22" s="600" customFormat="1" ht="16.149999999999999" customHeight="1">
      <c r="A6" s="593"/>
      <c r="B6" s="594"/>
      <c r="C6" s="595"/>
      <c r="D6" s="595"/>
      <c r="E6" s="595"/>
      <c r="F6" s="595"/>
      <c r="G6" s="596"/>
      <c r="H6" s="595"/>
      <c r="I6" s="595"/>
      <c r="J6" s="595"/>
      <c r="K6" s="595"/>
      <c r="L6" s="595"/>
      <c r="M6" s="597"/>
      <c r="N6" s="598"/>
      <c r="O6" s="595"/>
      <c r="P6" s="595"/>
      <c r="Q6" s="595"/>
      <c r="R6" s="595"/>
      <c r="S6" s="595"/>
      <c r="T6" s="595"/>
      <c r="U6" s="599"/>
      <c r="V6" s="599"/>
    </row>
    <row r="7" spans="1:22" s="600" customFormat="1" ht="16.149999999999999" customHeight="1">
      <c r="A7" s="601" t="s">
        <v>273</v>
      </c>
      <c r="B7" s="602">
        <v>2865</v>
      </c>
      <c r="C7" s="603">
        <v>11211</v>
      </c>
      <c r="D7" s="603">
        <v>6323</v>
      </c>
      <c r="E7" s="603">
        <v>16787</v>
      </c>
      <c r="F7" s="603">
        <v>1257</v>
      </c>
      <c r="G7" s="604">
        <v>43.9</v>
      </c>
      <c r="H7" s="603">
        <v>980</v>
      </c>
      <c r="I7" s="603">
        <v>4109</v>
      </c>
      <c r="J7" s="603">
        <v>2754</v>
      </c>
      <c r="K7" s="603">
        <v>7271</v>
      </c>
      <c r="L7" s="603">
        <v>524</v>
      </c>
      <c r="M7" s="605">
        <v>1.5</v>
      </c>
      <c r="N7" s="606" t="s">
        <v>47</v>
      </c>
      <c r="O7" s="603">
        <v>1155</v>
      </c>
      <c r="P7" s="603">
        <v>692</v>
      </c>
      <c r="Q7" s="603">
        <v>4914</v>
      </c>
      <c r="R7" s="603">
        <v>3082</v>
      </c>
      <c r="S7" s="603">
        <v>471</v>
      </c>
      <c r="T7" s="603">
        <v>245</v>
      </c>
      <c r="U7" s="604">
        <v>40.799999999999997</v>
      </c>
      <c r="V7" s="604">
        <v>35.299999999999997</v>
      </c>
    </row>
    <row r="8" spans="1:22" s="600" customFormat="1" ht="16.149999999999999" customHeight="1">
      <c r="A8" s="601" t="s">
        <v>274</v>
      </c>
      <c r="B8" s="602">
        <v>2830</v>
      </c>
      <c r="C8" s="603">
        <v>11195</v>
      </c>
      <c r="D8" s="603">
        <v>6755</v>
      </c>
      <c r="E8" s="603">
        <v>18384</v>
      </c>
      <c r="F8" s="603">
        <v>1236</v>
      </c>
      <c r="G8" s="604">
        <v>43.7</v>
      </c>
      <c r="H8" s="603">
        <v>994</v>
      </c>
      <c r="I8" s="603">
        <v>4256</v>
      </c>
      <c r="J8" s="603">
        <v>2812</v>
      </c>
      <c r="K8" s="603">
        <v>7590</v>
      </c>
      <c r="L8" s="603">
        <v>513</v>
      </c>
      <c r="M8" s="605">
        <v>1.64</v>
      </c>
      <c r="N8" s="606" t="s">
        <v>47</v>
      </c>
      <c r="O8" s="603">
        <v>1178</v>
      </c>
      <c r="P8" s="603">
        <v>715</v>
      </c>
      <c r="Q8" s="603">
        <v>5007</v>
      </c>
      <c r="R8" s="603">
        <v>3096</v>
      </c>
      <c r="S8" s="603">
        <v>482</v>
      </c>
      <c r="T8" s="603">
        <v>251</v>
      </c>
      <c r="U8" s="604">
        <v>40.9</v>
      </c>
      <c r="V8" s="604">
        <v>35.200000000000003</v>
      </c>
    </row>
    <row r="9" spans="1:22" s="600" customFormat="1" ht="16.149999999999999" customHeight="1">
      <c r="A9" s="601" t="s">
        <v>275</v>
      </c>
      <c r="B9" s="607">
        <v>2725</v>
      </c>
      <c r="C9" s="608">
        <v>11002</v>
      </c>
      <c r="D9" s="608">
        <v>6963</v>
      </c>
      <c r="E9" s="608">
        <v>19184</v>
      </c>
      <c r="F9" s="608">
        <v>1222</v>
      </c>
      <c r="G9" s="609">
        <v>44.8</v>
      </c>
      <c r="H9" s="608">
        <v>1002</v>
      </c>
      <c r="I9" s="608">
        <v>4383</v>
      </c>
      <c r="J9" s="608">
        <v>2869</v>
      </c>
      <c r="K9" s="608">
        <v>7735</v>
      </c>
      <c r="L9" s="608">
        <v>516</v>
      </c>
      <c r="M9" s="610">
        <v>1.74</v>
      </c>
      <c r="N9" s="606" t="s">
        <v>47</v>
      </c>
      <c r="O9" s="608">
        <v>1235</v>
      </c>
      <c r="P9" s="608">
        <v>761</v>
      </c>
      <c r="Q9" s="608">
        <v>5227</v>
      </c>
      <c r="R9" s="608">
        <v>3291</v>
      </c>
      <c r="S9" s="608">
        <v>527</v>
      </c>
      <c r="T9" s="608">
        <v>284</v>
      </c>
      <c r="U9" s="609">
        <v>42.6</v>
      </c>
      <c r="V9" s="609">
        <v>37.299999999999997</v>
      </c>
    </row>
    <row r="10" spans="1:22" s="600" customFormat="1" ht="16.149999999999999" customHeight="1">
      <c r="A10" s="601" t="s">
        <v>276</v>
      </c>
      <c r="B10" s="607">
        <v>2646</v>
      </c>
      <c r="C10" s="608">
        <v>10973</v>
      </c>
      <c r="D10" s="608">
        <v>6680</v>
      </c>
      <c r="E10" s="608">
        <v>18475</v>
      </c>
      <c r="F10" s="608">
        <v>1099</v>
      </c>
      <c r="G10" s="609">
        <v>41.5</v>
      </c>
      <c r="H10" s="608">
        <v>1030</v>
      </c>
      <c r="I10" s="608">
        <v>4660</v>
      </c>
      <c r="J10" s="608">
        <v>2729</v>
      </c>
      <c r="K10" s="608">
        <v>7387</v>
      </c>
      <c r="L10" s="608">
        <v>480</v>
      </c>
      <c r="M10" s="610">
        <v>1.68</v>
      </c>
      <c r="N10" s="606" t="s">
        <v>47</v>
      </c>
      <c r="O10" s="608">
        <v>1249</v>
      </c>
      <c r="P10" s="608">
        <v>788</v>
      </c>
      <c r="Q10" s="608">
        <v>5428</v>
      </c>
      <c r="R10" s="608">
        <v>3503</v>
      </c>
      <c r="S10" s="608">
        <v>488</v>
      </c>
      <c r="T10" s="608">
        <v>269</v>
      </c>
      <c r="U10" s="609">
        <v>39.1</v>
      </c>
      <c r="V10" s="609">
        <v>34.200000000000003</v>
      </c>
    </row>
    <row r="11" spans="1:22" s="600" customFormat="1" ht="16.149999999999999" customHeight="1">
      <c r="A11" s="601" t="s">
        <v>277</v>
      </c>
      <c r="B11" s="607">
        <v>2452</v>
      </c>
      <c r="C11" s="608">
        <v>11368</v>
      </c>
      <c r="D11" s="608">
        <v>5853</v>
      </c>
      <c r="E11" s="608">
        <v>15841</v>
      </c>
      <c r="F11" s="608">
        <v>1006</v>
      </c>
      <c r="G11" s="609">
        <v>41</v>
      </c>
      <c r="H11" s="608">
        <v>967</v>
      </c>
      <c r="I11" s="608">
        <v>4894</v>
      </c>
      <c r="J11" s="608">
        <v>2211</v>
      </c>
      <c r="K11" s="608">
        <v>5779</v>
      </c>
      <c r="L11" s="608">
        <v>450</v>
      </c>
      <c r="M11" s="610">
        <v>1.39</v>
      </c>
      <c r="N11" s="606" t="s">
        <v>47</v>
      </c>
      <c r="O11" s="608">
        <v>1216</v>
      </c>
      <c r="P11" s="608">
        <v>780</v>
      </c>
      <c r="Q11" s="608">
        <v>5959</v>
      </c>
      <c r="R11" s="608">
        <v>3796</v>
      </c>
      <c r="S11" s="608">
        <v>464</v>
      </c>
      <c r="T11" s="608">
        <v>255</v>
      </c>
      <c r="U11" s="609">
        <v>38.200000000000003</v>
      </c>
      <c r="V11" s="609">
        <v>32.700000000000003</v>
      </c>
    </row>
    <row r="12" spans="1:22" s="600" customFormat="1" ht="16.149999999999999" customHeight="1">
      <c r="A12" s="611"/>
      <c r="B12" s="612"/>
      <c r="C12" s="608"/>
      <c r="D12" s="608"/>
      <c r="E12" s="608"/>
      <c r="F12" s="608"/>
      <c r="G12" s="609"/>
      <c r="H12" s="608"/>
      <c r="I12" s="608"/>
      <c r="J12" s="608"/>
      <c r="K12" s="608"/>
      <c r="L12" s="608"/>
      <c r="M12" s="610"/>
      <c r="N12" s="613"/>
      <c r="O12" s="608"/>
      <c r="P12" s="608"/>
      <c r="Q12" s="608"/>
      <c r="R12" s="608"/>
      <c r="S12" s="608"/>
      <c r="T12" s="608"/>
      <c r="U12" s="609"/>
      <c r="V12" s="609"/>
    </row>
    <row r="13" spans="1:22" s="600" customFormat="1" ht="16.149999999999999" customHeight="1">
      <c r="A13" s="614" t="s">
        <v>243</v>
      </c>
      <c r="B13" s="615">
        <v>2213</v>
      </c>
      <c r="C13" s="608">
        <v>11291</v>
      </c>
      <c r="D13" s="608">
        <v>5337</v>
      </c>
      <c r="E13" s="608">
        <v>14420</v>
      </c>
      <c r="F13" s="608">
        <v>899</v>
      </c>
      <c r="G13" s="609">
        <v>40.6</v>
      </c>
      <c r="H13" s="608">
        <v>897</v>
      </c>
      <c r="I13" s="608">
        <v>4962</v>
      </c>
      <c r="J13" s="608">
        <v>1870</v>
      </c>
      <c r="K13" s="608">
        <v>4941</v>
      </c>
      <c r="L13" s="608">
        <v>380</v>
      </c>
      <c r="M13" s="610">
        <v>1.28</v>
      </c>
      <c r="N13" s="616">
        <v>1.45</v>
      </c>
      <c r="O13" s="608">
        <v>1085</v>
      </c>
      <c r="P13" s="608">
        <v>729</v>
      </c>
      <c r="Q13" s="608">
        <v>5947</v>
      </c>
      <c r="R13" s="608">
        <v>3972</v>
      </c>
      <c r="S13" s="608">
        <v>376</v>
      </c>
      <c r="T13" s="608">
        <v>210</v>
      </c>
      <c r="U13" s="609">
        <v>34.700000000000003</v>
      </c>
      <c r="V13" s="609">
        <v>28.8</v>
      </c>
    </row>
    <row r="14" spans="1:22" s="600" customFormat="1" ht="16.149999999999999" customHeight="1">
      <c r="A14" s="617">
        <v>6</v>
      </c>
      <c r="B14" s="615">
        <v>2524</v>
      </c>
      <c r="C14" s="608">
        <v>11352</v>
      </c>
      <c r="D14" s="608">
        <v>5688</v>
      </c>
      <c r="E14" s="608">
        <v>14502</v>
      </c>
      <c r="F14" s="608">
        <v>1015</v>
      </c>
      <c r="G14" s="609">
        <v>40.200000000000003</v>
      </c>
      <c r="H14" s="608">
        <v>974</v>
      </c>
      <c r="I14" s="608">
        <v>4997</v>
      </c>
      <c r="J14" s="608">
        <v>2169</v>
      </c>
      <c r="K14" s="608">
        <v>5025</v>
      </c>
      <c r="L14" s="608">
        <v>487</v>
      </c>
      <c r="M14" s="610">
        <v>1.28</v>
      </c>
      <c r="N14" s="616">
        <v>1.41</v>
      </c>
      <c r="O14" s="608">
        <v>1186</v>
      </c>
      <c r="P14" s="608">
        <v>722</v>
      </c>
      <c r="Q14" s="608">
        <v>5971</v>
      </c>
      <c r="R14" s="608">
        <v>3935</v>
      </c>
      <c r="S14" s="608">
        <v>455</v>
      </c>
      <c r="T14" s="608">
        <v>248</v>
      </c>
      <c r="U14" s="609">
        <v>38.4</v>
      </c>
      <c r="V14" s="609">
        <v>34.299999999999997</v>
      </c>
    </row>
    <row r="15" spans="1:22" s="600" customFormat="1" ht="16.149999999999999" customHeight="1">
      <c r="A15" s="617">
        <v>7</v>
      </c>
      <c r="B15" s="615">
        <v>2389</v>
      </c>
      <c r="C15" s="608">
        <v>11220</v>
      </c>
      <c r="D15" s="608">
        <v>6061</v>
      </c>
      <c r="E15" s="608">
        <v>15386</v>
      </c>
      <c r="F15" s="608">
        <v>978</v>
      </c>
      <c r="G15" s="609">
        <v>40.9</v>
      </c>
      <c r="H15" s="608">
        <v>953</v>
      </c>
      <c r="I15" s="608">
        <v>4839</v>
      </c>
      <c r="J15" s="608">
        <v>2268</v>
      </c>
      <c r="K15" s="608">
        <v>5451</v>
      </c>
      <c r="L15" s="608">
        <v>442</v>
      </c>
      <c r="M15" s="610">
        <v>1.37</v>
      </c>
      <c r="N15" s="616">
        <v>1.45</v>
      </c>
      <c r="O15" s="608">
        <v>1258</v>
      </c>
      <c r="P15" s="608">
        <v>775</v>
      </c>
      <c r="Q15" s="608">
        <v>5920</v>
      </c>
      <c r="R15" s="608">
        <v>3789</v>
      </c>
      <c r="S15" s="608">
        <v>449</v>
      </c>
      <c r="T15" s="608">
        <v>244</v>
      </c>
      <c r="U15" s="609">
        <v>35.700000000000003</v>
      </c>
      <c r="V15" s="609">
        <v>31.5</v>
      </c>
    </row>
    <row r="16" spans="1:22" s="600" customFormat="1" ht="16.149999999999999" customHeight="1">
      <c r="A16" s="617">
        <v>8</v>
      </c>
      <c r="B16" s="615">
        <v>2070</v>
      </c>
      <c r="C16" s="608">
        <v>11170</v>
      </c>
      <c r="D16" s="608">
        <v>5261</v>
      </c>
      <c r="E16" s="608">
        <v>14973</v>
      </c>
      <c r="F16" s="608">
        <v>891</v>
      </c>
      <c r="G16" s="609">
        <v>43</v>
      </c>
      <c r="H16" s="608">
        <v>757</v>
      </c>
      <c r="I16" s="608">
        <v>4765</v>
      </c>
      <c r="J16" s="608">
        <v>2030</v>
      </c>
      <c r="K16" s="608">
        <v>5494</v>
      </c>
      <c r="L16" s="608">
        <v>384</v>
      </c>
      <c r="M16" s="610">
        <v>1.34</v>
      </c>
      <c r="N16" s="616">
        <v>1.38</v>
      </c>
      <c r="O16" s="608">
        <v>995</v>
      </c>
      <c r="P16" s="608">
        <v>606</v>
      </c>
      <c r="Q16" s="608">
        <v>5865</v>
      </c>
      <c r="R16" s="608">
        <v>3703</v>
      </c>
      <c r="S16" s="608">
        <v>396</v>
      </c>
      <c r="T16" s="608">
        <v>211</v>
      </c>
      <c r="U16" s="609">
        <v>39.799999999999997</v>
      </c>
      <c r="V16" s="609">
        <v>34.799999999999997</v>
      </c>
    </row>
    <row r="17" spans="1:22" s="600" customFormat="1" ht="16.149999999999999" customHeight="1">
      <c r="A17" s="617">
        <v>9</v>
      </c>
      <c r="B17" s="615">
        <v>2366</v>
      </c>
      <c r="C17" s="608">
        <v>11356</v>
      </c>
      <c r="D17" s="608">
        <v>5598</v>
      </c>
      <c r="E17" s="608">
        <v>15079</v>
      </c>
      <c r="F17" s="608">
        <v>1007</v>
      </c>
      <c r="G17" s="609">
        <v>42.6</v>
      </c>
      <c r="H17" s="608">
        <v>913</v>
      </c>
      <c r="I17" s="608">
        <v>4876</v>
      </c>
      <c r="J17" s="608">
        <v>2037</v>
      </c>
      <c r="K17" s="608">
        <v>5424</v>
      </c>
      <c r="L17" s="608">
        <v>432</v>
      </c>
      <c r="M17" s="610">
        <v>1.33</v>
      </c>
      <c r="N17" s="616">
        <v>1.33</v>
      </c>
      <c r="O17" s="608">
        <v>1126</v>
      </c>
      <c r="P17" s="608">
        <v>711</v>
      </c>
      <c r="Q17" s="608">
        <v>5945</v>
      </c>
      <c r="R17" s="608">
        <v>3750</v>
      </c>
      <c r="S17" s="608">
        <v>447</v>
      </c>
      <c r="T17" s="608">
        <v>262</v>
      </c>
      <c r="U17" s="609">
        <v>39.700000000000003</v>
      </c>
      <c r="V17" s="609">
        <v>36.799999999999997</v>
      </c>
    </row>
    <row r="18" spans="1:22" s="600" customFormat="1" ht="16.149999999999999" customHeight="1">
      <c r="A18" s="617">
        <v>10</v>
      </c>
      <c r="B18" s="615">
        <v>2432</v>
      </c>
      <c r="C18" s="608">
        <v>11521</v>
      </c>
      <c r="D18" s="608">
        <v>6609</v>
      </c>
      <c r="E18" s="608">
        <v>16066</v>
      </c>
      <c r="F18" s="608">
        <v>1027</v>
      </c>
      <c r="G18" s="609">
        <v>42.2</v>
      </c>
      <c r="H18" s="608">
        <v>961</v>
      </c>
      <c r="I18" s="608">
        <v>4963</v>
      </c>
      <c r="J18" s="608">
        <v>2470</v>
      </c>
      <c r="K18" s="608">
        <v>5849</v>
      </c>
      <c r="L18" s="608">
        <v>479</v>
      </c>
      <c r="M18" s="610">
        <v>1.39</v>
      </c>
      <c r="N18" s="616">
        <v>1.37</v>
      </c>
      <c r="O18" s="608">
        <v>1214</v>
      </c>
      <c r="P18" s="608">
        <v>768</v>
      </c>
      <c r="Q18" s="608">
        <v>6081</v>
      </c>
      <c r="R18" s="608">
        <v>3812</v>
      </c>
      <c r="S18" s="608">
        <v>502</v>
      </c>
      <c r="T18" s="608">
        <v>282</v>
      </c>
      <c r="U18" s="609">
        <v>41.4</v>
      </c>
      <c r="V18" s="609">
        <v>36.700000000000003</v>
      </c>
    </row>
    <row r="19" spans="1:22" s="600" customFormat="1" ht="16.149999999999999" customHeight="1">
      <c r="A19" s="617">
        <v>11</v>
      </c>
      <c r="B19" s="615">
        <v>2068</v>
      </c>
      <c r="C19" s="608">
        <v>11299</v>
      </c>
      <c r="D19" s="608">
        <v>5614</v>
      </c>
      <c r="E19" s="608">
        <v>16237</v>
      </c>
      <c r="F19" s="608">
        <v>975</v>
      </c>
      <c r="G19" s="609">
        <v>47.1</v>
      </c>
      <c r="H19" s="608">
        <v>805</v>
      </c>
      <c r="I19" s="608">
        <v>4870</v>
      </c>
      <c r="J19" s="608">
        <v>2284</v>
      </c>
      <c r="K19" s="608">
        <v>6008</v>
      </c>
      <c r="L19" s="608">
        <v>417</v>
      </c>
      <c r="M19" s="610">
        <v>1.44</v>
      </c>
      <c r="N19" s="616">
        <v>1.36</v>
      </c>
      <c r="O19" s="608">
        <v>966</v>
      </c>
      <c r="P19" s="608">
        <v>586</v>
      </c>
      <c r="Q19" s="608">
        <v>5917</v>
      </c>
      <c r="R19" s="608">
        <v>3697</v>
      </c>
      <c r="S19" s="608">
        <v>482</v>
      </c>
      <c r="T19" s="608">
        <v>245</v>
      </c>
      <c r="U19" s="609">
        <v>49.9</v>
      </c>
      <c r="V19" s="609">
        <v>41.8</v>
      </c>
    </row>
    <row r="20" spans="1:22" s="600" customFormat="1" ht="16.149999999999999" customHeight="1">
      <c r="A20" s="617">
        <v>12</v>
      </c>
      <c r="B20" s="615">
        <v>1881</v>
      </c>
      <c r="C20" s="608">
        <v>10823</v>
      </c>
      <c r="D20" s="608">
        <v>5690</v>
      </c>
      <c r="E20" s="608">
        <v>16355</v>
      </c>
      <c r="F20" s="608">
        <v>840</v>
      </c>
      <c r="G20" s="609">
        <v>44.7</v>
      </c>
      <c r="H20" s="608">
        <v>710</v>
      </c>
      <c r="I20" s="608">
        <v>4677</v>
      </c>
      <c r="J20" s="608">
        <v>2147</v>
      </c>
      <c r="K20" s="608">
        <v>6145</v>
      </c>
      <c r="L20" s="608">
        <v>384</v>
      </c>
      <c r="M20" s="610">
        <v>1.51</v>
      </c>
      <c r="N20" s="616">
        <v>1.34</v>
      </c>
      <c r="O20" s="608">
        <v>881</v>
      </c>
      <c r="P20" s="608">
        <v>561</v>
      </c>
      <c r="Q20" s="608">
        <v>5615</v>
      </c>
      <c r="R20" s="608">
        <v>3527</v>
      </c>
      <c r="S20" s="608">
        <v>375</v>
      </c>
      <c r="T20" s="608">
        <v>203</v>
      </c>
      <c r="U20" s="609">
        <v>42.6</v>
      </c>
      <c r="V20" s="609">
        <v>36.200000000000003</v>
      </c>
    </row>
    <row r="21" spans="1:22" s="600" customFormat="1" ht="16.149999999999999" customHeight="1">
      <c r="A21" s="617" t="s">
        <v>22</v>
      </c>
      <c r="B21" s="615">
        <v>2499</v>
      </c>
      <c r="C21" s="608">
        <v>11032</v>
      </c>
      <c r="D21" s="608">
        <v>6352</v>
      </c>
      <c r="E21" s="608">
        <v>16560</v>
      </c>
      <c r="F21" s="608">
        <v>749</v>
      </c>
      <c r="G21" s="609">
        <v>30</v>
      </c>
      <c r="H21" s="608">
        <v>925</v>
      </c>
      <c r="I21" s="608">
        <v>4685</v>
      </c>
      <c r="J21" s="608">
        <v>2390</v>
      </c>
      <c r="K21" s="608">
        <v>6170</v>
      </c>
      <c r="L21" s="608">
        <v>305</v>
      </c>
      <c r="M21" s="610">
        <v>1.5</v>
      </c>
      <c r="N21" s="616">
        <v>1.35</v>
      </c>
      <c r="O21" s="608">
        <v>1242</v>
      </c>
      <c r="P21" s="608">
        <v>807</v>
      </c>
      <c r="Q21" s="608">
        <v>5750</v>
      </c>
      <c r="R21" s="608">
        <v>3612</v>
      </c>
      <c r="S21" s="608">
        <v>339</v>
      </c>
      <c r="T21" s="608">
        <v>186</v>
      </c>
      <c r="U21" s="609">
        <v>27.3</v>
      </c>
      <c r="V21" s="609">
        <v>23</v>
      </c>
    </row>
    <row r="22" spans="1:22" s="600" customFormat="1" ht="16.149999999999999" customHeight="1">
      <c r="A22" s="617">
        <v>2</v>
      </c>
      <c r="B22" s="615">
        <v>2570</v>
      </c>
      <c r="C22" s="608">
        <v>11527</v>
      </c>
      <c r="D22" s="608">
        <v>6333</v>
      </c>
      <c r="E22" s="608">
        <v>16971</v>
      </c>
      <c r="F22" s="608">
        <v>1024</v>
      </c>
      <c r="G22" s="609">
        <v>39.799999999999997</v>
      </c>
      <c r="H22" s="608">
        <v>1006</v>
      </c>
      <c r="I22" s="608">
        <v>4895</v>
      </c>
      <c r="J22" s="608">
        <v>2530</v>
      </c>
      <c r="K22" s="608">
        <v>6353</v>
      </c>
      <c r="L22" s="608">
        <v>452</v>
      </c>
      <c r="M22" s="610">
        <v>1.47</v>
      </c>
      <c r="N22" s="613">
        <v>1.34</v>
      </c>
      <c r="O22" s="608">
        <v>1256</v>
      </c>
      <c r="P22" s="608">
        <v>778</v>
      </c>
      <c r="Q22" s="608">
        <v>6012</v>
      </c>
      <c r="R22" s="608">
        <v>3757</v>
      </c>
      <c r="S22" s="608">
        <v>481</v>
      </c>
      <c r="T22" s="608">
        <v>277</v>
      </c>
      <c r="U22" s="609">
        <v>38.299999999999997</v>
      </c>
      <c r="V22" s="609">
        <v>35.6</v>
      </c>
    </row>
    <row r="23" spans="1:22" s="600" customFormat="1" ht="16.149999999999999" customHeight="1">
      <c r="A23" s="617">
        <v>3</v>
      </c>
      <c r="B23" s="615">
        <v>2990</v>
      </c>
      <c r="C23" s="608">
        <v>12292</v>
      </c>
      <c r="D23" s="608">
        <v>6520</v>
      </c>
      <c r="E23" s="608">
        <v>17462</v>
      </c>
      <c r="F23" s="608">
        <v>1593</v>
      </c>
      <c r="G23" s="609">
        <v>53.3</v>
      </c>
      <c r="H23" s="608">
        <v>1185</v>
      </c>
      <c r="I23" s="608">
        <v>5212</v>
      </c>
      <c r="J23" s="608">
        <v>2561</v>
      </c>
      <c r="K23" s="608">
        <v>6569</v>
      </c>
      <c r="L23" s="608">
        <v>765</v>
      </c>
      <c r="M23" s="610">
        <v>1.42</v>
      </c>
      <c r="N23" s="613">
        <v>1.37</v>
      </c>
      <c r="O23" s="608">
        <v>1500</v>
      </c>
      <c r="P23" s="608">
        <v>971</v>
      </c>
      <c r="Q23" s="608">
        <v>6445</v>
      </c>
      <c r="R23" s="608">
        <v>4009</v>
      </c>
      <c r="S23" s="608">
        <v>777</v>
      </c>
      <c r="T23" s="608">
        <v>441</v>
      </c>
      <c r="U23" s="609">
        <v>51.8</v>
      </c>
      <c r="V23" s="609">
        <v>45.4</v>
      </c>
    </row>
    <row r="24" spans="1:22" s="600" customFormat="1" ht="16.149999999999999" customHeight="1">
      <c r="A24" s="617">
        <v>4</v>
      </c>
      <c r="B24" s="615">
        <v>3674</v>
      </c>
      <c r="C24" s="608">
        <v>12831</v>
      </c>
      <c r="D24" s="608">
        <v>6188</v>
      </c>
      <c r="E24" s="608">
        <v>16681</v>
      </c>
      <c r="F24" s="608">
        <v>1173</v>
      </c>
      <c r="G24" s="609">
        <v>31.9</v>
      </c>
      <c r="H24" s="608">
        <v>1741</v>
      </c>
      <c r="I24" s="608">
        <v>5776</v>
      </c>
      <c r="J24" s="608">
        <v>2309</v>
      </c>
      <c r="K24" s="608">
        <v>6107</v>
      </c>
      <c r="L24" s="608">
        <v>555</v>
      </c>
      <c r="M24" s="610">
        <v>1.3</v>
      </c>
      <c r="N24" s="613">
        <v>1.42</v>
      </c>
      <c r="O24" s="608">
        <v>2092</v>
      </c>
      <c r="P24" s="608">
        <v>1519</v>
      </c>
      <c r="Q24" s="608">
        <v>6895</v>
      </c>
      <c r="R24" s="608">
        <v>4488</v>
      </c>
      <c r="S24" s="608">
        <v>531</v>
      </c>
      <c r="T24" s="608">
        <v>273</v>
      </c>
      <c r="U24" s="609">
        <v>25.4</v>
      </c>
      <c r="V24" s="609">
        <v>18</v>
      </c>
    </row>
    <row r="25" spans="1:22" s="600" customFormat="1" ht="16.149999999999999" customHeight="1">
      <c r="A25" s="618">
        <v>5</v>
      </c>
      <c r="B25" s="619">
        <v>2386</v>
      </c>
      <c r="C25" s="620">
        <v>12479</v>
      </c>
      <c r="D25" s="620">
        <v>5545</v>
      </c>
      <c r="E25" s="620">
        <v>16290</v>
      </c>
      <c r="F25" s="620">
        <v>996</v>
      </c>
      <c r="G25" s="621">
        <v>41.7</v>
      </c>
      <c r="H25" s="620">
        <v>976</v>
      </c>
      <c r="I25" s="620">
        <v>5653</v>
      </c>
      <c r="J25" s="620">
        <v>2067</v>
      </c>
      <c r="K25" s="620">
        <v>5911</v>
      </c>
      <c r="L25" s="620">
        <v>460</v>
      </c>
      <c r="M25" s="622">
        <v>1.31</v>
      </c>
      <c r="N25" s="623">
        <v>1.48</v>
      </c>
      <c r="O25" s="620">
        <v>1173</v>
      </c>
      <c r="P25" s="620">
        <v>730</v>
      </c>
      <c r="Q25" s="620">
        <v>6717</v>
      </c>
      <c r="R25" s="620">
        <v>4381</v>
      </c>
      <c r="S25" s="620">
        <v>478</v>
      </c>
      <c r="T25" s="620">
        <v>255</v>
      </c>
      <c r="U25" s="621">
        <v>40.799999999999997</v>
      </c>
      <c r="V25" s="621">
        <v>34.9</v>
      </c>
    </row>
    <row r="26" spans="1:22" ht="16.149999999999999" customHeight="1">
      <c r="A26" s="624" t="s">
        <v>278</v>
      </c>
      <c r="G26" s="625"/>
      <c r="M26" s="626"/>
      <c r="N26" s="627"/>
      <c r="U26" s="628"/>
      <c r="V26" s="628"/>
    </row>
    <row r="27" spans="1:22" ht="16.149999999999999" customHeight="1">
      <c r="B27" s="629"/>
      <c r="C27" s="629"/>
      <c r="D27" s="629"/>
      <c r="E27" s="629"/>
      <c r="F27" s="629"/>
      <c r="G27" s="625"/>
      <c r="H27" s="629"/>
      <c r="I27" s="629"/>
      <c r="J27" s="629"/>
      <c r="K27" s="629"/>
      <c r="L27" s="629"/>
      <c r="M27" s="626"/>
      <c r="N27" s="627"/>
      <c r="O27" s="629"/>
      <c r="P27" s="629"/>
      <c r="Q27" s="629"/>
      <c r="R27" s="629"/>
      <c r="S27" s="629"/>
      <c r="T27" s="629"/>
      <c r="U27" s="628"/>
      <c r="V27" s="628"/>
    </row>
    <row r="28" spans="1:22" ht="16.149999999999999" customHeight="1">
      <c r="M28" s="626"/>
      <c r="N28" s="627"/>
      <c r="U28" s="628"/>
      <c r="V28" s="628"/>
    </row>
    <row r="29" spans="1:22" s="632" customFormat="1" ht="16.149999999999999" customHeight="1">
      <c r="A29" s="630"/>
      <c r="B29" s="631"/>
      <c r="C29" s="631"/>
      <c r="D29" s="631"/>
      <c r="E29" s="631"/>
      <c r="F29" s="631"/>
      <c r="G29" s="631"/>
      <c r="H29" s="631"/>
      <c r="I29" s="631"/>
      <c r="J29" s="631"/>
      <c r="K29" s="631"/>
      <c r="L29" s="631"/>
      <c r="M29" s="631"/>
      <c r="N29" s="631"/>
      <c r="U29" s="633"/>
      <c r="V29" s="633"/>
    </row>
    <row r="30" spans="1:22">
      <c r="M30" s="626"/>
      <c r="N30" s="627"/>
    </row>
    <row r="31" spans="1:22">
      <c r="M31" s="626"/>
      <c r="N31" s="627"/>
    </row>
    <row r="32" spans="1:22">
      <c r="M32" s="626"/>
      <c r="N32" s="627"/>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516" customWidth="1"/>
    <col min="2" max="2" width="12.375" style="516" customWidth="1"/>
    <col min="3" max="3" width="11.625" style="516" customWidth="1"/>
    <col min="4" max="4" width="12.125" style="516" customWidth="1"/>
    <col min="5" max="5" width="11.625" style="516" customWidth="1"/>
    <col min="6" max="6" width="11" style="516" customWidth="1"/>
    <col min="7" max="8" width="9.75" style="516" customWidth="1"/>
    <col min="9" max="16384" width="10.75" style="516"/>
  </cols>
  <sheetData>
    <row r="1" spans="1:256" ht="16.149999999999999" customHeight="1">
      <c r="A1" s="512" t="s">
        <v>227</v>
      </c>
      <c r="B1" s="513"/>
      <c r="C1" s="513"/>
      <c r="D1" s="513"/>
      <c r="E1" s="513"/>
      <c r="F1" s="513"/>
      <c r="G1" s="514"/>
      <c r="H1" s="514"/>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515"/>
      <c r="DK1" s="515"/>
      <c r="DL1" s="515"/>
      <c r="DM1" s="515"/>
      <c r="DN1" s="515"/>
      <c r="DO1" s="515"/>
      <c r="DP1" s="515"/>
      <c r="DQ1" s="515"/>
      <c r="DR1" s="515"/>
      <c r="DS1" s="515"/>
      <c r="DT1" s="515"/>
      <c r="DU1" s="515"/>
      <c r="DV1" s="515"/>
      <c r="DW1" s="515"/>
      <c r="DX1" s="515"/>
      <c r="DY1" s="515"/>
      <c r="DZ1" s="515"/>
      <c r="EA1" s="515"/>
      <c r="EB1" s="515"/>
      <c r="EC1" s="515"/>
      <c r="ED1" s="515"/>
      <c r="EE1" s="515"/>
      <c r="EF1" s="515"/>
      <c r="EG1" s="515"/>
      <c r="EH1" s="515"/>
      <c r="EI1" s="515"/>
      <c r="EJ1" s="515"/>
      <c r="EK1" s="515"/>
      <c r="EL1" s="515"/>
      <c r="EM1" s="515"/>
      <c r="EN1" s="515"/>
      <c r="EO1" s="515"/>
      <c r="EP1" s="515"/>
      <c r="EQ1" s="515"/>
      <c r="ER1" s="515"/>
      <c r="ES1" s="515"/>
      <c r="ET1" s="515"/>
      <c r="EU1" s="515"/>
      <c r="EV1" s="515"/>
      <c r="EW1" s="515"/>
      <c r="EX1" s="515"/>
      <c r="EY1" s="515"/>
      <c r="EZ1" s="515"/>
      <c r="FA1" s="515"/>
      <c r="FB1" s="515"/>
      <c r="FC1" s="515"/>
      <c r="FD1" s="515"/>
      <c r="FE1" s="515"/>
      <c r="FF1" s="515"/>
      <c r="FG1" s="515"/>
      <c r="FH1" s="515"/>
      <c r="FI1" s="515"/>
      <c r="FJ1" s="515"/>
      <c r="FK1" s="515"/>
      <c r="FL1" s="515"/>
      <c r="FM1" s="515"/>
      <c r="FN1" s="515"/>
      <c r="FO1" s="515"/>
      <c r="FP1" s="515"/>
      <c r="FQ1" s="515"/>
      <c r="FR1" s="515"/>
      <c r="FS1" s="515"/>
      <c r="FT1" s="515"/>
      <c r="FU1" s="515"/>
      <c r="FV1" s="515"/>
      <c r="FW1" s="515"/>
      <c r="FX1" s="515"/>
      <c r="FY1" s="515"/>
      <c r="FZ1" s="515"/>
      <c r="GA1" s="515"/>
      <c r="GB1" s="515"/>
      <c r="GC1" s="515"/>
      <c r="GD1" s="515"/>
      <c r="GE1" s="515"/>
      <c r="GF1" s="515"/>
      <c r="GG1" s="515"/>
      <c r="GH1" s="515"/>
      <c r="GI1" s="515"/>
      <c r="GJ1" s="515"/>
      <c r="GK1" s="515"/>
      <c r="GL1" s="515"/>
      <c r="GM1" s="515"/>
      <c r="GN1" s="515"/>
      <c r="GO1" s="515"/>
      <c r="GP1" s="515"/>
      <c r="GQ1" s="515"/>
      <c r="GR1" s="515"/>
      <c r="GS1" s="515"/>
      <c r="GT1" s="515"/>
      <c r="GU1" s="515"/>
      <c r="GV1" s="515"/>
      <c r="GW1" s="515"/>
      <c r="GX1" s="515"/>
      <c r="GY1" s="515"/>
      <c r="GZ1" s="515"/>
      <c r="HA1" s="515"/>
      <c r="HB1" s="515"/>
      <c r="HC1" s="515"/>
      <c r="HD1" s="515"/>
      <c r="HE1" s="515"/>
      <c r="HF1" s="515"/>
      <c r="HG1" s="515"/>
      <c r="HH1" s="515"/>
      <c r="HI1" s="515"/>
      <c r="HJ1" s="515"/>
      <c r="HK1" s="515"/>
      <c r="HL1" s="515"/>
      <c r="HM1" s="515"/>
      <c r="HN1" s="515"/>
      <c r="HO1" s="515"/>
      <c r="HP1" s="515"/>
      <c r="HQ1" s="515"/>
      <c r="HR1" s="515"/>
      <c r="HS1" s="515"/>
      <c r="HT1" s="515"/>
      <c r="HU1" s="515"/>
      <c r="HV1" s="515"/>
      <c r="HW1" s="515"/>
      <c r="HX1" s="515"/>
      <c r="HY1" s="515"/>
      <c r="HZ1" s="515"/>
      <c r="IA1" s="515"/>
      <c r="IB1" s="515"/>
      <c r="IC1" s="515"/>
      <c r="ID1" s="515"/>
      <c r="IE1" s="515"/>
      <c r="IF1" s="515"/>
      <c r="IG1" s="515"/>
      <c r="IH1" s="515"/>
      <c r="II1" s="515"/>
      <c r="IJ1" s="515"/>
      <c r="IK1" s="515"/>
      <c r="IL1" s="515"/>
      <c r="IM1" s="515"/>
      <c r="IN1" s="515"/>
      <c r="IO1" s="515"/>
      <c r="IP1" s="515"/>
      <c r="IQ1" s="515"/>
      <c r="IR1" s="515"/>
      <c r="IS1" s="515"/>
      <c r="IT1" s="515"/>
      <c r="IU1" s="515"/>
      <c r="IV1" s="515"/>
    </row>
    <row r="2" spans="1:256" ht="16.149999999999999" customHeight="1" thickBot="1">
      <c r="A2" s="517"/>
      <c r="B2" s="517"/>
      <c r="C2" s="517"/>
      <c r="D2" s="518"/>
      <c r="E2" s="518"/>
      <c r="F2" s="519" t="s">
        <v>228</v>
      </c>
      <c r="G2" s="518"/>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c r="FE2" s="515"/>
      <c r="FF2" s="515"/>
      <c r="FG2" s="515"/>
      <c r="FH2" s="515"/>
      <c r="FI2" s="515"/>
      <c r="FJ2" s="515"/>
      <c r="FK2" s="515"/>
      <c r="FL2" s="515"/>
      <c r="FM2" s="515"/>
      <c r="FN2" s="515"/>
      <c r="FO2" s="515"/>
      <c r="FP2" s="515"/>
      <c r="FQ2" s="515"/>
      <c r="FR2" s="515"/>
      <c r="FS2" s="515"/>
      <c r="FT2" s="515"/>
      <c r="FU2" s="515"/>
      <c r="FV2" s="515"/>
      <c r="FW2" s="515"/>
      <c r="FX2" s="515"/>
      <c r="FY2" s="515"/>
      <c r="FZ2" s="515"/>
      <c r="GA2" s="515"/>
      <c r="GB2" s="515"/>
      <c r="GC2" s="515"/>
      <c r="GD2" s="515"/>
      <c r="GE2" s="515"/>
      <c r="GF2" s="515"/>
      <c r="GG2" s="515"/>
      <c r="GH2" s="515"/>
      <c r="GI2" s="515"/>
      <c r="GJ2" s="515"/>
      <c r="GK2" s="515"/>
      <c r="GL2" s="515"/>
      <c r="GM2" s="515"/>
      <c r="GN2" s="515"/>
      <c r="GO2" s="515"/>
      <c r="GP2" s="515"/>
      <c r="GQ2" s="515"/>
      <c r="GR2" s="515"/>
      <c r="GS2" s="515"/>
      <c r="GT2" s="515"/>
      <c r="GU2" s="515"/>
      <c r="GV2" s="515"/>
      <c r="GW2" s="515"/>
      <c r="GX2" s="515"/>
      <c r="GY2" s="515"/>
      <c r="GZ2" s="515"/>
      <c r="HA2" s="515"/>
      <c r="HB2" s="515"/>
      <c r="HC2" s="515"/>
      <c r="HD2" s="515"/>
      <c r="HE2" s="515"/>
      <c r="HF2" s="515"/>
      <c r="HG2" s="515"/>
      <c r="HH2" s="515"/>
      <c r="HI2" s="515"/>
      <c r="HJ2" s="515"/>
      <c r="HK2" s="515"/>
      <c r="HL2" s="515"/>
      <c r="HM2" s="515"/>
      <c r="HN2" s="515"/>
      <c r="HO2" s="515"/>
      <c r="HP2" s="515"/>
      <c r="HQ2" s="515"/>
      <c r="HR2" s="515"/>
      <c r="HS2" s="515"/>
      <c r="HT2" s="515"/>
      <c r="HU2" s="515"/>
      <c r="HV2" s="515"/>
      <c r="HW2" s="515"/>
      <c r="HX2" s="515"/>
      <c r="HY2" s="515"/>
      <c r="HZ2" s="515"/>
      <c r="IA2" s="515"/>
      <c r="IB2" s="515"/>
      <c r="IC2" s="515"/>
      <c r="ID2" s="515"/>
      <c r="IE2" s="515"/>
      <c r="IF2" s="515"/>
      <c r="IG2" s="515"/>
      <c r="IH2" s="515"/>
      <c r="II2" s="515"/>
      <c r="IJ2" s="515"/>
      <c r="IK2" s="515"/>
      <c r="IL2" s="515"/>
      <c r="IM2" s="515"/>
      <c r="IN2" s="515"/>
      <c r="IO2" s="515"/>
      <c r="IP2" s="515"/>
      <c r="IQ2" s="515"/>
      <c r="IR2" s="515"/>
      <c r="IS2" s="515"/>
      <c r="IT2" s="515"/>
      <c r="IU2" s="515"/>
      <c r="IV2" s="515"/>
    </row>
    <row r="3" spans="1:256" ht="16.149999999999999" customHeight="1" thickTop="1">
      <c r="A3" s="520" t="s">
        <v>229</v>
      </c>
      <c r="B3" s="521" t="s">
        <v>230</v>
      </c>
      <c r="C3" s="522" t="s">
        <v>231</v>
      </c>
      <c r="D3" s="523" t="s">
        <v>232</v>
      </c>
      <c r="E3" s="523" t="s">
        <v>233</v>
      </c>
      <c r="F3" s="524" t="s">
        <v>234</v>
      </c>
      <c r="G3" s="525"/>
    </row>
    <row r="4" spans="1:256" ht="16.149999999999999" customHeight="1">
      <c r="A4" s="526" t="s">
        <v>235</v>
      </c>
      <c r="B4" s="527"/>
      <c r="C4" s="528"/>
      <c r="D4" s="529" t="s">
        <v>236</v>
      </c>
      <c r="E4" s="529" t="s">
        <v>237</v>
      </c>
      <c r="F4" s="530"/>
      <c r="G4" s="525"/>
    </row>
    <row r="5" spans="1:256" ht="16.149999999999999" customHeight="1">
      <c r="A5" s="531"/>
      <c r="B5" s="532"/>
      <c r="C5" s="532"/>
      <c r="D5" s="532"/>
      <c r="E5" s="532"/>
      <c r="F5" s="532"/>
      <c r="G5" s="525"/>
    </row>
    <row r="6" spans="1:256" s="536" customFormat="1" ht="16.149999999999999" customHeight="1">
      <c r="A6" s="533" t="s">
        <v>238</v>
      </c>
      <c r="B6" s="534">
        <v>13487</v>
      </c>
      <c r="C6" s="534">
        <v>201204</v>
      </c>
      <c r="D6" s="534">
        <v>737</v>
      </c>
      <c r="E6" s="534">
        <v>2337</v>
      </c>
      <c r="F6" s="534">
        <v>247039</v>
      </c>
      <c r="G6" s="535"/>
    </row>
    <row r="7" spans="1:256" s="536" customFormat="1" ht="16.149999999999999" customHeight="1">
      <c r="A7" s="537" t="s">
        <v>239</v>
      </c>
      <c r="B7" s="534">
        <v>13479</v>
      </c>
      <c r="C7" s="534">
        <v>205167</v>
      </c>
      <c r="D7" s="534">
        <v>710</v>
      </c>
      <c r="E7" s="534">
        <v>2162</v>
      </c>
      <c r="F7" s="534">
        <v>232846</v>
      </c>
      <c r="G7" s="535"/>
    </row>
    <row r="8" spans="1:256" s="536" customFormat="1" ht="16.149999999999999" customHeight="1">
      <c r="A8" s="537" t="s">
        <v>240</v>
      </c>
      <c r="B8" s="534">
        <v>13459</v>
      </c>
      <c r="C8" s="534">
        <v>206132</v>
      </c>
      <c r="D8" s="534">
        <v>708</v>
      </c>
      <c r="E8" s="534">
        <v>2104</v>
      </c>
      <c r="F8" s="534">
        <v>228239</v>
      </c>
      <c r="G8" s="535"/>
    </row>
    <row r="9" spans="1:256" s="536" customFormat="1" ht="16.149999999999999" customHeight="1">
      <c r="A9" s="537" t="s">
        <v>241</v>
      </c>
      <c r="B9" s="534">
        <v>13380</v>
      </c>
      <c r="C9" s="534">
        <v>206636</v>
      </c>
      <c r="D9" s="534">
        <v>700</v>
      </c>
      <c r="E9" s="534">
        <v>2178</v>
      </c>
      <c r="F9" s="534">
        <v>239155</v>
      </c>
      <c r="G9" s="535"/>
    </row>
    <row r="10" spans="1:256" s="536" customFormat="1" ht="16.149999999999999" customHeight="1">
      <c r="A10" s="537" t="s">
        <v>242</v>
      </c>
      <c r="B10" s="534">
        <v>13311</v>
      </c>
      <c r="C10" s="534">
        <v>204441</v>
      </c>
      <c r="D10" s="534">
        <v>717</v>
      </c>
      <c r="E10" s="534">
        <v>2533</v>
      </c>
      <c r="F10" s="534">
        <v>285994</v>
      </c>
      <c r="G10" s="535"/>
    </row>
    <row r="11" spans="1:256" s="536" customFormat="1" ht="16.149999999999999" customHeight="1">
      <c r="A11" s="538"/>
      <c r="B11" s="539"/>
      <c r="C11" s="539"/>
      <c r="D11" s="539"/>
      <c r="E11" s="539"/>
      <c r="F11" s="539"/>
      <c r="G11" s="535"/>
    </row>
    <row r="12" spans="1:256" s="536" customFormat="1" ht="16.149999999999999" customHeight="1">
      <c r="A12" s="533" t="s">
        <v>243</v>
      </c>
      <c r="B12" s="539">
        <v>13329</v>
      </c>
      <c r="C12" s="539">
        <v>204774</v>
      </c>
      <c r="D12" s="539">
        <v>965</v>
      </c>
      <c r="E12" s="539">
        <v>2265</v>
      </c>
      <c r="F12" s="539">
        <v>245291</v>
      </c>
      <c r="G12" s="535"/>
    </row>
    <row r="13" spans="1:256" s="536" customFormat="1" ht="16.149999999999999" customHeight="1">
      <c r="A13" s="540">
        <v>6</v>
      </c>
      <c r="B13" s="541">
        <v>13340</v>
      </c>
      <c r="C13" s="539">
        <v>205475</v>
      </c>
      <c r="D13" s="539">
        <v>765</v>
      </c>
      <c r="E13" s="539">
        <v>2564</v>
      </c>
      <c r="F13" s="539">
        <v>294397</v>
      </c>
      <c r="G13" s="535"/>
    </row>
    <row r="14" spans="1:256" s="536" customFormat="1" ht="16.149999999999999" customHeight="1">
      <c r="A14" s="540">
        <v>7</v>
      </c>
      <c r="B14" s="541">
        <v>13347</v>
      </c>
      <c r="C14" s="539">
        <v>205473</v>
      </c>
      <c r="D14" s="539">
        <v>624</v>
      </c>
      <c r="E14" s="539">
        <v>2759</v>
      </c>
      <c r="F14" s="539">
        <v>320655</v>
      </c>
      <c r="G14" s="535"/>
    </row>
    <row r="15" spans="1:256" s="536" customFormat="1" ht="16.149999999999999" customHeight="1">
      <c r="A15" s="540">
        <v>8</v>
      </c>
      <c r="B15" s="541">
        <v>13348</v>
      </c>
      <c r="C15" s="539">
        <v>205353</v>
      </c>
      <c r="D15" s="539">
        <v>665</v>
      </c>
      <c r="E15" s="539">
        <v>2813</v>
      </c>
      <c r="F15" s="539">
        <v>311355</v>
      </c>
      <c r="G15" s="535"/>
    </row>
    <row r="16" spans="1:256" s="536" customFormat="1" ht="16.149999999999999" customHeight="1">
      <c r="A16" s="542">
        <v>9</v>
      </c>
      <c r="B16" s="541">
        <v>13262</v>
      </c>
      <c r="C16" s="543">
        <v>205044</v>
      </c>
      <c r="D16" s="544">
        <v>657</v>
      </c>
      <c r="E16" s="543">
        <v>2848</v>
      </c>
      <c r="F16" s="543">
        <v>349585</v>
      </c>
      <c r="G16" s="535"/>
    </row>
    <row r="17" spans="1:8" s="536" customFormat="1" ht="16.149999999999999" customHeight="1">
      <c r="A17" s="542">
        <v>10</v>
      </c>
      <c r="B17" s="541">
        <v>13261</v>
      </c>
      <c r="C17" s="543">
        <v>204221</v>
      </c>
      <c r="D17" s="544">
        <v>730</v>
      </c>
      <c r="E17" s="543">
        <v>2714</v>
      </c>
      <c r="F17" s="543">
        <v>311356</v>
      </c>
      <c r="G17" s="535"/>
    </row>
    <row r="18" spans="1:8" s="536" customFormat="1" ht="16.149999999999999" customHeight="1">
      <c r="A18" s="542">
        <v>11</v>
      </c>
      <c r="B18" s="541">
        <v>13292</v>
      </c>
      <c r="C18" s="543">
        <v>204516</v>
      </c>
      <c r="D18" s="544">
        <v>547</v>
      </c>
      <c r="E18" s="543">
        <v>2582</v>
      </c>
      <c r="F18" s="543">
        <v>278483</v>
      </c>
      <c r="G18" s="535"/>
    </row>
    <row r="19" spans="1:8" s="536" customFormat="1" ht="16.149999999999999" customHeight="1">
      <c r="A19" s="542">
        <v>12</v>
      </c>
      <c r="B19" s="541">
        <v>13300</v>
      </c>
      <c r="C19" s="543">
        <v>204571</v>
      </c>
      <c r="D19" s="544">
        <v>456</v>
      </c>
      <c r="E19" s="543">
        <v>2495</v>
      </c>
      <c r="F19" s="543">
        <v>288409</v>
      </c>
      <c r="G19" s="535"/>
    </row>
    <row r="20" spans="1:8" s="536" customFormat="1" ht="16.149999999999999" customHeight="1">
      <c r="A20" s="542" t="s">
        <v>49</v>
      </c>
      <c r="B20" s="541">
        <v>13310</v>
      </c>
      <c r="C20" s="543">
        <v>203739</v>
      </c>
      <c r="D20" s="544">
        <v>641</v>
      </c>
      <c r="E20" s="543">
        <v>2458</v>
      </c>
      <c r="F20" s="543">
        <v>268116</v>
      </c>
      <c r="G20" s="535"/>
    </row>
    <row r="21" spans="1:8" s="536" customFormat="1" ht="16.149999999999999" customHeight="1">
      <c r="A21" s="542">
        <v>2</v>
      </c>
      <c r="B21" s="545">
        <v>13303</v>
      </c>
      <c r="C21" s="544">
        <v>203593</v>
      </c>
      <c r="D21" s="544">
        <v>536</v>
      </c>
      <c r="E21" s="544">
        <v>2374</v>
      </c>
      <c r="F21" s="544">
        <v>247383</v>
      </c>
      <c r="G21" s="535"/>
    </row>
    <row r="22" spans="1:8" s="536" customFormat="1" ht="16.149999999999999" customHeight="1">
      <c r="A22" s="542">
        <v>3</v>
      </c>
      <c r="B22" s="545">
        <v>13310</v>
      </c>
      <c r="C22" s="544">
        <v>203290</v>
      </c>
      <c r="D22" s="544">
        <v>693</v>
      </c>
      <c r="E22" s="544">
        <v>2419</v>
      </c>
      <c r="F22" s="544">
        <v>293948</v>
      </c>
      <c r="G22" s="535"/>
    </row>
    <row r="23" spans="1:8" s="536" customFormat="1" ht="16.149999999999999" customHeight="1">
      <c r="A23" s="542">
        <v>4</v>
      </c>
      <c r="B23" s="545">
        <v>13300</v>
      </c>
      <c r="C23" s="544">
        <v>203228</v>
      </c>
      <c r="D23" s="544">
        <v>1308</v>
      </c>
      <c r="E23" s="544">
        <v>2402</v>
      </c>
      <c r="F23" s="544">
        <v>252926</v>
      </c>
      <c r="G23" s="535"/>
    </row>
    <row r="24" spans="1:8" s="536" customFormat="1" ht="16.149999999999999" customHeight="1">
      <c r="A24" s="546">
        <v>5</v>
      </c>
      <c r="B24" s="547" t="s">
        <v>244</v>
      </c>
      <c r="C24" s="548" t="s">
        <v>245</v>
      </c>
      <c r="D24" s="548" t="s">
        <v>246</v>
      </c>
      <c r="E24" s="548" t="s">
        <v>247</v>
      </c>
      <c r="F24" s="548" t="s">
        <v>248</v>
      </c>
      <c r="G24" s="535"/>
    </row>
    <row r="25" spans="1:8" s="536" customFormat="1" ht="16.149999999999999" customHeight="1">
      <c r="A25" s="549" t="s">
        <v>249</v>
      </c>
      <c r="B25" s="550"/>
      <c r="C25" s="550"/>
      <c r="D25" s="550"/>
      <c r="E25" s="550"/>
      <c r="F25" s="550"/>
      <c r="G25" s="535"/>
    </row>
    <row r="26" spans="1:8" s="536" customFormat="1" ht="16.149999999999999" customHeight="1">
      <c r="A26" s="551"/>
      <c r="D26" s="552"/>
      <c r="E26" s="552"/>
      <c r="F26" s="552"/>
      <c r="G26" s="552"/>
      <c r="H26" s="552"/>
    </row>
    <row r="27" spans="1:8" ht="16.149999999999999" customHeight="1">
      <c r="A27" s="553"/>
      <c r="B27" s="553"/>
      <c r="C27" s="553"/>
      <c r="D27" s="554"/>
      <c r="E27" s="554"/>
      <c r="F27" s="554"/>
      <c r="G27" s="554"/>
      <c r="H27" s="554"/>
    </row>
    <row r="28" spans="1:8" ht="16.149999999999999" customHeight="1">
      <c r="D28" s="554"/>
      <c r="E28" s="554"/>
      <c r="F28" s="554"/>
      <c r="G28" s="554"/>
      <c r="H28" s="554"/>
    </row>
    <row r="29" spans="1:8" ht="16.149999999999999" customHeight="1">
      <c r="D29" s="554"/>
      <c r="E29" s="554"/>
      <c r="F29" s="554"/>
      <c r="G29" s="554"/>
      <c r="H29" s="554"/>
    </row>
    <row r="30" spans="1:8" ht="16.149999999999999" customHeight="1">
      <c r="D30" s="554"/>
      <c r="E30" s="554"/>
      <c r="F30" s="554"/>
      <c r="G30" s="554"/>
      <c r="H30" s="554"/>
    </row>
    <row r="31" spans="1:8" ht="16.149999999999999" customHeight="1">
      <c r="D31" s="554"/>
      <c r="E31" s="554"/>
      <c r="F31" s="554"/>
      <c r="G31" s="554"/>
      <c r="H31" s="554"/>
    </row>
    <row r="32" spans="1:8" ht="16.149999999999999" customHeight="1">
      <c r="D32" s="554"/>
      <c r="E32" s="554"/>
      <c r="F32" s="554"/>
      <c r="G32" s="554"/>
      <c r="H32" s="554"/>
    </row>
    <row r="33" spans="4:8" ht="16.149999999999999" customHeight="1">
      <c r="D33" s="554"/>
      <c r="E33" s="554"/>
      <c r="F33" s="554"/>
      <c r="G33" s="554"/>
      <c r="H33" s="554"/>
    </row>
    <row r="34" spans="4:8">
      <c r="D34" s="554"/>
      <c r="E34" s="554"/>
      <c r="F34" s="554"/>
      <c r="G34" s="554"/>
      <c r="H34" s="554"/>
    </row>
    <row r="35" spans="4:8">
      <c r="D35" s="554"/>
      <c r="E35" s="554"/>
      <c r="F35" s="554"/>
      <c r="G35" s="554"/>
      <c r="H35" s="554"/>
    </row>
    <row r="36" spans="4:8">
      <c r="D36" s="554"/>
      <c r="E36" s="554"/>
      <c r="F36" s="554"/>
      <c r="G36" s="554"/>
      <c r="H36" s="554"/>
    </row>
    <row r="37" spans="4:8">
      <c r="D37" s="554"/>
      <c r="E37" s="554"/>
      <c r="F37" s="554"/>
      <c r="G37" s="554"/>
      <c r="H37" s="554"/>
    </row>
    <row r="38" spans="4:8">
      <c r="D38" s="554"/>
      <c r="E38" s="554"/>
      <c r="F38" s="554"/>
      <c r="G38" s="554"/>
      <c r="H38" s="554"/>
    </row>
    <row r="39" spans="4:8">
      <c r="D39" s="554"/>
      <c r="E39" s="554"/>
      <c r="F39" s="554"/>
      <c r="G39" s="554"/>
      <c r="H39" s="554"/>
    </row>
  </sheetData>
  <mergeCells count="4">
    <mergeCell ref="A1:F1"/>
    <mergeCell ref="B3:B4"/>
    <mergeCell ref="C3:C4"/>
    <mergeCell ref="F3:F4"/>
  </mergeCells>
  <phoneticPr fontId="4"/>
  <printOptions horizontalCentered="1" verticalCentered="1"/>
  <pageMargins left="0.59055118110236227" right="0.59055118110236227" top="0.51181102362204722" bottom="0.51181102362204722"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G1"/>
    </sheetView>
  </sheetViews>
  <sheetFormatPr defaultColWidth="10.75" defaultRowHeight="14.25"/>
  <cols>
    <col min="1" max="1" width="10.25" style="354" customWidth="1"/>
    <col min="2" max="2" width="10.75" style="354" customWidth="1"/>
    <col min="3" max="4" width="9.75" style="354" customWidth="1"/>
    <col min="5" max="6" width="9" style="354" customWidth="1"/>
    <col min="7" max="9" width="9.75" style="354" customWidth="1"/>
    <col min="10" max="256" width="10.75" style="354"/>
    <col min="257" max="257" width="10.25" style="354" customWidth="1"/>
    <col min="258" max="258" width="10.75" style="354" customWidth="1"/>
    <col min="259" max="260" width="9.75" style="354" customWidth="1"/>
    <col min="261" max="262" width="9" style="354" customWidth="1"/>
    <col min="263" max="265" width="9.75" style="354" customWidth="1"/>
    <col min="266" max="512" width="10.75" style="354"/>
    <col min="513" max="513" width="10.25" style="354" customWidth="1"/>
    <col min="514" max="514" width="10.75" style="354" customWidth="1"/>
    <col min="515" max="516" width="9.75" style="354" customWidth="1"/>
    <col min="517" max="518" width="9" style="354" customWidth="1"/>
    <col min="519" max="521" width="9.75" style="354" customWidth="1"/>
    <col min="522" max="768" width="10.75" style="354"/>
    <col min="769" max="769" width="10.25" style="354" customWidth="1"/>
    <col min="770" max="770" width="10.75" style="354" customWidth="1"/>
    <col min="771" max="772" width="9.75" style="354" customWidth="1"/>
    <col min="773" max="774" width="9" style="354" customWidth="1"/>
    <col min="775" max="777" width="9.75" style="354" customWidth="1"/>
    <col min="778" max="1024" width="10.75" style="354"/>
    <col min="1025" max="1025" width="10.25" style="354" customWidth="1"/>
    <col min="1026" max="1026" width="10.75" style="354" customWidth="1"/>
    <col min="1027" max="1028" width="9.75" style="354" customWidth="1"/>
    <col min="1029" max="1030" width="9" style="354" customWidth="1"/>
    <col min="1031" max="1033" width="9.75" style="354" customWidth="1"/>
    <col min="1034" max="1280" width="10.75" style="354"/>
    <col min="1281" max="1281" width="10.25" style="354" customWidth="1"/>
    <col min="1282" max="1282" width="10.75" style="354" customWidth="1"/>
    <col min="1283" max="1284" width="9.75" style="354" customWidth="1"/>
    <col min="1285" max="1286" width="9" style="354" customWidth="1"/>
    <col min="1287" max="1289" width="9.75" style="354" customWidth="1"/>
    <col min="1290" max="1536" width="10.75" style="354"/>
    <col min="1537" max="1537" width="10.25" style="354" customWidth="1"/>
    <col min="1538" max="1538" width="10.75" style="354" customWidth="1"/>
    <col min="1539" max="1540" width="9.75" style="354" customWidth="1"/>
    <col min="1541" max="1542" width="9" style="354" customWidth="1"/>
    <col min="1543" max="1545" width="9.75" style="354" customWidth="1"/>
    <col min="1546" max="1792" width="10.75" style="354"/>
    <col min="1793" max="1793" width="10.25" style="354" customWidth="1"/>
    <col min="1794" max="1794" width="10.75" style="354" customWidth="1"/>
    <col min="1795" max="1796" width="9.75" style="354" customWidth="1"/>
    <col min="1797" max="1798" width="9" style="354" customWidth="1"/>
    <col min="1799" max="1801" width="9.75" style="354" customWidth="1"/>
    <col min="1802" max="2048" width="10.75" style="354"/>
    <col min="2049" max="2049" width="10.25" style="354" customWidth="1"/>
    <col min="2050" max="2050" width="10.75" style="354" customWidth="1"/>
    <col min="2051" max="2052" width="9.75" style="354" customWidth="1"/>
    <col min="2053" max="2054" width="9" style="354" customWidth="1"/>
    <col min="2055" max="2057" width="9.75" style="354" customWidth="1"/>
    <col min="2058" max="2304" width="10.75" style="354"/>
    <col min="2305" max="2305" width="10.25" style="354" customWidth="1"/>
    <col min="2306" max="2306" width="10.75" style="354" customWidth="1"/>
    <col min="2307" max="2308" width="9.75" style="354" customWidth="1"/>
    <col min="2309" max="2310" width="9" style="354" customWidth="1"/>
    <col min="2311" max="2313" width="9.75" style="354" customWidth="1"/>
    <col min="2314" max="2560" width="10.75" style="354"/>
    <col min="2561" max="2561" width="10.25" style="354" customWidth="1"/>
    <col min="2562" max="2562" width="10.75" style="354" customWidth="1"/>
    <col min="2563" max="2564" width="9.75" style="354" customWidth="1"/>
    <col min="2565" max="2566" width="9" style="354" customWidth="1"/>
    <col min="2567" max="2569" width="9.75" style="354" customWidth="1"/>
    <col min="2570" max="2816" width="10.75" style="354"/>
    <col min="2817" max="2817" width="10.25" style="354" customWidth="1"/>
    <col min="2818" max="2818" width="10.75" style="354" customWidth="1"/>
    <col min="2819" max="2820" width="9.75" style="354" customWidth="1"/>
    <col min="2821" max="2822" width="9" style="354" customWidth="1"/>
    <col min="2823" max="2825" width="9.75" style="354" customWidth="1"/>
    <col min="2826" max="3072" width="10.75" style="354"/>
    <col min="3073" max="3073" width="10.25" style="354" customWidth="1"/>
    <col min="3074" max="3074" width="10.75" style="354" customWidth="1"/>
    <col min="3075" max="3076" width="9.75" style="354" customWidth="1"/>
    <col min="3077" max="3078" width="9" style="354" customWidth="1"/>
    <col min="3079" max="3081" width="9.75" style="354" customWidth="1"/>
    <col min="3082" max="3328" width="10.75" style="354"/>
    <col min="3329" max="3329" width="10.25" style="354" customWidth="1"/>
    <col min="3330" max="3330" width="10.75" style="354" customWidth="1"/>
    <col min="3331" max="3332" width="9.75" style="354" customWidth="1"/>
    <col min="3333" max="3334" width="9" style="354" customWidth="1"/>
    <col min="3335" max="3337" width="9.75" style="354" customWidth="1"/>
    <col min="3338" max="3584" width="10.75" style="354"/>
    <col min="3585" max="3585" width="10.25" style="354" customWidth="1"/>
    <col min="3586" max="3586" width="10.75" style="354" customWidth="1"/>
    <col min="3587" max="3588" width="9.75" style="354" customWidth="1"/>
    <col min="3589" max="3590" width="9" style="354" customWidth="1"/>
    <col min="3591" max="3593" width="9.75" style="354" customWidth="1"/>
    <col min="3594" max="3840" width="10.75" style="354"/>
    <col min="3841" max="3841" width="10.25" style="354" customWidth="1"/>
    <col min="3842" max="3842" width="10.75" style="354" customWidth="1"/>
    <col min="3843" max="3844" width="9.75" style="354" customWidth="1"/>
    <col min="3845" max="3846" width="9" style="354" customWidth="1"/>
    <col min="3847" max="3849" width="9.75" style="354" customWidth="1"/>
    <col min="3850" max="4096" width="10.75" style="354"/>
    <col min="4097" max="4097" width="10.25" style="354" customWidth="1"/>
    <col min="4098" max="4098" width="10.75" style="354" customWidth="1"/>
    <col min="4099" max="4100" width="9.75" style="354" customWidth="1"/>
    <col min="4101" max="4102" width="9" style="354" customWidth="1"/>
    <col min="4103" max="4105" width="9.75" style="354" customWidth="1"/>
    <col min="4106" max="4352" width="10.75" style="354"/>
    <col min="4353" max="4353" width="10.25" style="354" customWidth="1"/>
    <col min="4354" max="4354" width="10.75" style="354" customWidth="1"/>
    <col min="4355" max="4356" width="9.75" style="354" customWidth="1"/>
    <col min="4357" max="4358" width="9" style="354" customWidth="1"/>
    <col min="4359" max="4361" width="9.75" style="354" customWidth="1"/>
    <col min="4362" max="4608" width="10.75" style="354"/>
    <col min="4609" max="4609" width="10.25" style="354" customWidth="1"/>
    <col min="4610" max="4610" width="10.75" style="354" customWidth="1"/>
    <col min="4611" max="4612" width="9.75" style="354" customWidth="1"/>
    <col min="4613" max="4614" width="9" style="354" customWidth="1"/>
    <col min="4615" max="4617" width="9.75" style="354" customWidth="1"/>
    <col min="4618" max="4864" width="10.75" style="354"/>
    <col min="4865" max="4865" width="10.25" style="354" customWidth="1"/>
    <col min="4866" max="4866" width="10.75" style="354" customWidth="1"/>
    <col min="4867" max="4868" width="9.75" style="354" customWidth="1"/>
    <col min="4869" max="4870" width="9" style="354" customWidth="1"/>
    <col min="4871" max="4873" width="9.75" style="354" customWidth="1"/>
    <col min="4874" max="5120" width="10.75" style="354"/>
    <col min="5121" max="5121" width="10.25" style="354" customWidth="1"/>
    <col min="5122" max="5122" width="10.75" style="354" customWidth="1"/>
    <col min="5123" max="5124" width="9.75" style="354" customWidth="1"/>
    <col min="5125" max="5126" width="9" style="354" customWidth="1"/>
    <col min="5127" max="5129" width="9.75" style="354" customWidth="1"/>
    <col min="5130" max="5376" width="10.75" style="354"/>
    <col min="5377" max="5377" width="10.25" style="354" customWidth="1"/>
    <col min="5378" max="5378" width="10.75" style="354" customWidth="1"/>
    <col min="5379" max="5380" width="9.75" style="354" customWidth="1"/>
    <col min="5381" max="5382" width="9" style="354" customWidth="1"/>
    <col min="5383" max="5385" width="9.75" style="354" customWidth="1"/>
    <col min="5386" max="5632" width="10.75" style="354"/>
    <col min="5633" max="5633" width="10.25" style="354" customWidth="1"/>
    <col min="5634" max="5634" width="10.75" style="354" customWidth="1"/>
    <col min="5635" max="5636" width="9.75" style="354" customWidth="1"/>
    <col min="5637" max="5638" width="9" style="354" customWidth="1"/>
    <col min="5639" max="5641" width="9.75" style="354" customWidth="1"/>
    <col min="5642" max="5888" width="10.75" style="354"/>
    <col min="5889" max="5889" width="10.25" style="354" customWidth="1"/>
    <col min="5890" max="5890" width="10.75" style="354" customWidth="1"/>
    <col min="5891" max="5892" width="9.75" style="354" customWidth="1"/>
    <col min="5893" max="5894" width="9" style="354" customWidth="1"/>
    <col min="5895" max="5897" width="9.75" style="354" customWidth="1"/>
    <col min="5898" max="6144" width="10.75" style="354"/>
    <col min="6145" max="6145" width="10.25" style="354" customWidth="1"/>
    <col min="6146" max="6146" width="10.75" style="354" customWidth="1"/>
    <col min="6147" max="6148" width="9.75" style="354" customWidth="1"/>
    <col min="6149" max="6150" width="9" style="354" customWidth="1"/>
    <col min="6151" max="6153" width="9.75" style="354" customWidth="1"/>
    <col min="6154" max="6400" width="10.75" style="354"/>
    <col min="6401" max="6401" width="10.25" style="354" customWidth="1"/>
    <col min="6402" max="6402" width="10.75" style="354" customWidth="1"/>
    <col min="6403" max="6404" width="9.75" style="354" customWidth="1"/>
    <col min="6405" max="6406" width="9" style="354" customWidth="1"/>
    <col min="6407" max="6409" width="9.75" style="354" customWidth="1"/>
    <col min="6410" max="6656" width="10.75" style="354"/>
    <col min="6657" max="6657" width="10.25" style="354" customWidth="1"/>
    <col min="6658" max="6658" width="10.75" style="354" customWidth="1"/>
    <col min="6659" max="6660" width="9.75" style="354" customWidth="1"/>
    <col min="6661" max="6662" width="9" style="354" customWidth="1"/>
    <col min="6663" max="6665" width="9.75" style="354" customWidth="1"/>
    <col min="6666" max="6912" width="10.75" style="354"/>
    <col min="6913" max="6913" width="10.25" style="354" customWidth="1"/>
    <col min="6914" max="6914" width="10.75" style="354" customWidth="1"/>
    <col min="6915" max="6916" width="9.75" style="354" customWidth="1"/>
    <col min="6917" max="6918" width="9" style="354" customWidth="1"/>
    <col min="6919" max="6921" width="9.75" style="354" customWidth="1"/>
    <col min="6922" max="7168" width="10.75" style="354"/>
    <col min="7169" max="7169" width="10.25" style="354" customWidth="1"/>
    <col min="7170" max="7170" width="10.75" style="354" customWidth="1"/>
    <col min="7171" max="7172" width="9.75" style="354" customWidth="1"/>
    <col min="7173" max="7174" width="9" style="354" customWidth="1"/>
    <col min="7175" max="7177" width="9.75" style="354" customWidth="1"/>
    <col min="7178" max="7424" width="10.75" style="354"/>
    <col min="7425" max="7425" width="10.25" style="354" customWidth="1"/>
    <col min="7426" max="7426" width="10.75" style="354" customWidth="1"/>
    <col min="7427" max="7428" width="9.75" style="354" customWidth="1"/>
    <col min="7429" max="7430" width="9" style="354" customWidth="1"/>
    <col min="7431" max="7433" width="9.75" style="354" customWidth="1"/>
    <col min="7434" max="7680" width="10.75" style="354"/>
    <col min="7681" max="7681" width="10.25" style="354" customWidth="1"/>
    <col min="7682" max="7682" width="10.75" style="354" customWidth="1"/>
    <col min="7683" max="7684" width="9.75" style="354" customWidth="1"/>
    <col min="7685" max="7686" width="9" style="354" customWidth="1"/>
    <col min="7687" max="7689" width="9.75" style="354" customWidth="1"/>
    <col min="7690" max="7936" width="10.75" style="354"/>
    <col min="7937" max="7937" width="10.25" style="354" customWidth="1"/>
    <col min="7938" max="7938" width="10.75" style="354" customWidth="1"/>
    <col min="7939" max="7940" width="9.75" style="354" customWidth="1"/>
    <col min="7941" max="7942" width="9" style="354" customWidth="1"/>
    <col min="7943" max="7945" width="9.75" style="354" customWidth="1"/>
    <col min="7946" max="8192" width="10.75" style="354"/>
    <col min="8193" max="8193" width="10.25" style="354" customWidth="1"/>
    <col min="8194" max="8194" width="10.75" style="354" customWidth="1"/>
    <col min="8195" max="8196" width="9.75" style="354" customWidth="1"/>
    <col min="8197" max="8198" width="9" style="354" customWidth="1"/>
    <col min="8199" max="8201" width="9.75" style="354" customWidth="1"/>
    <col min="8202" max="8448" width="10.75" style="354"/>
    <col min="8449" max="8449" width="10.25" style="354" customWidth="1"/>
    <col min="8450" max="8450" width="10.75" style="354" customWidth="1"/>
    <col min="8451" max="8452" width="9.75" style="354" customWidth="1"/>
    <col min="8453" max="8454" width="9" style="354" customWidth="1"/>
    <col min="8455" max="8457" width="9.75" style="354" customWidth="1"/>
    <col min="8458" max="8704" width="10.75" style="354"/>
    <col min="8705" max="8705" width="10.25" style="354" customWidth="1"/>
    <col min="8706" max="8706" width="10.75" style="354" customWidth="1"/>
    <col min="8707" max="8708" width="9.75" style="354" customWidth="1"/>
    <col min="8709" max="8710" width="9" style="354" customWidth="1"/>
    <col min="8711" max="8713" width="9.75" style="354" customWidth="1"/>
    <col min="8714" max="8960" width="10.75" style="354"/>
    <col min="8961" max="8961" width="10.25" style="354" customWidth="1"/>
    <col min="8962" max="8962" width="10.75" style="354" customWidth="1"/>
    <col min="8963" max="8964" width="9.75" style="354" customWidth="1"/>
    <col min="8965" max="8966" width="9" style="354" customWidth="1"/>
    <col min="8967" max="8969" width="9.75" style="354" customWidth="1"/>
    <col min="8970" max="9216" width="10.75" style="354"/>
    <col min="9217" max="9217" width="10.25" style="354" customWidth="1"/>
    <col min="9218" max="9218" width="10.75" style="354" customWidth="1"/>
    <col min="9219" max="9220" width="9.75" style="354" customWidth="1"/>
    <col min="9221" max="9222" width="9" style="354" customWidth="1"/>
    <col min="9223" max="9225" width="9.75" style="354" customWidth="1"/>
    <col min="9226" max="9472" width="10.75" style="354"/>
    <col min="9473" max="9473" width="10.25" style="354" customWidth="1"/>
    <col min="9474" max="9474" width="10.75" style="354" customWidth="1"/>
    <col min="9475" max="9476" width="9.75" style="354" customWidth="1"/>
    <col min="9477" max="9478" width="9" style="354" customWidth="1"/>
    <col min="9479" max="9481" width="9.75" style="354" customWidth="1"/>
    <col min="9482" max="9728" width="10.75" style="354"/>
    <col min="9729" max="9729" width="10.25" style="354" customWidth="1"/>
    <col min="9730" max="9730" width="10.75" style="354" customWidth="1"/>
    <col min="9731" max="9732" width="9.75" style="354" customWidth="1"/>
    <col min="9733" max="9734" width="9" style="354" customWidth="1"/>
    <col min="9735" max="9737" width="9.75" style="354" customWidth="1"/>
    <col min="9738" max="9984" width="10.75" style="354"/>
    <col min="9985" max="9985" width="10.25" style="354" customWidth="1"/>
    <col min="9986" max="9986" width="10.75" style="354" customWidth="1"/>
    <col min="9987" max="9988" width="9.75" style="354" customWidth="1"/>
    <col min="9989" max="9990" width="9" style="354" customWidth="1"/>
    <col min="9991" max="9993" width="9.75" style="354" customWidth="1"/>
    <col min="9994" max="10240" width="10.75" style="354"/>
    <col min="10241" max="10241" width="10.25" style="354" customWidth="1"/>
    <col min="10242" max="10242" width="10.75" style="354" customWidth="1"/>
    <col min="10243" max="10244" width="9.75" style="354" customWidth="1"/>
    <col min="10245" max="10246" width="9" style="354" customWidth="1"/>
    <col min="10247" max="10249" width="9.75" style="354" customWidth="1"/>
    <col min="10250" max="10496" width="10.75" style="354"/>
    <col min="10497" max="10497" width="10.25" style="354" customWidth="1"/>
    <col min="10498" max="10498" width="10.75" style="354" customWidth="1"/>
    <col min="10499" max="10500" width="9.75" style="354" customWidth="1"/>
    <col min="10501" max="10502" width="9" style="354" customWidth="1"/>
    <col min="10503" max="10505" width="9.75" style="354" customWidth="1"/>
    <col min="10506" max="10752" width="10.75" style="354"/>
    <col min="10753" max="10753" width="10.25" style="354" customWidth="1"/>
    <col min="10754" max="10754" width="10.75" style="354" customWidth="1"/>
    <col min="10755" max="10756" width="9.75" style="354" customWidth="1"/>
    <col min="10757" max="10758" width="9" style="354" customWidth="1"/>
    <col min="10759" max="10761" width="9.75" style="354" customWidth="1"/>
    <col min="10762" max="11008" width="10.75" style="354"/>
    <col min="11009" max="11009" width="10.25" style="354" customWidth="1"/>
    <col min="11010" max="11010" width="10.75" style="354" customWidth="1"/>
    <col min="11011" max="11012" width="9.75" style="354" customWidth="1"/>
    <col min="11013" max="11014" width="9" style="354" customWidth="1"/>
    <col min="11015" max="11017" width="9.75" style="354" customWidth="1"/>
    <col min="11018" max="11264" width="10.75" style="354"/>
    <col min="11265" max="11265" width="10.25" style="354" customWidth="1"/>
    <col min="11266" max="11266" width="10.75" style="354" customWidth="1"/>
    <col min="11267" max="11268" width="9.75" style="354" customWidth="1"/>
    <col min="11269" max="11270" width="9" style="354" customWidth="1"/>
    <col min="11271" max="11273" width="9.75" style="354" customWidth="1"/>
    <col min="11274" max="11520" width="10.75" style="354"/>
    <col min="11521" max="11521" width="10.25" style="354" customWidth="1"/>
    <col min="11522" max="11522" width="10.75" style="354" customWidth="1"/>
    <col min="11523" max="11524" width="9.75" style="354" customWidth="1"/>
    <col min="11525" max="11526" width="9" style="354" customWidth="1"/>
    <col min="11527" max="11529" width="9.75" style="354" customWidth="1"/>
    <col min="11530" max="11776" width="10.75" style="354"/>
    <col min="11777" max="11777" width="10.25" style="354" customWidth="1"/>
    <col min="11778" max="11778" width="10.75" style="354" customWidth="1"/>
    <col min="11779" max="11780" width="9.75" style="354" customWidth="1"/>
    <col min="11781" max="11782" width="9" style="354" customWidth="1"/>
    <col min="11783" max="11785" width="9.75" style="354" customWidth="1"/>
    <col min="11786" max="12032" width="10.75" style="354"/>
    <col min="12033" max="12033" width="10.25" style="354" customWidth="1"/>
    <col min="12034" max="12034" width="10.75" style="354" customWidth="1"/>
    <col min="12035" max="12036" width="9.75" style="354" customWidth="1"/>
    <col min="12037" max="12038" width="9" style="354" customWidth="1"/>
    <col min="12039" max="12041" width="9.75" style="354" customWidth="1"/>
    <col min="12042" max="12288" width="10.75" style="354"/>
    <col min="12289" max="12289" width="10.25" style="354" customWidth="1"/>
    <col min="12290" max="12290" width="10.75" style="354" customWidth="1"/>
    <col min="12291" max="12292" width="9.75" style="354" customWidth="1"/>
    <col min="12293" max="12294" width="9" style="354" customWidth="1"/>
    <col min="12295" max="12297" width="9.75" style="354" customWidth="1"/>
    <col min="12298" max="12544" width="10.75" style="354"/>
    <col min="12545" max="12545" width="10.25" style="354" customWidth="1"/>
    <col min="12546" max="12546" width="10.75" style="354" customWidth="1"/>
    <col min="12547" max="12548" width="9.75" style="354" customWidth="1"/>
    <col min="12549" max="12550" width="9" style="354" customWidth="1"/>
    <col min="12551" max="12553" width="9.75" style="354" customWidth="1"/>
    <col min="12554" max="12800" width="10.75" style="354"/>
    <col min="12801" max="12801" width="10.25" style="354" customWidth="1"/>
    <col min="12802" max="12802" width="10.75" style="354" customWidth="1"/>
    <col min="12803" max="12804" width="9.75" style="354" customWidth="1"/>
    <col min="12805" max="12806" width="9" style="354" customWidth="1"/>
    <col min="12807" max="12809" width="9.75" style="354" customWidth="1"/>
    <col min="12810" max="13056" width="10.75" style="354"/>
    <col min="13057" max="13057" width="10.25" style="354" customWidth="1"/>
    <col min="13058" max="13058" width="10.75" style="354" customWidth="1"/>
    <col min="13059" max="13060" width="9.75" style="354" customWidth="1"/>
    <col min="13061" max="13062" width="9" style="354" customWidth="1"/>
    <col min="13063" max="13065" width="9.75" style="354" customWidth="1"/>
    <col min="13066" max="13312" width="10.75" style="354"/>
    <col min="13313" max="13313" width="10.25" style="354" customWidth="1"/>
    <col min="13314" max="13314" width="10.75" style="354" customWidth="1"/>
    <col min="13315" max="13316" width="9.75" style="354" customWidth="1"/>
    <col min="13317" max="13318" width="9" style="354" customWidth="1"/>
    <col min="13319" max="13321" width="9.75" style="354" customWidth="1"/>
    <col min="13322" max="13568" width="10.75" style="354"/>
    <col min="13569" max="13569" width="10.25" style="354" customWidth="1"/>
    <col min="13570" max="13570" width="10.75" style="354" customWidth="1"/>
    <col min="13571" max="13572" width="9.75" style="354" customWidth="1"/>
    <col min="13573" max="13574" width="9" style="354" customWidth="1"/>
    <col min="13575" max="13577" width="9.75" style="354" customWidth="1"/>
    <col min="13578" max="13824" width="10.75" style="354"/>
    <col min="13825" max="13825" width="10.25" style="354" customWidth="1"/>
    <col min="13826" max="13826" width="10.75" style="354" customWidth="1"/>
    <col min="13827" max="13828" width="9.75" style="354" customWidth="1"/>
    <col min="13829" max="13830" width="9" style="354" customWidth="1"/>
    <col min="13831" max="13833" width="9.75" style="354" customWidth="1"/>
    <col min="13834" max="14080" width="10.75" style="354"/>
    <col min="14081" max="14081" width="10.25" style="354" customWidth="1"/>
    <col min="14082" max="14082" width="10.75" style="354" customWidth="1"/>
    <col min="14083" max="14084" width="9.75" style="354" customWidth="1"/>
    <col min="14085" max="14086" width="9" style="354" customWidth="1"/>
    <col min="14087" max="14089" width="9.75" style="354" customWidth="1"/>
    <col min="14090" max="14336" width="10.75" style="354"/>
    <col min="14337" max="14337" width="10.25" style="354" customWidth="1"/>
    <col min="14338" max="14338" width="10.75" style="354" customWidth="1"/>
    <col min="14339" max="14340" width="9.75" style="354" customWidth="1"/>
    <col min="14341" max="14342" width="9" style="354" customWidth="1"/>
    <col min="14343" max="14345" width="9.75" style="354" customWidth="1"/>
    <col min="14346" max="14592" width="10.75" style="354"/>
    <col min="14593" max="14593" width="10.25" style="354" customWidth="1"/>
    <col min="14594" max="14594" width="10.75" style="354" customWidth="1"/>
    <col min="14595" max="14596" width="9.75" style="354" customWidth="1"/>
    <col min="14597" max="14598" width="9" style="354" customWidth="1"/>
    <col min="14599" max="14601" width="9.75" style="354" customWidth="1"/>
    <col min="14602" max="14848" width="10.75" style="354"/>
    <col min="14849" max="14849" width="10.25" style="354" customWidth="1"/>
    <col min="14850" max="14850" width="10.75" style="354" customWidth="1"/>
    <col min="14851" max="14852" width="9.75" style="354" customWidth="1"/>
    <col min="14853" max="14854" width="9" style="354" customWidth="1"/>
    <col min="14855" max="14857" width="9.75" style="354" customWidth="1"/>
    <col min="14858" max="15104" width="10.75" style="354"/>
    <col min="15105" max="15105" width="10.25" style="354" customWidth="1"/>
    <col min="15106" max="15106" width="10.75" style="354" customWidth="1"/>
    <col min="15107" max="15108" width="9.75" style="354" customWidth="1"/>
    <col min="15109" max="15110" width="9" style="354" customWidth="1"/>
    <col min="15111" max="15113" width="9.75" style="354" customWidth="1"/>
    <col min="15114" max="15360" width="10.75" style="354"/>
    <col min="15361" max="15361" width="10.25" style="354" customWidth="1"/>
    <col min="15362" max="15362" width="10.75" style="354" customWidth="1"/>
    <col min="15363" max="15364" width="9.75" style="354" customWidth="1"/>
    <col min="15365" max="15366" width="9" style="354" customWidth="1"/>
    <col min="15367" max="15369" width="9.75" style="354" customWidth="1"/>
    <col min="15370" max="15616" width="10.75" style="354"/>
    <col min="15617" max="15617" width="10.25" style="354" customWidth="1"/>
    <col min="15618" max="15618" width="10.75" style="354" customWidth="1"/>
    <col min="15619" max="15620" width="9.75" style="354" customWidth="1"/>
    <col min="15621" max="15622" width="9" style="354" customWidth="1"/>
    <col min="15623" max="15625" width="9.75" style="354" customWidth="1"/>
    <col min="15626" max="15872" width="10.75" style="354"/>
    <col min="15873" max="15873" width="10.25" style="354" customWidth="1"/>
    <col min="15874" max="15874" width="10.75" style="354" customWidth="1"/>
    <col min="15875" max="15876" width="9.75" style="354" customWidth="1"/>
    <col min="15877" max="15878" width="9" style="354" customWidth="1"/>
    <col min="15879" max="15881" width="9.75" style="354" customWidth="1"/>
    <col min="15882" max="16128" width="10.75" style="354"/>
    <col min="16129" max="16129" width="10.25" style="354" customWidth="1"/>
    <col min="16130" max="16130" width="10.75" style="354" customWidth="1"/>
    <col min="16131" max="16132" width="9.75" style="354" customWidth="1"/>
    <col min="16133" max="16134" width="9" style="354" customWidth="1"/>
    <col min="16135" max="16137" width="9.75" style="354" customWidth="1"/>
    <col min="16138" max="16384" width="10.75" style="354"/>
  </cols>
  <sheetData>
    <row r="1" spans="1:9" ht="16.149999999999999" customHeight="1">
      <c r="A1" s="351" t="s">
        <v>173</v>
      </c>
      <c r="B1" s="352"/>
      <c r="C1" s="352"/>
      <c r="D1" s="352"/>
      <c r="E1" s="352"/>
      <c r="F1" s="352"/>
      <c r="G1" s="352"/>
      <c r="H1" s="353"/>
      <c r="I1" s="353"/>
    </row>
    <row r="2" spans="1:9" ht="16.149999999999999" customHeight="1" thickBot="1">
      <c r="A2" s="355"/>
      <c r="B2" s="353"/>
      <c r="C2" s="353"/>
      <c r="D2" s="353"/>
      <c r="E2" s="353"/>
      <c r="F2" s="353"/>
      <c r="G2" s="353"/>
      <c r="H2" s="353"/>
      <c r="I2" s="356" t="s">
        <v>174</v>
      </c>
    </row>
    <row r="3" spans="1:9" ht="16.149999999999999" customHeight="1" thickTop="1">
      <c r="A3" s="357" t="s">
        <v>175</v>
      </c>
      <c r="B3" s="358" t="s">
        <v>176</v>
      </c>
      <c r="C3" s="358" t="s">
        <v>177</v>
      </c>
      <c r="D3" s="359" t="s">
        <v>178</v>
      </c>
      <c r="E3" s="358" t="s">
        <v>179</v>
      </c>
      <c r="F3" s="359" t="s">
        <v>180</v>
      </c>
      <c r="G3" s="360" t="s">
        <v>181</v>
      </c>
      <c r="H3" s="359" t="s">
        <v>182</v>
      </c>
      <c r="I3" s="358" t="s">
        <v>183</v>
      </c>
    </row>
    <row r="4" spans="1:9" ht="14.25" customHeight="1">
      <c r="A4" s="361"/>
      <c r="B4" s="362"/>
      <c r="C4" s="362"/>
      <c r="D4" s="363"/>
      <c r="E4" s="362"/>
      <c r="F4" s="364"/>
      <c r="G4" s="365"/>
      <c r="H4" s="363"/>
      <c r="I4" s="362"/>
    </row>
    <row r="5" spans="1:9" ht="33" customHeight="1">
      <c r="A5" s="366"/>
      <c r="B5" s="367"/>
      <c r="C5" s="367"/>
      <c r="D5" s="368"/>
      <c r="E5" s="367"/>
      <c r="F5" s="369"/>
      <c r="G5" s="370"/>
      <c r="H5" s="371"/>
      <c r="I5" s="367"/>
    </row>
    <row r="6" spans="1:9" ht="16.899999999999999" customHeight="1">
      <c r="A6" s="372"/>
      <c r="B6" s="373"/>
      <c r="C6" s="374"/>
      <c r="D6" s="374"/>
      <c r="E6" s="374"/>
      <c r="F6" s="374"/>
      <c r="G6" s="374"/>
      <c r="H6" s="375"/>
      <c r="I6" s="374"/>
    </row>
    <row r="7" spans="1:9" s="380" customFormat="1" ht="16.149999999999999" customHeight="1">
      <c r="A7" s="376" t="s">
        <v>184</v>
      </c>
      <c r="B7" s="377">
        <v>9604</v>
      </c>
      <c r="C7" s="378">
        <v>14</v>
      </c>
      <c r="D7" s="378">
        <v>2529</v>
      </c>
      <c r="E7" s="378">
        <v>87</v>
      </c>
      <c r="F7" s="378">
        <v>56</v>
      </c>
      <c r="G7" s="378">
        <v>1392</v>
      </c>
      <c r="H7" s="379">
        <v>879</v>
      </c>
      <c r="I7" s="378">
        <v>758</v>
      </c>
    </row>
    <row r="8" spans="1:9" s="380" customFormat="1" ht="16.149999999999999" customHeight="1">
      <c r="A8" s="376">
        <v>28</v>
      </c>
      <c r="B8" s="377">
        <v>9562</v>
      </c>
      <c r="C8" s="378">
        <v>12</v>
      </c>
      <c r="D8" s="378">
        <v>2572</v>
      </c>
      <c r="E8" s="378">
        <v>65</v>
      </c>
      <c r="F8" s="378">
        <v>53</v>
      </c>
      <c r="G8" s="378">
        <v>1357</v>
      </c>
      <c r="H8" s="379">
        <v>881</v>
      </c>
      <c r="I8" s="378">
        <v>676</v>
      </c>
    </row>
    <row r="9" spans="1:9" s="380" customFormat="1" ht="16.149999999999999" customHeight="1">
      <c r="A9" s="376">
        <v>29</v>
      </c>
      <c r="B9" s="377">
        <v>9694</v>
      </c>
      <c r="C9" s="378">
        <v>9</v>
      </c>
      <c r="D9" s="378">
        <v>2518</v>
      </c>
      <c r="E9" s="378">
        <v>76</v>
      </c>
      <c r="F9" s="378">
        <v>84</v>
      </c>
      <c r="G9" s="378">
        <v>1426</v>
      </c>
      <c r="H9" s="379">
        <v>878</v>
      </c>
      <c r="I9" s="378">
        <v>550</v>
      </c>
    </row>
    <row r="10" spans="1:9" s="380" customFormat="1" ht="16.149999999999999" customHeight="1">
      <c r="A10" s="376">
        <v>30</v>
      </c>
      <c r="B10" s="377">
        <v>9724</v>
      </c>
      <c r="C10" s="378">
        <v>10</v>
      </c>
      <c r="D10" s="378">
        <v>2417</v>
      </c>
      <c r="E10" s="378">
        <v>102</v>
      </c>
      <c r="F10" s="378">
        <v>74</v>
      </c>
      <c r="G10" s="378">
        <v>1388</v>
      </c>
      <c r="H10" s="379">
        <v>847</v>
      </c>
      <c r="I10" s="378">
        <v>512</v>
      </c>
    </row>
    <row r="11" spans="1:9" s="380" customFormat="1" ht="16.149999999999999" customHeight="1">
      <c r="A11" s="376" t="s">
        <v>19</v>
      </c>
      <c r="B11" s="377">
        <v>9710</v>
      </c>
      <c r="C11" s="378">
        <v>9</v>
      </c>
      <c r="D11" s="381">
        <v>2481</v>
      </c>
      <c r="E11" s="378">
        <v>92</v>
      </c>
      <c r="F11" s="378">
        <v>63</v>
      </c>
      <c r="G11" s="381">
        <v>1376</v>
      </c>
      <c r="H11" s="379">
        <v>803</v>
      </c>
      <c r="I11" s="378">
        <v>463</v>
      </c>
    </row>
    <row r="12" spans="1:9" ht="16.149999999999999" customHeight="1">
      <c r="A12" s="382"/>
      <c r="B12" s="383"/>
      <c r="C12" s="383"/>
      <c r="D12" s="383"/>
      <c r="E12" s="383"/>
      <c r="F12" s="383"/>
      <c r="G12" s="383"/>
      <c r="H12" s="383"/>
      <c r="I12" s="383"/>
    </row>
    <row r="13" spans="1:9" s="380" customFormat="1" ht="16.149999999999999" customHeight="1">
      <c r="A13" s="384" t="s">
        <v>103</v>
      </c>
      <c r="B13" s="385">
        <v>745</v>
      </c>
      <c r="C13" s="386">
        <v>3</v>
      </c>
      <c r="D13" s="379">
        <v>214</v>
      </c>
      <c r="E13" s="379">
        <v>11</v>
      </c>
      <c r="F13" s="386">
        <v>7</v>
      </c>
      <c r="G13" s="379">
        <v>85</v>
      </c>
      <c r="H13" s="379">
        <v>68</v>
      </c>
      <c r="I13" s="379">
        <v>26</v>
      </c>
    </row>
    <row r="14" spans="1:9" s="380" customFormat="1" ht="16.149999999999999" customHeight="1">
      <c r="A14" s="384">
        <v>9</v>
      </c>
      <c r="B14" s="385">
        <v>790</v>
      </c>
      <c r="C14" s="386">
        <v>1</v>
      </c>
      <c r="D14" s="379">
        <v>194</v>
      </c>
      <c r="E14" s="379">
        <v>10</v>
      </c>
      <c r="F14" s="386">
        <v>4</v>
      </c>
      <c r="G14" s="379">
        <v>93</v>
      </c>
      <c r="H14" s="379">
        <v>67</v>
      </c>
      <c r="I14" s="379">
        <v>29</v>
      </c>
    </row>
    <row r="15" spans="1:9" s="380" customFormat="1" ht="16.149999999999999" customHeight="1">
      <c r="A15" s="387">
        <v>10</v>
      </c>
      <c r="B15" s="379">
        <v>822</v>
      </c>
      <c r="C15" s="386">
        <v>1</v>
      </c>
      <c r="D15" s="379">
        <v>212</v>
      </c>
      <c r="E15" s="379">
        <v>12</v>
      </c>
      <c r="F15" s="386">
        <v>7</v>
      </c>
      <c r="G15" s="379">
        <v>109</v>
      </c>
      <c r="H15" s="379">
        <v>64</v>
      </c>
      <c r="I15" s="379">
        <v>30</v>
      </c>
    </row>
    <row r="16" spans="1:9" s="380" customFormat="1" ht="16.149999999999999" customHeight="1">
      <c r="A16" s="387">
        <v>11</v>
      </c>
      <c r="B16" s="385">
        <v>807</v>
      </c>
      <c r="C16" s="386">
        <v>2</v>
      </c>
      <c r="D16" s="379">
        <v>209</v>
      </c>
      <c r="E16" s="379">
        <v>5</v>
      </c>
      <c r="F16" s="386">
        <v>3</v>
      </c>
      <c r="G16" s="379">
        <v>112</v>
      </c>
      <c r="H16" s="379">
        <v>71</v>
      </c>
      <c r="I16" s="379">
        <v>29</v>
      </c>
    </row>
    <row r="17" spans="1:9" s="380" customFormat="1" ht="16.149999999999999" customHeight="1">
      <c r="A17" s="388">
        <v>12</v>
      </c>
      <c r="B17" s="389">
        <v>884</v>
      </c>
      <c r="C17" s="390">
        <v>2</v>
      </c>
      <c r="D17" s="391">
        <v>221</v>
      </c>
      <c r="E17" s="391">
        <v>7</v>
      </c>
      <c r="F17" s="390">
        <v>5</v>
      </c>
      <c r="G17" s="391">
        <v>152</v>
      </c>
      <c r="H17" s="391">
        <v>73</v>
      </c>
      <c r="I17" s="391">
        <v>26</v>
      </c>
    </row>
    <row r="18" spans="1:9" s="380" customFormat="1" ht="16.149999999999999" customHeight="1">
      <c r="A18" s="384" t="s">
        <v>185</v>
      </c>
      <c r="B18" s="377">
        <v>936</v>
      </c>
      <c r="C18" s="386">
        <v>1</v>
      </c>
      <c r="D18" s="379">
        <v>236</v>
      </c>
      <c r="E18" s="379">
        <v>11</v>
      </c>
      <c r="F18" s="386">
        <v>9</v>
      </c>
      <c r="G18" s="379">
        <v>155</v>
      </c>
      <c r="H18" s="391">
        <v>69</v>
      </c>
      <c r="I18" s="379">
        <v>41</v>
      </c>
    </row>
    <row r="19" spans="1:9" ht="16.149999999999999" customHeight="1" thickBot="1">
      <c r="A19" s="392"/>
      <c r="B19" s="392"/>
      <c r="C19" s="392"/>
      <c r="D19" s="392"/>
      <c r="E19" s="392"/>
      <c r="F19" s="392"/>
      <c r="G19" s="392"/>
      <c r="H19" s="393"/>
      <c r="I19" s="392"/>
    </row>
    <row r="20" spans="1:9" ht="16.149999999999999" customHeight="1" thickTop="1">
      <c r="A20" s="357" t="s">
        <v>175</v>
      </c>
      <c r="B20" s="359" t="s">
        <v>186</v>
      </c>
      <c r="C20" s="358" t="s">
        <v>187</v>
      </c>
      <c r="D20" s="359" t="s">
        <v>188</v>
      </c>
      <c r="E20" s="358" t="s">
        <v>189</v>
      </c>
      <c r="F20" s="358" t="s">
        <v>190</v>
      </c>
      <c r="G20" s="358" t="s">
        <v>191</v>
      </c>
      <c r="H20" s="359" t="s">
        <v>192</v>
      </c>
      <c r="I20" s="394" t="s">
        <v>193</v>
      </c>
    </row>
    <row r="21" spans="1:9" ht="14.25" customHeight="1">
      <c r="A21" s="361"/>
      <c r="B21" s="363"/>
      <c r="C21" s="362"/>
      <c r="D21" s="364"/>
      <c r="E21" s="395"/>
      <c r="F21" s="362"/>
      <c r="G21" s="362"/>
      <c r="H21" s="364"/>
      <c r="I21" s="396"/>
    </row>
    <row r="22" spans="1:9" ht="33" customHeight="1">
      <c r="A22" s="366"/>
      <c r="B22" s="368"/>
      <c r="C22" s="367"/>
      <c r="D22" s="369"/>
      <c r="E22" s="397"/>
      <c r="F22" s="367"/>
      <c r="G22" s="367"/>
      <c r="H22" s="369"/>
      <c r="I22" s="398"/>
    </row>
    <row r="23" spans="1:9" ht="16.899999999999999" customHeight="1">
      <c r="A23" s="372"/>
      <c r="B23" s="399"/>
      <c r="C23" s="374"/>
      <c r="D23" s="374"/>
      <c r="E23" s="374"/>
      <c r="F23" s="374"/>
      <c r="G23" s="374"/>
      <c r="H23" s="374"/>
      <c r="I23" s="374"/>
    </row>
    <row r="24" spans="1:9" s="380" customFormat="1" ht="16.149999999999999" customHeight="1">
      <c r="A24" s="376" t="s">
        <v>184</v>
      </c>
      <c r="B24" s="385">
        <v>138</v>
      </c>
      <c r="C24" s="378">
        <v>12</v>
      </c>
      <c r="D24" s="378">
        <v>19</v>
      </c>
      <c r="E24" s="378">
        <v>87</v>
      </c>
      <c r="F24" s="378">
        <v>170</v>
      </c>
      <c r="G24" s="400">
        <v>918</v>
      </c>
      <c r="H24" s="378">
        <v>273</v>
      </c>
      <c r="I24" s="378">
        <v>158</v>
      </c>
    </row>
    <row r="25" spans="1:9" s="380" customFormat="1" ht="16.149999999999999" customHeight="1">
      <c r="A25" s="376">
        <v>28</v>
      </c>
      <c r="B25" s="385">
        <v>123</v>
      </c>
      <c r="C25" s="378">
        <v>13</v>
      </c>
      <c r="D25" s="378">
        <v>19</v>
      </c>
      <c r="E25" s="378">
        <v>92</v>
      </c>
      <c r="F25" s="378">
        <v>171</v>
      </c>
      <c r="G25" s="400">
        <v>910</v>
      </c>
      <c r="H25" s="378">
        <v>287</v>
      </c>
      <c r="I25" s="378">
        <v>130</v>
      </c>
    </row>
    <row r="26" spans="1:9" s="380" customFormat="1" ht="16.149999999999999" customHeight="1">
      <c r="A26" s="376">
        <v>29</v>
      </c>
      <c r="B26" s="385">
        <v>120</v>
      </c>
      <c r="C26" s="378">
        <v>7</v>
      </c>
      <c r="D26" s="378">
        <v>15</v>
      </c>
      <c r="E26" s="378">
        <v>98</v>
      </c>
      <c r="F26" s="378">
        <v>191</v>
      </c>
      <c r="G26" s="400">
        <v>970</v>
      </c>
      <c r="H26" s="378">
        <v>265</v>
      </c>
      <c r="I26" s="378">
        <v>113</v>
      </c>
    </row>
    <row r="27" spans="1:9" s="380" customFormat="1" ht="16.149999999999999" customHeight="1">
      <c r="A27" s="376">
        <v>30</v>
      </c>
      <c r="B27" s="385">
        <v>142</v>
      </c>
      <c r="C27" s="378">
        <v>19</v>
      </c>
      <c r="D27" s="378">
        <v>10</v>
      </c>
      <c r="E27" s="378">
        <v>82</v>
      </c>
      <c r="F27" s="378">
        <v>180</v>
      </c>
      <c r="G27" s="400">
        <v>987</v>
      </c>
      <c r="H27" s="378">
        <v>309</v>
      </c>
      <c r="I27" s="378">
        <v>108</v>
      </c>
    </row>
    <row r="28" spans="1:9" s="380" customFormat="1" ht="16.149999999999999" customHeight="1">
      <c r="A28" s="376" t="s">
        <v>19</v>
      </c>
      <c r="B28" s="377">
        <v>114</v>
      </c>
      <c r="C28" s="378">
        <v>11</v>
      </c>
      <c r="D28" s="378">
        <v>15</v>
      </c>
      <c r="E28" s="378">
        <v>75</v>
      </c>
      <c r="F28" s="378">
        <v>198</v>
      </c>
      <c r="G28" s="378">
        <v>982</v>
      </c>
      <c r="H28" s="386">
        <v>240</v>
      </c>
      <c r="I28" s="378">
        <v>110</v>
      </c>
    </row>
    <row r="29" spans="1:9" ht="16.149999999999999" customHeight="1">
      <c r="A29" s="382"/>
      <c r="B29" s="383"/>
      <c r="C29" s="383"/>
      <c r="D29" s="383"/>
      <c r="E29" s="383"/>
      <c r="F29" s="383"/>
      <c r="G29" s="383"/>
      <c r="H29" s="383"/>
      <c r="I29" s="383"/>
    </row>
    <row r="30" spans="1:9" s="380" customFormat="1" ht="16.149999999999999" customHeight="1">
      <c r="A30" s="384" t="s">
        <v>103</v>
      </c>
      <c r="B30" s="385">
        <v>9</v>
      </c>
      <c r="C30" s="386" t="s">
        <v>47</v>
      </c>
      <c r="D30" s="386">
        <v>1</v>
      </c>
      <c r="E30" s="379">
        <v>5</v>
      </c>
      <c r="F30" s="379">
        <v>18</v>
      </c>
      <c r="G30" s="379">
        <v>87</v>
      </c>
      <c r="H30" s="379">
        <v>21</v>
      </c>
      <c r="I30" s="379">
        <v>13</v>
      </c>
    </row>
    <row r="31" spans="1:9" s="380" customFormat="1" ht="16.149999999999999" customHeight="1">
      <c r="A31" s="384">
        <v>9</v>
      </c>
      <c r="B31" s="385">
        <v>10</v>
      </c>
      <c r="C31" s="386" t="s">
        <v>47</v>
      </c>
      <c r="D31" s="386">
        <v>2</v>
      </c>
      <c r="E31" s="386">
        <v>4</v>
      </c>
      <c r="F31" s="379">
        <v>13</v>
      </c>
      <c r="G31" s="379">
        <v>112</v>
      </c>
      <c r="H31" s="379">
        <v>12</v>
      </c>
      <c r="I31" s="379">
        <v>15</v>
      </c>
    </row>
    <row r="32" spans="1:9" s="380" customFormat="1" ht="16.149999999999999" customHeight="1">
      <c r="A32" s="387">
        <v>10</v>
      </c>
      <c r="B32" s="379">
        <v>8</v>
      </c>
      <c r="C32" s="386" t="s">
        <v>47</v>
      </c>
      <c r="D32" s="386" t="s">
        <v>47</v>
      </c>
      <c r="E32" s="386">
        <v>10</v>
      </c>
      <c r="F32" s="379">
        <v>22</v>
      </c>
      <c r="G32" s="379">
        <v>101</v>
      </c>
      <c r="H32" s="379">
        <v>20</v>
      </c>
      <c r="I32" s="379">
        <v>12</v>
      </c>
    </row>
    <row r="33" spans="1:9" s="380" customFormat="1" ht="16.149999999999999" customHeight="1">
      <c r="A33" s="387">
        <v>11</v>
      </c>
      <c r="B33" s="385">
        <v>9</v>
      </c>
      <c r="C33" s="386">
        <v>1</v>
      </c>
      <c r="D33" s="386" t="s">
        <v>23</v>
      </c>
      <c r="E33" s="386">
        <v>11</v>
      </c>
      <c r="F33" s="379">
        <v>13</v>
      </c>
      <c r="G33" s="379">
        <v>98</v>
      </c>
      <c r="H33" s="379">
        <v>29</v>
      </c>
      <c r="I33" s="379">
        <v>10</v>
      </c>
    </row>
    <row r="34" spans="1:9" s="380" customFormat="1" ht="16.149999999999999" customHeight="1">
      <c r="A34" s="388">
        <v>12</v>
      </c>
      <c r="B34" s="389">
        <v>11</v>
      </c>
      <c r="C34" s="390">
        <v>1</v>
      </c>
      <c r="D34" s="390" t="s">
        <v>47</v>
      </c>
      <c r="E34" s="390">
        <v>14</v>
      </c>
      <c r="F34" s="391">
        <v>14</v>
      </c>
      <c r="G34" s="391">
        <v>110</v>
      </c>
      <c r="H34" s="391">
        <v>18</v>
      </c>
      <c r="I34" s="391">
        <v>12</v>
      </c>
    </row>
    <row r="35" spans="1:9" s="380" customFormat="1" ht="16.149999999999999" customHeight="1">
      <c r="A35" s="384" t="s">
        <v>185</v>
      </c>
      <c r="B35" s="385">
        <v>8</v>
      </c>
      <c r="C35" s="386" t="s">
        <v>47</v>
      </c>
      <c r="D35" s="386">
        <v>1</v>
      </c>
      <c r="E35" s="379">
        <v>4</v>
      </c>
      <c r="F35" s="379">
        <v>21</v>
      </c>
      <c r="G35" s="379">
        <v>98</v>
      </c>
      <c r="H35" s="391">
        <v>21</v>
      </c>
      <c r="I35" s="379">
        <v>8</v>
      </c>
    </row>
    <row r="36" spans="1:9" ht="16.149999999999999" customHeight="1">
      <c r="A36" s="392" t="s">
        <v>194</v>
      </c>
      <c r="B36" s="392"/>
      <c r="C36" s="392"/>
      <c r="D36" s="392"/>
      <c r="E36" s="392"/>
      <c r="F36" s="392"/>
      <c r="G36" s="392"/>
      <c r="H36" s="393"/>
      <c r="I36" s="392"/>
    </row>
    <row r="37" spans="1:9" ht="16.149999999999999" customHeight="1">
      <c r="A37" s="353" t="s">
        <v>195</v>
      </c>
    </row>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O1"/>
    </sheetView>
  </sheetViews>
  <sheetFormatPr defaultColWidth="10.75" defaultRowHeight="13.5"/>
  <cols>
    <col min="1" max="1" width="15.75" style="263" customWidth="1"/>
    <col min="2" max="3" width="8.75" style="263" customWidth="1"/>
    <col min="4" max="4" width="12.75" style="263" customWidth="1"/>
    <col min="5" max="5" width="12.125" style="263" bestFit="1" customWidth="1"/>
    <col min="6" max="6" width="8.75" style="263" customWidth="1"/>
    <col min="7" max="7" width="12.125" style="263" bestFit="1" customWidth="1"/>
    <col min="8" max="8" width="8.75" style="263" customWidth="1"/>
    <col min="9" max="9" width="11" style="263" bestFit="1" customWidth="1"/>
    <col min="10" max="10" width="8.75" style="263" customWidth="1"/>
    <col min="11" max="11" width="9.75" style="263" customWidth="1"/>
    <col min="12" max="12" width="9.625" style="263" customWidth="1"/>
    <col min="13" max="13" width="11" style="263" bestFit="1" customWidth="1"/>
    <col min="14" max="14" width="8.75" style="263" customWidth="1"/>
    <col min="15" max="15" width="12.125" style="263" bestFit="1" customWidth="1"/>
    <col min="16" max="256" width="10.75" style="263"/>
    <col min="257" max="257" width="15.75" style="263" customWidth="1"/>
    <col min="258" max="259" width="8.75" style="263" customWidth="1"/>
    <col min="260" max="260" width="12.75" style="263" customWidth="1"/>
    <col min="261" max="261" width="12.125" style="263" bestFit="1" customWidth="1"/>
    <col min="262" max="262" width="8.75" style="263" customWidth="1"/>
    <col min="263" max="263" width="12.125" style="263" bestFit="1" customWidth="1"/>
    <col min="264" max="264" width="8.75" style="263" customWidth="1"/>
    <col min="265" max="265" width="11" style="263" bestFit="1" customWidth="1"/>
    <col min="266" max="266" width="8.75" style="263" customWidth="1"/>
    <col min="267" max="267" width="9.75" style="263" customWidth="1"/>
    <col min="268" max="268" width="9.625" style="263" customWidth="1"/>
    <col min="269" max="269" width="11" style="263" bestFit="1" customWidth="1"/>
    <col min="270" max="270" width="8.75" style="263" customWidth="1"/>
    <col min="271" max="271" width="12.125" style="263" bestFit="1" customWidth="1"/>
    <col min="272" max="512" width="10.75" style="263"/>
    <col min="513" max="513" width="15.75" style="263" customWidth="1"/>
    <col min="514" max="515" width="8.75" style="263" customWidth="1"/>
    <col min="516" max="516" width="12.75" style="263" customWidth="1"/>
    <col min="517" max="517" width="12.125" style="263" bestFit="1" customWidth="1"/>
    <col min="518" max="518" width="8.75" style="263" customWidth="1"/>
    <col min="519" max="519" width="12.125" style="263" bestFit="1" customWidth="1"/>
    <col min="520" max="520" width="8.75" style="263" customWidth="1"/>
    <col min="521" max="521" width="11" style="263" bestFit="1" customWidth="1"/>
    <col min="522" max="522" width="8.75" style="263" customWidth="1"/>
    <col min="523" max="523" width="9.75" style="263" customWidth="1"/>
    <col min="524" max="524" width="9.625" style="263" customWidth="1"/>
    <col min="525" max="525" width="11" style="263" bestFit="1" customWidth="1"/>
    <col min="526" max="526" width="8.75" style="263" customWidth="1"/>
    <col min="527" max="527" width="12.125" style="263" bestFit="1" customWidth="1"/>
    <col min="528" max="768" width="10.75" style="263"/>
    <col min="769" max="769" width="15.75" style="263" customWidth="1"/>
    <col min="770" max="771" width="8.75" style="263" customWidth="1"/>
    <col min="772" max="772" width="12.75" style="263" customWidth="1"/>
    <col min="773" max="773" width="12.125" style="263" bestFit="1" customWidth="1"/>
    <col min="774" max="774" width="8.75" style="263" customWidth="1"/>
    <col min="775" max="775" width="12.125" style="263" bestFit="1" customWidth="1"/>
    <col min="776" max="776" width="8.75" style="263" customWidth="1"/>
    <col min="777" max="777" width="11" style="263" bestFit="1" customWidth="1"/>
    <col min="778" max="778" width="8.75" style="263" customWidth="1"/>
    <col min="779" max="779" width="9.75" style="263" customWidth="1"/>
    <col min="780" max="780" width="9.625" style="263" customWidth="1"/>
    <col min="781" max="781" width="11" style="263" bestFit="1" customWidth="1"/>
    <col min="782" max="782" width="8.75" style="263" customWidth="1"/>
    <col min="783" max="783" width="12.125" style="263" bestFit="1" customWidth="1"/>
    <col min="784" max="1024" width="10.75" style="263"/>
    <col min="1025" max="1025" width="15.75" style="263" customWidth="1"/>
    <col min="1026" max="1027" width="8.75" style="263" customWidth="1"/>
    <col min="1028" max="1028" width="12.75" style="263" customWidth="1"/>
    <col min="1029" max="1029" width="12.125" style="263" bestFit="1" customWidth="1"/>
    <col min="1030" max="1030" width="8.75" style="263" customWidth="1"/>
    <col min="1031" max="1031" width="12.125" style="263" bestFit="1" customWidth="1"/>
    <col min="1032" max="1032" width="8.75" style="263" customWidth="1"/>
    <col min="1033" max="1033" width="11" style="263" bestFit="1" customWidth="1"/>
    <col min="1034" max="1034" width="8.75" style="263" customWidth="1"/>
    <col min="1035" max="1035" width="9.75" style="263" customWidth="1"/>
    <col min="1036" max="1036" width="9.625" style="263" customWidth="1"/>
    <col min="1037" max="1037" width="11" style="263" bestFit="1" customWidth="1"/>
    <col min="1038" max="1038" width="8.75" style="263" customWidth="1"/>
    <col min="1039" max="1039" width="12.125" style="263" bestFit="1" customWidth="1"/>
    <col min="1040" max="1280" width="10.75" style="263"/>
    <col min="1281" max="1281" width="15.75" style="263" customWidth="1"/>
    <col min="1282" max="1283" width="8.75" style="263" customWidth="1"/>
    <col min="1284" max="1284" width="12.75" style="263" customWidth="1"/>
    <col min="1285" max="1285" width="12.125" style="263" bestFit="1" customWidth="1"/>
    <col min="1286" max="1286" width="8.75" style="263" customWidth="1"/>
    <col min="1287" max="1287" width="12.125" style="263" bestFit="1" customWidth="1"/>
    <col min="1288" max="1288" width="8.75" style="263" customWidth="1"/>
    <col min="1289" max="1289" width="11" style="263" bestFit="1" customWidth="1"/>
    <col min="1290" max="1290" width="8.75" style="263" customWidth="1"/>
    <col min="1291" max="1291" width="9.75" style="263" customWidth="1"/>
    <col min="1292" max="1292" width="9.625" style="263" customWidth="1"/>
    <col min="1293" max="1293" width="11" style="263" bestFit="1" customWidth="1"/>
    <col min="1294" max="1294" width="8.75" style="263" customWidth="1"/>
    <col min="1295" max="1295" width="12.125" style="263" bestFit="1" customWidth="1"/>
    <col min="1296" max="1536" width="10.75" style="263"/>
    <col min="1537" max="1537" width="15.75" style="263" customWidth="1"/>
    <col min="1538" max="1539" width="8.75" style="263" customWidth="1"/>
    <col min="1540" max="1540" width="12.75" style="263" customWidth="1"/>
    <col min="1541" max="1541" width="12.125" style="263" bestFit="1" customWidth="1"/>
    <col min="1542" max="1542" width="8.75" style="263" customWidth="1"/>
    <col min="1543" max="1543" width="12.125" style="263" bestFit="1" customWidth="1"/>
    <col min="1544" max="1544" width="8.75" style="263" customWidth="1"/>
    <col min="1545" max="1545" width="11" style="263" bestFit="1" customWidth="1"/>
    <col min="1546" max="1546" width="8.75" style="263" customWidth="1"/>
    <col min="1547" max="1547" width="9.75" style="263" customWidth="1"/>
    <col min="1548" max="1548" width="9.625" style="263" customWidth="1"/>
    <col min="1549" max="1549" width="11" style="263" bestFit="1" customWidth="1"/>
    <col min="1550" max="1550" width="8.75" style="263" customWidth="1"/>
    <col min="1551" max="1551" width="12.125" style="263" bestFit="1" customWidth="1"/>
    <col min="1552" max="1792" width="10.75" style="263"/>
    <col min="1793" max="1793" width="15.75" style="263" customWidth="1"/>
    <col min="1794" max="1795" width="8.75" style="263" customWidth="1"/>
    <col min="1796" max="1796" width="12.75" style="263" customWidth="1"/>
    <col min="1797" max="1797" width="12.125" style="263" bestFit="1" customWidth="1"/>
    <col min="1798" max="1798" width="8.75" style="263" customWidth="1"/>
    <col min="1799" max="1799" width="12.125" style="263" bestFit="1" customWidth="1"/>
    <col min="1800" max="1800" width="8.75" style="263" customWidth="1"/>
    <col min="1801" max="1801" width="11" style="263" bestFit="1" customWidth="1"/>
    <col min="1802" max="1802" width="8.75" style="263" customWidth="1"/>
    <col min="1803" max="1803" width="9.75" style="263" customWidth="1"/>
    <col min="1804" max="1804" width="9.625" style="263" customWidth="1"/>
    <col min="1805" max="1805" width="11" style="263" bestFit="1" customWidth="1"/>
    <col min="1806" max="1806" width="8.75" style="263" customWidth="1"/>
    <col min="1807" max="1807" width="12.125" style="263" bestFit="1" customWidth="1"/>
    <col min="1808" max="2048" width="10.75" style="263"/>
    <col min="2049" max="2049" width="15.75" style="263" customWidth="1"/>
    <col min="2050" max="2051" width="8.75" style="263" customWidth="1"/>
    <col min="2052" max="2052" width="12.75" style="263" customWidth="1"/>
    <col min="2053" max="2053" width="12.125" style="263" bestFit="1" customWidth="1"/>
    <col min="2054" max="2054" width="8.75" style="263" customWidth="1"/>
    <col min="2055" max="2055" width="12.125" style="263" bestFit="1" customWidth="1"/>
    <col min="2056" max="2056" width="8.75" style="263" customWidth="1"/>
    <col min="2057" max="2057" width="11" style="263" bestFit="1" customWidth="1"/>
    <col min="2058" max="2058" width="8.75" style="263" customWidth="1"/>
    <col min="2059" max="2059" width="9.75" style="263" customWidth="1"/>
    <col min="2060" max="2060" width="9.625" style="263" customWidth="1"/>
    <col min="2061" max="2061" width="11" style="263" bestFit="1" customWidth="1"/>
    <col min="2062" max="2062" width="8.75" style="263" customWidth="1"/>
    <col min="2063" max="2063" width="12.125" style="263" bestFit="1" customWidth="1"/>
    <col min="2064" max="2304" width="10.75" style="263"/>
    <col min="2305" max="2305" width="15.75" style="263" customWidth="1"/>
    <col min="2306" max="2307" width="8.75" style="263" customWidth="1"/>
    <col min="2308" max="2308" width="12.75" style="263" customWidth="1"/>
    <col min="2309" max="2309" width="12.125" style="263" bestFit="1" customWidth="1"/>
    <col min="2310" max="2310" width="8.75" style="263" customWidth="1"/>
    <col min="2311" max="2311" width="12.125" style="263" bestFit="1" customWidth="1"/>
    <col min="2312" max="2312" width="8.75" style="263" customWidth="1"/>
    <col min="2313" max="2313" width="11" style="263" bestFit="1" customWidth="1"/>
    <col min="2314" max="2314" width="8.75" style="263" customWidth="1"/>
    <col min="2315" max="2315" width="9.75" style="263" customWidth="1"/>
    <col min="2316" max="2316" width="9.625" style="263" customWidth="1"/>
    <col min="2317" max="2317" width="11" style="263" bestFit="1" customWidth="1"/>
    <col min="2318" max="2318" width="8.75" style="263" customWidth="1"/>
    <col min="2319" max="2319" width="12.125" style="263" bestFit="1" customWidth="1"/>
    <col min="2320" max="2560" width="10.75" style="263"/>
    <col min="2561" max="2561" width="15.75" style="263" customWidth="1"/>
    <col min="2562" max="2563" width="8.75" style="263" customWidth="1"/>
    <col min="2564" max="2564" width="12.75" style="263" customWidth="1"/>
    <col min="2565" max="2565" width="12.125" style="263" bestFit="1" customWidth="1"/>
    <col min="2566" max="2566" width="8.75" style="263" customWidth="1"/>
    <col min="2567" max="2567" width="12.125" style="263" bestFit="1" customWidth="1"/>
    <col min="2568" max="2568" width="8.75" style="263" customWidth="1"/>
    <col min="2569" max="2569" width="11" style="263" bestFit="1" customWidth="1"/>
    <col min="2570" max="2570" width="8.75" style="263" customWidth="1"/>
    <col min="2571" max="2571" width="9.75" style="263" customWidth="1"/>
    <col min="2572" max="2572" width="9.625" style="263" customWidth="1"/>
    <col min="2573" max="2573" width="11" style="263" bestFit="1" customWidth="1"/>
    <col min="2574" max="2574" width="8.75" style="263" customWidth="1"/>
    <col min="2575" max="2575" width="12.125" style="263" bestFit="1" customWidth="1"/>
    <col min="2576" max="2816" width="10.75" style="263"/>
    <col min="2817" max="2817" width="15.75" style="263" customWidth="1"/>
    <col min="2818" max="2819" width="8.75" style="263" customWidth="1"/>
    <col min="2820" max="2820" width="12.75" style="263" customWidth="1"/>
    <col min="2821" max="2821" width="12.125" style="263" bestFit="1" customWidth="1"/>
    <col min="2822" max="2822" width="8.75" style="263" customWidth="1"/>
    <col min="2823" max="2823" width="12.125" style="263" bestFit="1" customWidth="1"/>
    <col min="2824" max="2824" width="8.75" style="263" customWidth="1"/>
    <col min="2825" max="2825" width="11" style="263" bestFit="1" customWidth="1"/>
    <col min="2826" max="2826" width="8.75" style="263" customWidth="1"/>
    <col min="2827" max="2827" width="9.75" style="263" customWidth="1"/>
    <col min="2828" max="2828" width="9.625" style="263" customWidth="1"/>
    <col min="2829" max="2829" width="11" style="263" bestFit="1" customWidth="1"/>
    <col min="2830" max="2830" width="8.75" style="263" customWidth="1"/>
    <col min="2831" max="2831" width="12.125" style="263" bestFit="1" customWidth="1"/>
    <col min="2832" max="3072" width="10.75" style="263"/>
    <col min="3073" max="3073" width="15.75" style="263" customWidth="1"/>
    <col min="3074" max="3075" width="8.75" style="263" customWidth="1"/>
    <col min="3076" max="3076" width="12.75" style="263" customWidth="1"/>
    <col min="3077" max="3077" width="12.125" style="263" bestFit="1" customWidth="1"/>
    <col min="3078" max="3078" width="8.75" style="263" customWidth="1"/>
    <col min="3079" max="3079" width="12.125" style="263" bestFit="1" customWidth="1"/>
    <col min="3080" max="3080" width="8.75" style="263" customWidth="1"/>
    <col min="3081" max="3081" width="11" style="263" bestFit="1" customWidth="1"/>
    <col min="3082" max="3082" width="8.75" style="263" customWidth="1"/>
    <col min="3083" max="3083" width="9.75" style="263" customWidth="1"/>
    <col min="3084" max="3084" width="9.625" style="263" customWidth="1"/>
    <col min="3085" max="3085" width="11" style="263" bestFit="1" customWidth="1"/>
    <col min="3086" max="3086" width="8.75" style="263" customWidth="1"/>
    <col min="3087" max="3087" width="12.125" style="263" bestFit="1" customWidth="1"/>
    <col min="3088" max="3328" width="10.75" style="263"/>
    <col min="3329" max="3329" width="15.75" style="263" customWidth="1"/>
    <col min="3330" max="3331" width="8.75" style="263" customWidth="1"/>
    <col min="3332" max="3332" width="12.75" style="263" customWidth="1"/>
    <col min="3333" max="3333" width="12.125" style="263" bestFit="1" customWidth="1"/>
    <col min="3334" max="3334" width="8.75" style="263" customWidth="1"/>
    <col min="3335" max="3335" width="12.125" style="263" bestFit="1" customWidth="1"/>
    <col min="3336" max="3336" width="8.75" style="263" customWidth="1"/>
    <col min="3337" max="3337" width="11" style="263" bestFit="1" customWidth="1"/>
    <col min="3338" max="3338" width="8.75" style="263" customWidth="1"/>
    <col min="3339" max="3339" width="9.75" style="263" customWidth="1"/>
    <col min="3340" max="3340" width="9.625" style="263" customWidth="1"/>
    <col min="3341" max="3341" width="11" style="263" bestFit="1" customWidth="1"/>
    <col min="3342" max="3342" width="8.75" style="263" customWidth="1"/>
    <col min="3343" max="3343" width="12.125" style="263" bestFit="1" customWidth="1"/>
    <col min="3344" max="3584" width="10.75" style="263"/>
    <col min="3585" max="3585" width="15.75" style="263" customWidth="1"/>
    <col min="3586" max="3587" width="8.75" style="263" customWidth="1"/>
    <col min="3588" max="3588" width="12.75" style="263" customWidth="1"/>
    <col min="3589" max="3589" width="12.125" style="263" bestFit="1" customWidth="1"/>
    <col min="3590" max="3590" width="8.75" style="263" customWidth="1"/>
    <col min="3591" max="3591" width="12.125" style="263" bestFit="1" customWidth="1"/>
    <col min="3592" max="3592" width="8.75" style="263" customWidth="1"/>
    <col min="3593" max="3593" width="11" style="263" bestFit="1" customWidth="1"/>
    <col min="3594" max="3594" width="8.75" style="263" customWidth="1"/>
    <col min="3595" max="3595" width="9.75" style="263" customWidth="1"/>
    <col min="3596" max="3596" width="9.625" style="263" customWidth="1"/>
    <col min="3597" max="3597" width="11" style="263" bestFit="1" customWidth="1"/>
    <col min="3598" max="3598" width="8.75" style="263" customWidth="1"/>
    <col min="3599" max="3599" width="12.125" style="263" bestFit="1" customWidth="1"/>
    <col min="3600" max="3840" width="10.75" style="263"/>
    <col min="3841" max="3841" width="15.75" style="263" customWidth="1"/>
    <col min="3842" max="3843" width="8.75" style="263" customWidth="1"/>
    <col min="3844" max="3844" width="12.75" style="263" customWidth="1"/>
    <col min="3845" max="3845" width="12.125" style="263" bestFit="1" customWidth="1"/>
    <col min="3846" max="3846" width="8.75" style="263" customWidth="1"/>
    <col min="3847" max="3847" width="12.125" style="263" bestFit="1" customWidth="1"/>
    <col min="3848" max="3848" width="8.75" style="263" customWidth="1"/>
    <col min="3849" max="3849" width="11" style="263" bestFit="1" customWidth="1"/>
    <col min="3850" max="3850" width="8.75" style="263" customWidth="1"/>
    <col min="3851" max="3851" width="9.75" style="263" customWidth="1"/>
    <col min="3852" max="3852" width="9.625" style="263" customWidth="1"/>
    <col min="3853" max="3853" width="11" style="263" bestFit="1" customWidth="1"/>
    <col min="3854" max="3854" width="8.75" style="263" customWidth="1"/>
    <col min="3855" max="3855" width="12.125" style="263" bestFit="1" customWidth="1"/>
    <col min="3856" max="4096" width="10.75" style="263"/>
    <col min="4097" max="4097" width="15.75" style="263" customWidth="1"/>
    <col min="4098" max="4099" width="8.75" style="263" customWidth="1"/>
    <col min="4100" max="4100" width="12.75" style="263" customWidth="1"/>
    <col min="4101" max="4101" width="12.125" style="263" bestFit="1" customWidth="1"/>
    <col min="4102" max="4102" width="8.75" style="263" customWidth="1"/>
    <col min="4103" max="4103" width="12.125" style="263" bestFit="1" customWidth="1"/>
    <col min="4104" max="4104" width="8.75" style="263" customWidth="1"/>
    <col min="4105" max="4105" width="11" style="263" bestFit="1" customWidth="1"/>
    <col min="4106" max="4106" width="8.75" style="263" customWidth="1"/>
    <col min="4107" max="4107" width="9.75" style="263" customWidth="1"/>
    <col min="4108" max="4108" width="9.625" style="263" customWidth="1"/>
    <col min="4109" max="4109" width="11" style="263" bestFit="1" customWidth="1"/>
    <col min="4110" max="4110" width="8.75" style="263" customWidth="1"/>
    <col min="4111" max="4111" width="12.125" style="263" bestFit="1" customWidth="1"/>
    <col min="4112" max="4352" width="10.75" style="263"/>
    <col min="4353" max="4353" width="15.75" style="263" customWidth="1"/>
    <col min="4354" max="4355" width="8.75" style="263" customWidth="1"/>
    <col min="4356" max="4356" width="12.75" style="263" customWidth="1"/>
    <col min="4357" max="4357" width="12.125" style="263" bestFit="1" customWidth="1"/>
    <col min="4358" max="4358" width="8.75" style="263" customWidth="1"/>
    <col min="4359" max="4359" width="12.125" style="263" bestFit="1" customWidth="1"/>
    <col min="4360" max="4360" width="8.75" style="263" customWidth="1"/>
    <col min="4361" max="4361" width="11" style="263" bestFit="1" customWidth="1"/>
    <col min="4362" max="4362" width="8.75" style="263" customWidth="1"/>
    <col min="4363" max="4363" width="9.75" style="263" customWidth="1"/>
    <col min="4364" max="4364" width="9.625" style="263" customWidth="1"/>
    <col min="4365" max="4365" width="11" style="263" bestFit="1" customWidth="1"/>
    <col min="4366" max="4366" width="8.75" style="263" customWidth="1"/>
    <col min="4367" max="4367" width="12.125" style="263" bestFit="1" customWidth="1"/>
    <col min="4368" max="4608" width="10.75" style="263"/>
    <col min="4609" max="4609" width="15.75" style="263" customWidth="1"/>
    <col min="4610" max="4611" width="8.75" style="263" customWidth="1"/>
    <col min="4612" max="4612" width="12.75" style="263" customWidth="1"/>
    <col min="4613" max="4613" width="12.125" style="263" bestFit="1" customWidth="1"/>
    <col min="4614" max="4614" width="8.75" style="263" customWidth="1"/>
    <col min="4615" max="4615" width="12.125" style="263" bestFit="1" customWidth="1"/>
    <col min="4616" max="4616" width="8.75" style="263" customWidth="1"/>
    <col min="4617" max="4617" width="11" style="263" bestFit="1" customWidth="1"/>
    <col min="4618" max="4618" width="8.75" style="263" customWidth="1"/>
    <col min="4619" max="4619" width="9.75" style="263" customWidth="1"/>
    <col min="4620" max="4620" width="9.625" style="263" customWidth="1"/>
    <col min="4621" max="4621" width="11" style="263" bestFit="1" customWidth="1"/>
    <col min="4622" max="4622" width="8.75" style="263" customWidth="1"/>
    <col min="4623" max="4623" width="12.125" style="263" bestFit="1" customWidth="1"/>
    <col min="4624" max="4864" width="10.75" style="263"/>
    <col min="4865" max="4865" width="15.75" style="263" customWidth="1"/>
    <col min="4866" max="4867" width="8.75" style="263" customWidth="1"/>
    <col min="4868" max="4868" width="12.75" style="263" customWidth="1"/>
    <col min="4869" max="4869" width="12.125" style="263" bestFit="1" customWidth="1"/>
    <col min="4870" max="4870" width="8.75" style="263" customWidth="1"/>
    <col min="4871" max="4871" width="12.125" style="263" bestFit="1" customWidth="1"/>
    <col min="4872" max="4872" width="8.75" style="263" customWidth="1"/>
    <col min="4873" max="4873" width="11" style="263" bestFit="1" customWidth="1"/>
    <col min="4874" max="4874" width="8.75" style="263" customWidth="1"/>
    <col min="4875" max="4875" width="9.75" style="263" customWidth="1"/>
    <col min="4876" max="4876" width="9.625" style="263" customWidth="1"/>
    <col min="4877" max="4877" width="11" style="263" bestFit="1" customWidth="1"/>
    <col min="4878" max="4878" width="8.75" style="263" customWidth="1"/>
    <col min="4879" max="4879" width="12.125" style="263" bestFit="1" customWidth="1"/>
    <col min="4880" max="5120" width="10.75" style="263"/>
    <col min="5121" max="5121" width="15.75" style="263" customWidth="1"/>
    <col min="5122" max="5123" width="8.75" style="263" customWidth="1"/>
    <col min="5124" max="5124" width="12.75" style="263" customWidth="1"/>
    <col min="5125" max="5125" width="12.125" style="263" bestFit="1" customWidth="1"/>
    <col min="5126" max="5126" width="8.75" style="263" customWidth="1"/>
    <col min="5127" max="5127" width="12.125" style="263" bestFit="1" customWidth="1"/>
    <col min="5128" max="5128" width="8.75" style="263" customWidth="1"/>
    <col min="5129" max="5129" width="11" style="263" bestFit="1" customWidth="1"/>
    <col min="5130" max="5130" width="8.75" style="263" customWidth="1"/>
    <col min="5131" max="5131" width="9.75" style="263" customWidth="1"/>
    <col min="5132" max="5132" width="9.625" style="263" customWidth="1"/>
    <col min="5133" max="5133" width="11" style="263" bestFit="1" customWidth="1"/>
    <col min="5134" max="5134" width="8.75" style="263" customWidth="1"/>
    <col min="5135" max="5135" width="12.125" style="263" bestFit="1" customWidth="1"/>
    <col min="5136" max="5376" width="10.75" style="263"/>
    <col min="5377" max="5377" width="15.75" style="263" customWidth="1"/>
    <col min="5378" max="5379" width="8.75" style="263" customWidth="1"/>
    <col min="5380" max="5380" width="12.75" style="263" customWidth="1"/>
    <col min="5381" max="5381" width="12.125" style="263" bestFit="1" customWidth="1"/>
    <col min="5382" max="5382" width="8.75" style="263" customWidth="1"/>
    <col min="5383" max="5383" width="12.125" style="263" bestFit="1" customWidth="1"/>
    <col min="5384" max="5384" width="8.75" style="263" customWidth="1"/>
    <col min="5385" max="5385" width="11" style="263" bestFit="1" customWidth="1"/>
    <col min="5386" max="5386" width="8.75" style="263" customWidth="1"/>
    <col min="5387" max="5387" width="9.75" style="263" customWidth="1"/>
    <col min="5388" max="5388" width="9.625" style="263" customWidth="1"/>
    <col min="5389" max="5389" width="11" style="263" bestFit="1" customWidth="1"/>
    <col min="5390" max="5390" width="8.75" style="263" customWidth="1"/>
    <col min="5391" max="5391" width="12.125" style="263" bestFit="1" customWidth="1"/>
    <col min="5392" max="5632" width="10.75" style="263"/>
    <col min="5633" max="5633" width="15.75" style="263" customWidth="1"/>
    <col min="5634" max="5635" width="8.75" style="263" customWidth="1"/>
    <col min="5636" max="5636" width="12.75" style="263" customWidth="1"/>
    <col min="5637" max="5637" width="12.125" style="263" bestFit="1" customWidth="1"/>
    <col min="5638" max="5638" width="8.75" style="263" customWidth="1"/>
    <col min="5639" max="5639" width="12.125" style="263" bestFit="1" customWidth="1"/>
    <col min="5640" max="5640" width="8.75" style="263" customWidth="1"/>
    <col min="5641" max="5641" width="11" style="263" bestFit="1" customWidth="1"/>
    <col min="5642" max="5642" width="8.75" style="263" customWidth="1"/>
    <col min="5643" max="5643" width="9.75" style="263" customWidth="1"/>
    <col min="5644" max="5644" width="9.625" style="263" customWidth="1"/>
    <col min="5645" max="5645" width="11" style="263" bestFit="1" customWidth="1"/>
    <col min="5646" max="5646" width="8.75" style="263" customWidth="1"/>
    <col min="5647" max="5647" width="12.125" style="263" bestFit="1" customWidth="1"/>
    <col min="5648" max="5888" width="10.75" style="263"/>
    <col min="5889" max="5889" width="15.75" style="263" customWidth="1"/>
    <col min="5890" max="5891" width="8.75" style="263" customWidth="1"/>
    <col min="5892" max="5892" width="12.75" style="263" customWidth="1"/>
    <col min="5893" max="5893" width="12.125" style="263" bestFit="1" customWidth="1"/>
    <col min="5894" max="5894" width="8.75" style="263" customWidth="1"/>
    <col min="5895" max="5895" width="12.125" style="263" bestFit="1" customWidth="1"/>
    <col min="5896" max="5896" width="8.75" style="263" customWidth="1"/>
    <col min="5897" max="5897" width="11" style="263" bestFit="1" customWidth="1"/>
    <col min="5898" max="5898" width="8.75" style="263" customWidth="1"/>
    <col min="5899" max="5899" width="9.75" style="263" customWidth="1"/>
    <col min="5900" max="5900" width="9.625" style="263" customWidth="1"/>
    <col min="5901" max="5901" width="11" style="263" bestFit="1" customWidth="1"/>
    <col min="5902" max="5902" width="8.75" style="263" customWidth="1"/>
    <col min="5903" max="5903" width="12.125" style="263" bestFit="1" customWidth="1"/>
    <col min="5904" max="6144" width="10.75" style="263"/>
    <col min="6145" max="6145" width="15.75" style="263" customWidth="1"/>
    <col min="6146" max="6147" width="8.75" style="263" customWidth="1"/>
    <col min="6148" max="6148" width="12.75" style="263" customWidth="1"/>
    <col min="6149" max="6149" width="12.125" style="263" bestFit="1" customWidth="1"/>
    <col min="6150" max="6150" width="8.75" style="263" customWidth="1"/>
    <col min="6151" max="6151" width="12.125" style="263" bestFit="1" customWidth="1"/>
    <col min="6152" max="6152" width="8.75" style="263" customWidth="1"/>
    <col min="6153" max="6153" width="11" style="263" bestFit="1" customWidth="1"/>
    <col min="6154" max="6154" width="8.75" style="263" customWidth="1"/>
    <col min="6155" max="6155" width="9.75" style="263" customWidth="1"/>
    <col min="6156" max="6156" width="9.625" style="263" customWidth="1"/>
    <col min="6157" max="6157" width="11" style="263" bestFit="1" customWidth="1"/>
    <col min="6158" max="6158" width="8.75" style="263" customWidth="1"/>
    <col min="6159" max="6159" width="12.125" style="263" bestFit="1" customWidth="1"/>
    <col min="6160" max="6400" width="10.75" style="263"/>
    <col min="6401" max="6401" width="15.75" style="263" customWidth="1"/>
    <col min="6402" max="6403" width="8.75" style="263" customWidth="1"/>
    <col min="6404" max="6404" width="12.75" style="263" customWidth="1"/>
    <col min="6405" max="6405" width="12.125" style="263" bestFit="1" customWidth="1"/>
    <col min="6406" max="6406" width="8.75" style="263" customWidth="1"/>
    <col min="6407" max="6407" width="12.125" style="263" bestFit="1" customWidth="1"/>
    <col min="6408" max="6408" width="8.75" style="263" customWidth="1"/>
    <col min="6409" max="6409" width="11" style="263" bestFit="1" customWidth="1"/>
    <col min="6410" max="6410" width="8.75" style="263" customWidth="1"/>
    <col min="6411" max="6411" width="9.75" style="263" customWidth="1"/>
    <col min="6412" max="6412" width="9.625" style="263" customWidth="1"/>
    <col min="6413" max="6413" width="11" style="263" bestFit="1" customWidth="1"/>
    <col min="6414" max="6414" width="8.75" style="263" customWidth="1"/>
    <col min="6415" max="6415" width="12.125" style="263" bestFit="1" customWidth="1"/>
    <col min="6416" max="6656" width="10.75" style="263"/>
    <col min="6657" max="6657" width="15.75" style="263" customWidth="1"/>
    <col min="6658" max="6659" width="8.75" style="263" customWidth="1"/>
    <col min="6660" max="6660" width="12.75" style="263" customWidth="1"/>
    <col min="6661" max="6661" width="12.125" style="263" bestFit="1" customWidth="1"/>
    <col min="6662" max="6662" width="8.75" style="263" customWidth="1"/>
    <col min="6663" max="6663" width="12.125" style="263" bestFit="1" customWidth="1"/>
    <col min="6664" max="6664" width="8.75" style="263" customWidth="1"/>
    <col min="6665" max="6665" width="11" style="263" bestFit="1" customWidth="1"/>
    <col min="6666" max="6666" width="8.75" style="263" customWidth="1"/>
    <col min="6667" max="6667" width="9.75" style="263" customWidth="1"/>
    <col min="6668" max="6668" width="9.625" style="263" customWidth="1"/>
    <col min="6669" max="6669" width="11" style="263" bestFit="1" customWidth="1"/>
    <col min="6670" max="6670" width="8.75" style="263" customWidth="1"/>
    <col min="6671" max="6671" width="12.125" style="263" bestFit="1" customWidth="1"/>
    <col min="6672" max="6912" width="10.75" style="263"/>
    <col min="6913" max="6913" width="15.75" style="263" customWidth="1"/>
    <col min="6914" max="6915" width="8.75" style="263" customWidth="1"/>
    <col min="6916" max="6916" width="12.75" style="263" customWidth="1"/>
    <col min="6917" max="6917" width="12.125" style="263" bestFit="1" customWidth="1"/>
    <col min="6918" max="6918" width="8.75" style="263" customWidth="1"/>
    <col min="6919" max="6919" width="12.125" style="263" bestFit="1" customWidth="1"/>
    <col min="6920" max="6920" width="8.75" style="263" customWidth="1"/>
    <col min="6921" max="6921" width="11" style="263" bestFit="1" customWidth="1"/>
    <col min="6922" max="6922" width="8.75" style="263" customWidth="1"/>
    <col min="6923" max="6923" width="9.75" style="263" customWidth="1"/>
    <col min="6924" max="6924" width="9.625" style="263" customWidth="1"/>
    <col min="6925" max="6925" width="11" style="263" bestFit="1" customWidth="1"/>
    <col min="6926" max="6926" width="8.75" style="263" customWidth="1"/>
    <col min="6927" max="6927" width="12.125" style="263" bestFit="1" customWidth="1"/>
    <col min="6928" max="7168" width="10.75" style="263"/>
    <col min="7169" max="7169" width="15.75" style="263" customWidth="1"/>
    <col min="7170" max="7171" width="8.75" style="263" customWidth="1"/>
    <col min="7172" max="7172" width="12.75" style="263" customWidth="1"/>
    <col min="7173" max="7173" width="12.125" style="263" bestFit="1" customWidth="1"/>
    <col min="7174" max="7174" width="8.75" style="263" customWidth="1"/>
    <col min="7175" max="7175" width="12.125" style="263" bestFit="1" customWidth="1"/>
    <col min="7176" max="7176" width="8.75" style="263" customWidth="1"/>
    <col min="7177" max="7177" width="11" style="263" bestFit="1" customWidth="1"/>
    <col min="7178" max="7178" width="8.75" style="263" customWidth="1"/>
    <col min="7179" max="7179" width="9.75" style="263" customWidth="1"/>
    <col min="7180" max="7180" width="9.625" style="263" customWidth="1"/>
    <col min="7181" max="7181" width="11" style="263" bestFit="1" customWidth="1"/>
    <col min="7182" max="7182" width="8.75" style="263" customWidth="1"/>
    <col min="7183" max="7183" width="12.125" style="263" bestFit="1" customWidth="1"/>
    <col min="7184" max="7424" width="10.75" style="263"/>
    <col min="7425" max="7425" width="15.75" style="263" customWidth="1"/>
    <col min="7426" max="7427" width="8.75" style="263" customWidth="1"/>
    <col min="7428" max="7428" width="12.75" style="263" customWidth="1"/>
    <col min="7429" max="7429" width="12.125" style="263" bestFit="1" customWidth="1"/>
    <col min="7430" max="7430" width="8.75" style="263" customWidth="1"/>
    <col min="7431" max="7431" width="12.125" style="263" bestFit="1" customWidth="1"/>
    <col min="7432" max="7432" width="8.75" style="263" customWidth="1"/>
    <col min="7433" max="7433" width="11" style="263" bestFit="1" customWidth="1"/>
    <col min="7434" max="7434" width="8.75" style="263" customWidth="1"/>
    <col min="7435" max="7435" width="9.75" style="263" customWidth="1"/>
    <col min="7436" max="7436" width="9.625" style="263" customWidth="1"/>
    <col min="7437" max="7437" width="11" style="263" bestFit="1" customWidth="1"/>
    <col min="7438" max="7438" width="8.75" style="263" customWidth="1"/>
    <col min="7439" max="7439" width="12.125" style="263" bestFit="1" customWidth="1"/>
    <col min="7440" max="7680" width="10.75" style="263"/>
    <col min="7681" max="7681" width="15.75" style="263" customWidth="1"/>
    <col min="7682" max="7683" width="8.75" style="263" customWidth="1"/>
    <col min="7684" max="7684" width="12.75" style="263" customWidth="1"/>
    <col min="7685" max="7685" width="12.125" style="263" bestFit="1" customWidth="1"/>
    <col min="7686" max="7686" width="8.75" style="263" customWidth="1"/>
    <col min="7687" max="7687" width="12.125" style="263" bestFit="1" customWidth="1"/>
    <col min="7688" max="7688" width="8.75" style="263" customWidth="1"/>
    <col min="7689" max="7689" width="11" style="263" bestFit="1" customWidth="1"/>
    <col min="7690" max="7690" width="8.75" style="263" customWidth="1"/>
    <col min="7691" max="7691" width="9.75" style="263" customWidth="1"/>
    <col min="7692" max="7692" width="9.625" style="263" customWidth="1"/>
    <col min="7693" max="7693" width="11" style="263" bestFit="1" customWidth="1"/>
    <col min="7694" max="7694" width="8.75" style="263" customWidth="1"/>
    <col min="7695" max="7695" width="12.125" style="263" bestFit="1" customWidth="1"/>
    <col min="7696" max="7936" width="10.75" style="263"/>
    <col min="7937" max="7937" width="15.75" style="263" customWidth="1"/>
    <col min="7938" max="7939" width="8.75" style="263" customWidth="1"/>
    <col min="7940" max="7940" width="12.75" style="263" customWidth="1"/>
    <col min="7941" max="7941" width="12.125" style="263" bestFit="1" customWidth="1"/>
    <col min="7942" max="7942" width="8.75" style="263" customWidth="1"/>
    <col min="7943" max="7943" width="12.125" style="263" bestFit="1" customWidth="1"/>
    <col min="7944" max="7944" width="8.75" style="263" customWidth="1"/>
    <col min="7945" max="7945" width="11" style="263" bestFit="1" customWidth="1"/>
    <col min="7946" max="7946" width="8.75" style="263" customWidth="1"/>
    <col min="7947" max="7947" width="9.75" style="263" customWidth="1"/>
    <col min="7948" max="7948" width="9.625" style="263" customWidth="1"/>
    <col min="7949" max="7949" width="11" style="263" bestFit="1" customWidth="1"/>
    <col min="7950" max="7950" width="8.75" style="263" customWidth="1"/>
    <col min="7951" max="7951" width="12.125" style="263" bestFit="1" customWidth="1"/>
    <col min="7952" max="8192" width="10.75" style="263"/>
    <col min="8193" max="8193" width="15.75" style="263" customWidth="1"/>
    <col min="8194" max="8195" width="8.75" style="263" customWidth="1"/>
    <col min="8196" max="8196" width="12.75" style="263" customWidth="1"/>
    <col min="8197" max="8197" width="12.125" style="263" bestFit="1" customWidth="1"/>
    <col min="8198" max="8198" width="8.75" style="263" customWidth="1"/>
    <col min="8199" max="8199" width="12.125" style="263" bestFit="1" customWidth="1"/>
    <col min="8200" max="8200" width="8.75" style="263" customWidth="1"/>
    <col min="8201" max="8201" width="11" style="263" bestFit="1" customWidth="1"/>
    <col min="8202" max="8202" width="8.75" style="263" customWidth="1"/>
    <col min="8203" max="8203" width="9.75" style="263" customWidth="1"/>
    <col min="8204" max="8204" width="9.625" style="263" customWidth="1"/>
    <col min="8205" max="8205" width="11" style="263" bestFit="1" customWidth="1"/>
    <col min="8206" max="8206" width="8.75" style="263" customWidth="1"/>
    <col min="8207" max="8207" width="12.125" style="263" bestFit="1" customWidth="1"/>
    <col min="8208" max="8448" width="10.75" style="263"/>
    <col min="8449" max="8449" width="15.75" style="263" customWidth="1"/>
    <col min="8450" max="8451" width="8.75" style="263" customWidth="1"/>
    <col min="8452" max="8452" width="12.75" style="263" customWidth="1"/>
    <col min="8453" max="8453" width="12.125" style="263" bestFit="1" customWidth="1"/>
    <col min="8454" max="8454" width="8.75" style="263" customWidth="1"/>
    <col min="8455" max="8455" width="12.125" style="263" bestFit="1" customWidth="1"/>
    <col min="8456" max="8456" width="8.75" style="263" customWidth="1"/>
    <col min="8457" max="8457" width="11" style="263" bestFit="1" customWidth="1"/>
    <col min="8458" max="8458" width="8.75" style="263" customWidth="1"/>
    <col min="8459" max="8459" width="9.75" style="263" customWidth="1"/>
    <col min="8460" max="8460" width="9.625" style="263" customWidth="1"/>
    <col min="8461" max="8461" width="11" style="263" bestFit="1" customWidth="1"/>
    <col min="8462" max="8462" width="8.75" style="263" customWidth="1"/>
    <col min="8463" max="8463" width="12.125" style="263" bestFit="1" customWidth="1"/>
    <col min="8464" max="8704" width="10.75" style="263"/>
    <col min="8705" max="8705" width="15.75" style="263" customWidth="1"/>
    <col min="8706" max="8707" width="8.75" style="263" customWidth="1"/>
    <col min="8708" max="8708" width="12.75" style="263" customWidth="1"/>
    <col min="8709" max="8709" width="12.125" style="263" bestFit="1" customWidth="1"/>
    <col min="8710" max="8710" width="8.75" style="263" customWidth="1"/>
    <col min="8711" max="8711" width="12.125" style="263" bestFit="1" customWidth="1"/>
    <col min="8712" max="8712" width="8.75" style="263" customWidth="1"/>
    <col min="8713" max="8713" width="11" style="263" bestFit="1" customWidth="1"/>
    <col min="8714" max="8714" width="8.75" style="263" customWidth="1"/>
    <col min="8715" max="8715" width="9.75" style="263" customWidth="1"/>
    <col min="8716" max="8716" width="9.625" style="263" customWidth="1"/>
    <col min="8717" max="8717" width="11" style="263" bestFit="1" customWidth="1"/>
    <col min="8718" max="8718" width="8.75" style="263" customWidth="1"/>
    <col min="8719" max="8719" width="12.125" style="263" bestFit="1" customWidth="1"/>
    <col min="8720" max="8960" width="10.75" style="263"/>
    <col min="8961" max="8961" width="15.75" style="263" customWidth="1"/>
    <col min="8962" max="8963" width="8.75" style="263" customWidth="1"/>
    <col min="8964" max="8964" width="12.75" style="263" customWidth="1"/>
    <col min="8965" max="8965" width="12.125" style="263" bestFit="1" customWidth="1"/>
    <col min="8966" max="8966" width="8.75" style="263" customWidth="1"/>
    <col min="8967" max="8967" width="12.125" style="263" bestFit="1" customWidth="1"/>
    <col min="8968" max="8968" width="8.75" style="263" customWidth="1"/>
    <col min="8969" max="8969" width="11" style="263" bestFit="1" customWidth="1"/>
    <col min="8970" max="8970" width="8.75" style="263" customWidth="1"/>
    <col min="8971" max="8971" width="9.75" style="263" customWidth="1"/>
    <col min="8972" max="8972" width="9.625" style="263" customWidth="1"/>
    <col min="8973" max="8973" width="11" style="263" bestFit="1" customWidth="1"/>
    <col min="8974" max="8974" width="8.75" style="263" customWidth="1"/>
    <col min="8975" max="8975" width="12.125" style="263" bestFit="1" customWidth="1"/>
    <col min="8976" max="9216" width="10.75" style="263"/>
    <col min="9217" max="9217" width="15.75" style="263" customWidth="1"/>
    <col min="9218" max="9219" width="8.75" style="263" customWidth="1"/>
    <col min="9220" max="9220" width="12.75" style="263" customWidth="1"/>
    <col min="9221" max="9221" width="12.125" style="263" bestFit="1" customWidth="1"/>
    <col min="9222" max="9222" width="8.75" style="263" customWidth="1"/>
    <col min="9223" max="9223" width="12.125" style="263" bestFit="1" customWidth="1"/>
    <col min="9224" max="9224" width="8.75" style="263" customWidth="1"/>
    <col min="9225" max="9225" width="11" style="263" bestFit="1" customWidth="1"/>
    <col min="9226" max="9226" width="8.75" style="263" customWidth="1"/>
    <col min="9227" max="9227" width="9.75" style="263" customWidth="1"/>
    <col min="9228" max="9228" width="9.625" style="263" customWidth="1"/>
    <col min="9229" max="9229" width="11" style="263" bestFit="1" customWidth="1"/>
    <col min="9230" max="9230" width="8.75" style="263" customWidth="1"/>
    <col min="9231" max="9231" width="12.125" style="263" bestFit="1" customWidth="1"/>
    <col min="9232" max="9472" width="10.75" style="263"/>
    <col min="9473" max="9473" width="15.75" style="263" customWidth="1"/>
    <col min="9474" max="9475" width="8.75" style="263" customWidth="1"/>
    <col min="9476" max="9476" width="12.75" style="263" customWidth="1"/>
    <col min="9477" max="9477" width="12.125" style="263" bestFit="1" customWidth="1"/>
    <col min="9478" max="9478" width="8.75" style="263" customWidth="1"/>
    <col min="9479" max="9479" width="12.125" style="263" bestFit="1" customWidth="1"/>
    <col min="9480" max="9480" width="8.75" style="263" customWidth="1"/>
    <col min="9481" max="9481" width="11" style="263" bestFit="1" customWidth="1"/>
    <col min="9482" max="9482" width="8.75" style="263" customWidth="1"/>
    <col min="9483" max="9483" width="9.75" style="263" customWidth="1"/>
    <col min="9484" max="9484" width="9.625" style="263" customWidth="1"/>
    <col min="9485" max="9485" width="11" style="263" bestFit="1" customWidth="1"/>
    <col min="9486" max="9486" width="8.75" style="263" customWidth="1"/>
    <col min="9487" max="9487" width="12.125" style="263" bestFit="1" customWidth="1"/>
    <col min="9488" max="9728" width="10.75" style="263"/>
    <col min="9729" max="9729" width="15.75" style="263" customWidth="1"/>
    <col min="9730" max="9731" width="8.75" style="263" customWidth="1"/>
    <col min="9732" max="9732" width="12.75" style="263" customWidth="1"/>
    <col min="9733" max="9733" width="12.125" style="263" bestFit="1" customWidth="1"/>
    <col min="9734" max="9734" width="8.75" style="263" customWidth="1"/>
    <col min="9735" max="9735" width="12.125" style="263" bestFit="1" customWidth="1"/>
    <col min="9736" max="9736" width="8.75" style="263" customWidth="1"/>
    <col min="9737" max="9737" width="11" style="263" bestFit="1" customWidth="1"/>
    <col min="9738" max="9738" width="8.75" style="263" customWidth="1"/>
    <col min="9739" max="9739" width="9.75" style="263" customWidth="1"/>
    <col min="9740" max="9740" width="9.625" style="263" customWidth="1"/>
    <col min="9741" max="9741" width="11" style="263" bestFit="1" customWidth="1"/>
    <col min="9742" max="9742" width="8.75" style="263" customWidth="1"/>
    <col min="9743" max="9743" width="12.125" style="263" bestFit="1" customWidth="1"/>
    <col min="9744" max="9984" width="10.75" style="263"/>
    <col min="9985" max="9985" width="15.75" style="263" customWidth="1"/>
    <col min="9986" max="9987" width="8.75" style="263" customWidth="1"/>
    <col min="9988" max="9988" width="12.75" style="263" customWidth="1"/>
    <col min="9989" max="9989" width="12.125" style="263" bestFit="1" customWidth="1"/>
    <col min="9990" max="9990" width="8.75" style="263" customWidth="1"/>
    <col min="9991" max="9991" width="12.125" style="263" bestFit="1" customWidth="1"/>
    <col min="9992" max="9992" width="8.75" style="263" customWidth="1"/>
    <col min="9993" max="9993" width="11" style="263" bestFit="1" customWidth="1"/>
    <col min="9994" max="9994" width="8.75" style="263" customWidth="1"/>
    <col min="9995" max="9995" width="9.75" style="263" customWidth="1"/>
    <col min="9996" max="9996" width="9.625" style="263" customWidth="1"/>
    <col min="9997" max="9997" width="11" style="263" bestFit="1" customWidth="1"/>
    <col min="9998" max="9998" width="8.75" style="263" customWidth="1"/>
    <col min="9999" max="9999" width="12.125" style="263" bestFit="1" customWidth="1"/>
    <col min="10000" max="10240" width="10.75" style="263"/>
    <col min="10241" max="10241" width="15.75" style="263" customWidth="1"/>
    <col min="10242" max="10243" width="8.75" style="263" customWidth="1"/>
    <col min="10244" max="10244" width="12.75" style="263" customWidth="1"/>
    <col min="10245" max="10245" width="12.125" style="263" bestFit="1" customWidth="1"/>
    <col min="10246" max="10246" width="8.75" style="263" customWidth="1"/>
    <col min="10247" max="10247" width="12.125" style="263" bestFit="1" customWidth="1"/>
    <col min="10248" max="10248" width="8.75" style="263" customWidth="1"/>
    <col min="10249" max="10249" width="11" style="263" bestFit="1" customWidth="1"/>
    <col min="10250" max="10250" width="8.75" style="263" customWidth="1"/>
    <col min="10251" max="10251" width="9.75" style="263" customWidth="1"/>
    <col min="10252" max="10252" width="9.625" style="263" customWidth="1"/>
    <col min="10253" max="10253" width="11" style="263" bestFit="1" customWidth="1"/>
    <col min="10254" max="10254" width="8.75" style="263" customWidth="1"/>
    <col min="10255" max="10255" width="12.125" style="263" bestFit="1" customWidth="1"/>
    <col min="10256" max="10496" width="10.75" style="263"/>
    <col min="10497" max="10497" width="15.75" style="263" customWidth="1"/>
    <col min="10498" max="10499" width="8.75" style="263" customWidth="1"/>
    <col min="10500" max="10500" width="12.75" style="263" customWidth="1"/>
    <col min="10501" max="10501" width="12.125" style="263" bestFit="1" customWidth="1"/>
    <col min="10502" max="10502" width="8.75" style="263" customWidth="1"/>
    <col min="10503" max="10503" width="12.125" style="263" bestFit="1" customWidth="1"/>
    <col min="10504" max="10504" width="8.75" style="263" customWidth="1"/>
    <col min="10505" max="10505" width="11" style="263" bestFit="1" customWidth="1"/>
    <col min="10506" max="10506" width="8.75" style="263" customWidth="1"/>
    <col min="10507" max="10507" width="9.75" style="263" customWidth="1"/>
    <col min="10508" max="10508" width="9.625" style="263" customWidth="1"/>
    <col min="10509" max="10509" width="11" style="263" bestFit="1" customWidth="1"/>
    <col min="10510" max="10510" width="8.75" style="263" customWidth="1"/>
    <col min="10511" max="10511" width="12.125" style="263" bestFit="1" customWidth="1"/>
    <col min="10512" max="10752" width="10.75" style="263"/>
    <col min="10753" max="10753" width="15.75" style="263" customWidth="1"/>
    <col min="10754" max="10755" width="8.75" style="263" customWidth="1"/>
    <col min="10756" max="10756" width="12.75" style="263" customWidth="1"/>
    <col min="10757" max="10757" width="12.125" style="263" bestFit="1" customWidth="1"/>
    <col min="10758" max="10758" width="8.75" style="263" customWidth="1"/>
    <col min="10759" max="10759" width="12.125" style="263" bestFit="1" customWidth="1"/>
    <col min="10760" max="10760" width="8.75" style="263" customWidth="1"/>
    <col min="10761" max="10761" width="11" style="263" bestFit="1" customWidth="1"/>
    <col min="10762" max="10762" width="8.75" style="263" customWidth="1"/>
    <col min="10763" max="10763" width="9.75" style="263" customWidth="1"/>
    <col min="10764" max="10764" width="9.625" style="263" customWidth="1"/>
    <col min="10765" max="10765" width="11" style="263" bestFit="1" customWidth="1"/>
    <col min="10766" max="10766" width="8.75" style="263" customWidth="1"/>
    <col min="10767" max="10767" width="12.125" style="263" bestFit="1" customWidth="1"/>
    <col min="10768" max="11008" width="10.75" style="263"/>
    <col min="11009" max="11009" width="15.75" style="263" customWidth="1"/>
    <col min="11010" max="11011" width="8.75" style="263" customWidth="1"/>
    <col min="11012" max="11012" width="12.75" style="263" customWidth="1"/>
    <col min="11013" max="11013" width="12.125" style="263" bestFit="1" customWidth="1"/>
    <col min="11014" max="11014" width="8.75" style="263" customWidth="1"/>
    <col min="11015" max="11015" width="12.125" style="263" bestFit="1" customWidth="1"/>
    <col min="11016" max="11016" width="8.75" style="263" customWidth="1"/>
    <col min="11017" max="11017" width="11" style="263" bestFit="1" customWidth="1"/>
    <col min="11018" max="11018" width="8.75" style="263" customWidth="1"/>
    <col min="11019" max="11019" width="9.75" style="263" customWidth="1"/>
    <col min="11020" max="11020" width="9.625" style="263" customWidth="1"/>
    <col min="11021" max="11021" width="11" style="263" bestFit="1" customWidth="1"/>
    <col min="11022" max="11022" width="8.75" style="263" customWidth="1"/>
    <col min="11023" max="11023" width="12.125" style="263" bestFit="1" customWidth="1"/>
    <col min="11024" max="11264" width="10.75" style="263"/>
    <col min="11265" max="11265" width="15.75" style="263" customWidth="1"/>
    <col min="11266" max="11267" width="8.75" style="263" customWidth="1"/>
    <col min="11268" max="11268" width="12.75" style="263" customWidth="1"/>
    <col min="11269" max="11269" width="12.125" style="263" bestFit="1" customWidth="1"/>
    <col min="11270" max="11270" width="8.75" style="263" customWidth="1"/>
    <col min="11271" max="11271" width="12.125" style="263" bestFit="1" customWidth="1"/>
    <col min="11272" max="11272" width="8.75" style="263" customWidth="1"/>
    <col min="11273" max="11273" width="11" style="263" bestFit="1" customWidth="1"/>
    <col min="11274" max="11274" width="8.75" style="263" customWidth="1"/>
    <col min="11275" max="11275" width="9.75" style="263" customWidth="1"/>
    <col min="11276" max="11276" width="9.625" style="263" customWidth="1"/>
    <col min="11277" max="11277" width="11" style="263" bestFit="1" customWidth="1"/>
    <col min="11278" max="11278" width="8.75" style="263" customWidth="1"/>
    <col min="11279" max="11279" width="12.125" style="263" bestFit="1" customWidth="1"/>
    <col min="11280" max="11520" width="10.75" style="263"/>
    <col min="11521" max="11521" width="15.75" style="263" customWidth="1"/>
    <col min="11522" max="11523" width="8.75" style="263" customWidth="1"/>
    <col min="11524" max="11524" width="12.75" style="263" customWidth="1"/>
    <col min="11525" max="11525" width="12.125" style="263" bestFit="1" customWidth="1"/>
    <col min="11526" max="11526" width="8.75" style="263" customWidth="1"/>
    <col min="11527" max="11527" width="12.125" style="263" bestFit="1" customWidth="1"/>
    <col min="11528" max="11528" width="8.75" style="263" customWidth="1"/>
    <col min="11529" max="11529" width="11" style="263" bestFit="1" customWidth="1"/>
    <col min="11530" max="11530" width="8.75" style="263" customWidth="1"/>
    <col min="11531" max="11531" width="9.75" style="263" customWidth="1"/>
    <col min="11532" max="11532" width="9.625" style="263" customWidth="1"/>
    <col min="11533" max="11533" width="11" style="263" bestFit="1" customWidth="1"/>
    <col min="11534" max="11534" width="8.75" style="263" customWidth="1"/>
    <col min="11535" max="11535" width="12.125" style="263" bestFit="1" customWidth="1"/>
    <col min="11536" max="11776" width="10.75" style="263"/>
    <col min="11777" max="11777" width="15.75" style="263" customWidth="1"/>
    <col min="11778" max="11779" width="8.75" style="263" customWidth="1"/>
    <col min="11780" max="11780" width="12.75" style="263" customWidth="1"/>
    <col min="11781" max="11781" width="12.125" style="263" bestFit="1" customWidth="1"/>
    <col min="11782" max="11782" width="8.75" style="263" customWidth="1"/>
    <col min="11783" max="11783" width="12.125" style="263" bestFit="1" customWidth="1"/>
    <col min="11784" max="11784" width="8.75" style="263" customWidth="1"/>
    <col min="11785" max="11785" width="11" style="263" bestFit="1" customWidth="1"/>
    <col min="11786" max="11786" width="8.75" style="263" customWidth="1"/>
    <col min="11787" max="11787" width="9.75" style="263" customWidth="1"/>
    <col min="11788" max="11788" width="9.625" style="263" customWidth="1"/>
    <col min="11789" max="11789" width="11" style="263" bestFit="1" customWidth="1"/>
    <col min="11790" max="11790" width="8.75" style="263" customWidth="1"/>
    <col min="11791" max="11791" width="12.125" style="263" bestFit="1" customWidth="1"/>
    <col min="11792" max="12032" width="10.75" style="263"/>
    <col min="12033" max="12033" width="15.75" style="263" customWidth="1"/>
    <col min="12034" max="12035" width="8.75" style="263" customWidth="1"/>
    <col min="12036" max="12036" width="12.75" style="263" customWidth="1"/>
    <col min="12037" max="12037" width="12.125" style="263" bestFit="1" customWidth="1"/>
    <col min="12038" max="12038" width="8.75" style="263" customWidth="1"/>
    <col min="12039" max="12039" width="12.125" style="263" bestFit="1" customWidth="1"/>
    <col min="12040" max="12040" width="8.75" style="263" customWidth="1"/>
    <col min="12041" max="12041" width="11" style="263" bestFit="1" customWidth="1"/>
    <col min="12042" max="12042" width="8.75" style="263" customWidth="1"/>
    <col min="12043" max="12043" width="9.75" style="263" customWidth="1"/>
    <col min="12044" max="12044" width="9.625" style="263" customWidth="1"/>
    <col min="12045" max="12045" width="11" style="263" bestFit="1" customWidth="1"/>
    <col min="12046" max="12046" width="8.75" style="263" customWidth="1"/>
    <col min="12047" max="12047" width="12.125" style="263" bestFit="1" customWidth="1"/>
    <col min="12048" max="12288" width="10.75" style="263"/>
    <col min="12289" max="12289" width="15.75" style="263" customWidth="1"/>
    <col min="12290" max="12291" width="8.75" style="263" customWidth="1"/>
    <col min="12292" max="12292" width="12.75" style="263" customWidth="1"/>
    <col min="12293" max="12293" width="12.125" style="263" bestFit="1" customWidth="1"/>
    <col min="12294" max="12294" width="8.75" style="263" customWidth="1"/>
    <col min="12295" max="12295" width="12.125" style="263" bestFit="1" customWidth="1"/>
    <col min="12296" max="12296" width="8.75" style="263" customWidth="1"/>
    <col min="12297" max="12297" width="11" style="263" bestFit="1" customWidth="1"/>
    <col min="12298" max="12298" width="8.75" style="263" customWidth="1"/>
    <col min="12299" max="12299" width="9.75" style="263" customWidth="1"/>
    <col min="12300" max="12300" width="9.625" style="263" customWidth="1"/>
    <col min="12301" max="12301" width="11" style="263" bestFit="1" customWidth="1"/>
    <col min="12302" max="12302" width="8.75" style="263" customWidth="1"/>
    <col min="12303" max="12303" width="12.125" style="263" bestFit="1" customWidth="1"/>
    <col min="12304" max="12544" width="10.75" style="263"/>
    <col min="12545" max="12545" width="15.75" style="263" customWidth="1"/>
    <col min="12546" max="12547" width="8.75" style="263" customWidth="1"/>
    <col min="12548" max="12548" width="12.75" style="263" customWidth="1"/>
    <col min="12549" max="12549" width="12.125" style="263" bestFit="1" customWidth="1"/>
    <col min="12550" max="12550" width="8.75" style="263" customWidth="1"/>
    <col min="12551" max="12551" width="12.125" style="263" bestFit="1" customWidth="1"/>
    <col min="12552" max="12552" width="8.75" style="263" customWidth="1"/>
    <col min="12553" max="12553" width="11" style="263" bestFit="1" customWidth="1"/>
    <col min="12554" max="12554" width="8.75" style="263" customWidth="1"/>
    <col min="12555" max="12555" width="9.75" style="263" customWidth="1"/>
    <col min="12556" max="12556" width="9.625" style="263" customWidth="1"/>
    <col min="12557" max="12557" width="11" style="263" bestFit="1" customWidth="1"/>
    <col min="12558" max="12558" width="8.75" style="263" customWidth="1"/>
    <col min="12559" max="12559" width="12.125" style="263" bestFit="1" customWidth="1"/>
    <col min="12560" max="12800" width="10.75" style="263"/>
    <col min="12801" max="12801" width="15.75" style="263" customWidth="1"/>
    <col min="12802" max="12803" width="8.75" style="263" customWidth="1"/>
    <col min="12804" max="12804" width="12.75" style="263" customWidth="1"/>
    <col min="12805" max="12805" width="12.125" style="263" bestFit="1" customWidth="1"/>
    <col min="12806" max="12806" width="8.75" style="263" customWidth="1"/>
    <col min="12807" max="12807" width="12.125" style="263" bestFit="1" customWidth="1"/>
    <col min="12808" max="12808" width="8.75" style="263" customWidth="1"/>
    <col min="12809" max="12809" width="11" style="263" bestFit="1" customWidth="1"/>
    <col min="12810" max="12810" width="8.75" style="263" customWidth="1"/>
    <col min="12811" max="12811" width="9.75" style="263" customWidth="1"/>
    <col min="12812" max="12812" width="9.625" style="263" customWidth="1"/>
    <col min="12813" max="12813" width="11" style="263" bestFit="1" customWidth="1"/>
    <col min="12814" max="12814" width="8.75" style="263" customWidth="1"/>
    <col min="12815" max="12815" width="12.125" style="263" bestFit="1" customWidth="1"/>
    <col min="12816" max="13056" width="10.75" style="263"/>
    <col min="13057" max="13057" width="15.75" style="263" customWidth="1"/>
    <col min="13058" max="13059" width="8.75" style="263" customWidth="1"/>
    <col min="13060" max="13060" width="12.75" style="263" customWidth="1"/>
    <col min="13061" max="13061" width="12.125" style="263" bestFit="1" customWidth="1"/>
    <col min="13062" max="13062" width="8.75" style="263" customWidth="1"/>
    <col min="13063" max="13063" width="12.125" style="263" bestFit="1" customWidth="1"/>
    <col min="13064" max="13064" width="8.75" style="263" customWidth="1"/>
    <col min="13065" max="13065" width="11" style="263" bestFit="1" customWidth="1"/>
    <col min="13066" max="13066" width="8.75" style="263" customWidth="1"/>
    <col min="13067" max="13067" width="9.75" style="263" customWidth="1"/>
    <col min="13068" max="13068" width="9.625" style="263" customWidth="1"/>
    <col min="13069" max="13069" width="11" style="263" bestFit="1" customWidth="1"/>
    <col min="13070" max="13070" width="8.75" style="263" customWidth="1"/>
    <col min="13071" max="13071" width="12.125" style="263" bestFit="1" customWidth="1"/>
    <col min="13072" max="13312" width="10.75" style="263"/>
    <col min="13313" max="13313" width="15.75" style="263" customWidth="1"/>
    <col min="13314" max="13315" width="8.75" style="263" customWidth="1"/>
    <col min="13316" max="13316" width="12.75" style="263" customWidth="1"/>
    <col min="13317" max="13317" width="12.125" style="263" bestFit="1" customWidth="1"/>
    <col min="13318" max="13318" width="8.75" style="263" customWidth="1"/>
    <col min="13319" max="13319" width="12.125" style="263" bestFit="1" customWidth="1"/>
    <col min="13320" max="13320" width="8.75" style="263" customWidth="1"/>
    <col min="13321" max="13321" width="11" style="263" bestFit="1" customWidth="1"/>
    <col min="13322" max="13322" width="8.75" style="263" customWidth="1"/>
    <col min="13323" max="13323" width="9.75" style="263" customWidth="1"/>
    <col min="13324" max="13324" width="9.625" style="263" customWidth="1"/>
    <col min="13325" max="13325" width="11" style="263" bestFit="1" customWidth="1"/>
    <col min="13326" max="13326" width="8.75" style="263" customWidth="1"/>
    <col min="13327" max="13327" width="12.125" style="263" bestFit="1" customWidth="1"/>
    <col min="13328" max="13568" width="10.75" style="263"/>
    <col min="13569" max="13569" width="15.75" style="263" customWidth="1"/>
    <col min="13570" max="13571" width="8.75" style="263" customWidth="1"/>
    <col min="13572" max="13572" width="12.75" style="263" customWidth="1"/>
    <col min="13573" max="13573" width="12.125" style="263" bestFit="1" customWidth="1"/>
    <col min="13574" max="13574" width="8.75" style="263" customWidth="1"/>
    <col min="13575" max="13575" width="12.125" style="263" bestFit="1" customWidth="1"/>
    <col min="13576" max="13576" width="8.75" style="263" customWidth="1"/>
    <col min="13577" max="13577" width="11" style="263" bestFit="1" customWidth="1"/>
    <col min="13578" max="13578" width="8.75" style="263" customWidth="1"/>
    <col min="13579" max="13579" width="9.75" style="263" customWidth="1"/>
    <col min="13580" max="13580" width="9.625" style="263" customWidth="1"/>
    <col min="13581" max="13581" width="11" style="263" bestFit="1" customWidth="1"/>
    <col min="13582" max="13582" width="8.75" style="263" customWidth="1"/>
    <col min="13583" max="13583" width="12.125" style="263" bestFit="1" customWidth="1"/>
    <col min="13584" max="13824" width="10.75" style="263"/>
    <col min="13825" max="13825" width="15.75" style="263" customWidth="1"/>
    <col min="13826" max="13827" width="8.75" style="263" customWidth="1"/>
    <col min="13828" max="13828" width="12.75" style="263" customWidth="1"/>
    <col min="13829" max="13829" width="12.125" style="263" bestFit="1" customWidth="1"/>
    <col min="13830" max="13830" width="8.75" style="263" customWidth="1"/>
    <col min="13831" max="13831" width="12.125" style="263" bestFit="1" customWidth="1"/>
    <col min="13832" max="13832" width="8.75" style="263" customWidth="1"/>
    <col min="13833" max="13833" width="11" style="263" bestFit="1" customWidth="1"/>
    <col min="13834" max="13834" width="8.75" style="263" customWidth="1"/>
    <col min="13835" max="13835" width="9.75" style="263" customWidth="1"/>
    <col min="13836" max="13836" width="9.625" style="263" customWidth="1"/>
    <col min="13837" max="13837" width="11" style="263" bestFit="1" customWidth="1"/>
    <col min="13838" max="13838" width="8.75" style="263" customWidth="1"/>
    <col min="13839" max="13839" width="12.125" style="263" bestFit="1" customWidth="1"/>
    <col min="13840" max="14080" width="10.75" style="263"/>
    <col min="14081" max="14081" width="15.75" style="263" customWidth="1"/>
    <col min="14082" max="14083" width="8.75" style="263" customWidth="1"/>
    <col min="14084" max="14084" width="12.75" style="263" customWidth="1"/>
    <col min="14085" max="14085" width="12.125" style="263" bestFit="1" customWidth="1"/>
    <col min="14086" max="14086" width="8.75" style="263" customWidth="1"/>
    <col min="14087" max="14087" width="12.125" style="263" bestFit="1" customWidth="1"/>
    <col min="14088" max="14088" width="8.75" style="263" customWidth="1"/>
    <col min="14089" max="14089" width="11" style="263" bestFit="1" customWidth="1"/>
    <col min="14090" max="14090" width="8.75" style="263" customWidth="1"/>
    <col min="14091" max="14091" width="9.75" style="263" customWidth="1"/>
    <col min="14092" max="14092" width="9.625" style="263" customWidth="1"/>
    <col min="14093" max="14093" width="11" style="263" bestFit="1" customWidth="1"/>
    <col min="14094" max="14094" width="8.75" style="263" customWidth="1"/>
    <col min="14095" max="14095" width="12.125" style="263" bestFit="1" customWidth="1"/>
    <col min="14096" max="14336" width="10.75" style="263"/>
    <col min="14337" max="14337" width="15.75" style="263" customWidth="1"/>
    <col min="14338" max="14339" width="8.75" style="263" customWidth="1"/>
    <col min="14340" max="14340" width="12.75" style="263" customWidth="1"/>
    <col min="14341" max="14341" width="12.125" style="263" bestFit="1" customWidth="1"/>
    <col min="14342" max="14342" width="8.75" style="263" customWidth="1"/>
    <col min="14343" max="14343" width="12.125" style="263" bestFit="1" customWidth="1"/>
    <col min="14344" max="14344" width="8.75" style="263" customWidth="1"/>
    <col min="14345" max="14345" width="11" style="263" bestFit="1" customWidth="1"/>
    <col min="14346" max="14346" width="8.75" style="263" customWidth="1"/>
    <col min="14347" max="14347" width="9.75" style="263" customWidth="1"/>
    <col min="14348" max="14348" width="9.625" style="263" customWidth="1"/>
    <col min="14349" max="14349" width="11" style="263" bestFit="1" customWidth="1"/>
    <col min="14350" max="14350" width="8.75" style="263" customWidth="1"/>
    <col min="14351" max="14351" width="12.125" style="263" bestFit="1" customWidth="1"/>
    <col min="14352" max="14592" width="10.75" style="263"/>
    <col min="14593" max="14593" width="15.75" style="263" customWidth="1"/>
    <col min="14594" max="14595" width="8.75" style="263" customWidth="1"/>
    <col min="14596" max="14596" width="12.75" style="263" customWidth="1"/>
    <col min="14597" max="14597" width="12.125" style="263" bestFit="1" customWidth="1"/>
    <col min="14598" max="14598" width="8.75" style="263" customWidth="1"/>
    <col min="14599" max="14599" width="12.125" style="263" bestFit="1" customWidth="1"/>
    <col min="14600" max="14600" width="8.75" style="263" customWidth="1"/>
    <col min="14601" max="14601" width="11" style="263" bestFit="1" customWidth="1"/>
    <col min="14602" max="14602" width="8.75" style="263" customWidth="1"/>
    <col min="14603" max="14603" width="9.75" style="263" customWidth="1"/>
    <col min="14604" max="14604" width="9.625" style="263" customWidth="1"/>
    <col min="14605" max="14605" width="11" style="263" bestFit="1" customWidth="1"/>
    <col min="14606" max="14606" width="8.75" style="263" customWidth="1"/>
    <col min="14607" max="14607" width="12.125" style="263" bestFit="1" customWidth="1"/>
    <col min="14608" max="14848" width="10.75" style="263"/>
    <col min="14849" max="14849" width="15.75" style="263" customWidth="1"/>
    <col min="14850" max="14851" width="8.75" style="263" customWidth="1"/>
    <col min="14852" max="14852" width="12.75" style="263" customWidth="1"/>
    <col min="14853" max="14853" width="12.125" style="263" bestFit="1" customWidth="1"/>
    <col min="14854" max="14854" width="8.75" style="263" customWidth="1"/>
    <col min="14855" max="14855" width="12.125" style="263" bestFit="1" customWidth="1"/>
    <col min="14856" max="14856" width="8.75" style="263" customWidth="1"/>
    <col min="14857" max="14857" width="11" style="263" bestFit="1" customWidth="1"/>
    <col min="14858" max="14858" width="8.75" style="263" customWidth="1"/>
    <col min="14859" max="14859" width="9.75" style="263" customWidth="1"/>
    <col min="14860" max="14860" width="9.625" style="263" customWidth="1"/>
    <col min="14861" max="14861" width="11" style="263" bestFit="1" customWidth="1"/>
    <col min="14862" max="14862" width="8.75" style="263" customWidth="1"/>
    <col min="14863" max="14863" width="12.125" style="263" bestFit="1" customWidth="1"/>
    <col min="14864" max="15104" width="10.75" style="263"/>
    <col min="15105" max="15105" width="15.75" style="263" customWidth="1"/>
    <col min="15106" max="15107" width="8.75" style="263" customWidth="1"/>
    <col min="15108" max="15108" width="12.75" style="263" customWidth="1"/>
    <col min="15109" max="15109" width="12.125" style="263" bestFit="1" customWidth="1"/>
    <col min="15110" max="15110" width="8.75" style="263" customWidth="1"/>
    <col min="15111" max="15111" width="12.125" style="263" bestFit="1" customWidth="1"/>
    <col min="15112" max="15112" width="8.75" style="263" customWidth="1"/>
    <col min="15113" max="15113" width="11" style="263" bestFit="1" customWidth="1"/>
    <col min="15114" max="15114" width="8.75" style="263" customWidth="1"/>
    <col min="15115" max="15115" width="9.75" style="263" customWidth="1"/>
    <col min="15116" max="15116" width="9.625" style="263" customWidth="1"/>
    <col min="15117" max="15117" width="11" style="263" bestFit="1" customWidth="1"/>
    <col min="15118" max="15118" width="8.75" style="263" customWidth="1"/>
    <col min="15119" max="15119" width="12.125" style="263" bestFit="1" customWidth="1"/>
    <col min="15120" max="15360" width="10.75" style="263"/>
    <col min="15361" max="15361" width="15.75" style="263" customWidth="1"/>
    <col min="15362" max="15363" width="8.75" style="263" customWidth="1"/>
    <col min="15364" max="15364" width="12.75" style="263" customWidth="1"/>
    <col min="15365" max="15365" width="12.125" style="263" bestFit="1" customWidth="1"/>
    <col min="15366" max="15366" width="8.75" style="263" customWidth="1"/>
    <col min="15367" max="15367" width="12.125" style="263" bestFit="1" customWidth="1"/>
    <col min="15368" max="15368" width="8.75" style="263" customWidth="1"/>
    <col min="15369" max="15369" width="11" style="263" bestFit="1" customWidth="1"/>
    <col min="15370" max="15370" width="8.75" style="263" customWidth="1"/>
    <col min="15371" max="15371" width="9.75" style="263" customWidth="1"/>
    <col min="15372" max="15372" width="9.625" style="263" customWidth="1"/>
    <col min="15373" max="15373" width="11" style="263" bestFit="1" customWidth="1"/>
    <col min="15374" max="15374" width="8.75" style="263" customWidth="1"/>
    <col min="15375" max="15375" width="12.125" style="263" bestFit="1" customWidth="1"/>
    <col min="15376" max="15616" width="10.75" style="263"/>
    <col min="15617" max="15617" width="15.75" style="263" customWidth="1"/>
    <col min="15618" max="15619" width="8.75" style="263" customWidth="1"/>
    <col min="15620" max="15620" width="12.75" style="263" customWidth="1"/>
    <col min="15621" max="15621" width="12.125" style="263" bestFit="1" customWidth="1"/>
    <col min="15622" max="15622" width="8.75" style="263" customWidth="1"/>
    <col min="15623" max="15623" width="12.125" style="263" bestFit="1" customWidth="1"/>
    <col min="15624" max="15624" width="8.75" style="263" customWidth="1"/>
    <col min="15625" max="15625" width="11" style="263" bestFit="1" customWidth="1"/>
    <col min="15626" max="15626" width="8.75" style="263" customWidth="1"/>
    <col min="15627" max="15627" width="9.75" style="263" customWidth="1"/>
    <col min="15628" max="15628" width="9.625" style="263" customWidth="1"/>
    <col min="15629" max="15629" width="11" style="263" bestFit="1" customWidth="1"/>
    <col min="15630" max="15630" width="8.75" style="263" customWidth="1"/>
    <col min="15631" max="15631" width="12.125" style="263" bestFit="1" customWidth="1"/>
    <col min="15632" max="15872" width="10.75" style="263"/>
    <col min="15873" max="15873" width="15.75" style="263" customWidth="1"/>
    <col min="15874" max="15875" width="8.75" style="263" customWidth="1"/>
    <col min="15876" max="15876" width="12.75" style="263" customWidth="1"/>
    <col min="15877" max="15877" width="12.125" style="263" bestFit="1" customWidth="1"/>
    <col min="15878" max="15878" width="8.75" style="263" customWidth="1"/>
    <col min="15879" max="15879" width="12.125" style="263" bestFit="1" customWidth="1"/>
    <col min="15880" max="15880" width="8.75" style="263" customWidth="1"/>
    <col min="15881" max="15881" width="11" style="263" bestFit="1" customWidth="1"/>
    <col min="15882" max="15882" width="8.75" style="263" customWidth="1"/>
    <col min="15883" max="15883" width="9.75" style="263" customWidth="1"/>
    <col min="15884" max="15884" width="9.625" style="263" customWidth="1"/>
    <col min="15885" max="15885" width="11" style="263" bestFit="1" customWidth="1"/>
    <col min="15886" max="15886" width="8.75" style="263" customWidth="1"/>
    <col min="15887" max="15887" width="12.125" style="263" bestFit="1" customWidth="1"/>
    <col min="15888" max="16128" width="10.75" style="263"/>
    <col min="16129" max="16129" width="15.75" style="263" customWidth="1"/>
    <col min="16130" max="16131" width="8.75" style="263" customWidth="1"/>
    <col min="16132" max="16132" width="12.75" style="263" customWidth="1"/>
    <col min="16133" max="16133" width="12.125" style="263" bestFit="1" customWidth="1"/>
    <col min="16134" max="16134" width="8.75" style="263" customWidth="1"/>
    <col min="16135" max="16135" width="12.125" style="263" bestFit="1" customWidth="1"/>
    <col min="16136" max="16136" width="8.75" style="263" customWidth="1"/>
    <col min="16137" max="16137" width="11" style="263" bestFit="1" customWidth="1"/>
    <col min="16138" max="16138" width="8.75" style="263" customWidth="1"/>
    <col min="16139" max="16139" width="9.75" style="263" customWidth="1"/>
    <col min="16140" max="16140" width="9.625" style="263" customWidth="1"/>
    <col min="16141" max="16141" width="11" style="263" bestFit="1" customWidth="1"/>
    <col min="16142" max="16142" width="8.75" style="263" customWidth="1"/>
    <col min="16143" max="16143" width="12.125" style="263" bestFit="1" customWidth="1"/>
    <col min="16144" max="16384" width="10.75" style="263"/>
  </cols>
  <sheetData>
    <row r="1" spans="1:253" ht="19.899999999999999" customHeight="1">
      <c r="A1" s="314" t="s">
        <v>148</v>
      </c>
      <c r="B1" s="235"/>
      <c r="C1" s="235"/>
      <c r="D1" s="235"/>
      <c r="E1" s="235"/>
      <c r="F1" s="235"/>
      <c r="G1" s="235"/>
      <c r="H1" s="235"/>
      <c r="I1" s="235"/>
      <c r="J1" s="235"/>
      <c r="K1" s="235"/>
      <c r="L1" s="235"/>
      <c r="M1" s="235"/>
      <c r="N1" s="235"/>
      <c r="O1" s="23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c r="HM1" s="315"/>
      <c r="HN1" s="315"/>
      <c r="HO1" s="315"/>
      <c r="HP1" s="315"/>
      <c r="HQ1" s="315"/>
      <c r="HR1" s="315"/>
      <c r="HS1" s="315"/>
      <c r="HT1" s="315"/>
      <c r="HU1" s="315"/>
      <c r="HV1" s="315"/>
      <c r="HW1" s="315"/>
      <c r="HX1" s="315"/>
      <c r="HY1" s="315"/>
      <c r="HZ1" s="315"/>
      <c r="IA1" s="315"/>
      <c r="IB1" s="315"/>
      <c r="IC1" s="315"/>
      <c r="ID1" s="315"/>
      <c r="IE1" s="315"/>
      <c r="IF1" s="315"/>
      <c r="IG1" s="315"/>
      <c r="IH1" s="315"/>
      <c r="II1" s="315"/>
      <c r="IJ1" s="315"/>
      <c r="IK1" s="315"/>
      <c r="IL1" s="315"/>
      <c r="IM1" s="315"/>
      <c r="IN1" s="315"/>
      <c r="IO1" s="315"/>
      <c r="IP1" s="315"/>
      <c r="IQ1" s="315"/>
    </row>
    <row r="2" spans="1:253" ht="16.149999999999999" customHeight="1" thickBot="1">
      <c r="A2" s="316"/>
      <c r="B2" s="317"/>
      <c r="C2" s="317"/>
      <c r="D2" s="317"/>
      <c r="E2" s="317"/>
      <c r="F2" s="317"/>
      <c r="G2" s="317"/>
      <c r="H2" s="317"/>
      <c r="I2" s="317"/>
      <c r="J2" s="317"/>
      <c r="K2" s="317"/>
      <c r="L2" s="317"/>
      <c r="M2" s="318" t="s">
        <v>149</v>
      </c>
      <c r="N2" s="318"/>
      <c r="O2" s="318"/>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row>
    <row r="3" spans="1:253" ht="19.899999999999999" customHeight="1" thickTop="1">
      <c r="A3" s="319" t="s">
        <v>150</v>
      </c>
      <c r="B3" s="320" t="s">
        <v>151</v>
      </c>
      <c r="C3" s="320" t="s">
        <v>152</v>
      </c>
      <c r="D3" s="320" t="s">
        <v>153</v>
      </c>
      <c r="E3" s="320" t="s">
        <v>154</v>
      </c>
      <c r="F3" s="321" t="s">
        <v>155</v>
      </c>
      <c r="G3" s="322"/>
      <c r="H3" s="323" t="s">
        <v>156</v>
      </c>
      <c r="I3" s="322"/>
      <c r="J3" s="321" t="s">
        <v>157</v>
      </c>
      <c r="K3" s="322"/>
      <c r="L3" s="321" t="s">
        <v>158</v>
      </c>
      <c r="M3" s="324"/>
      <c r="N3" s="321" t="s">
        <v>159</v>
      </c>
      <c r="O3" s="322"/>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c r="DK3" s="325"/>
      <c r="DL3" s="325"/>
      <c r="DM3" s="325"/>
      <c r="DN3" s="325"/>
      <c r="DO3" s="325"/>
      <c r="DP3" s="325"/>
      <c r="DQ3" s="325"/>
      <c r="DR3" s="325"/>
      <c r="DS3" s="325"/>
      <c r="DT3" s="325"/>
      <c r="DU3" s="325"/>
      <c r="DV3" s="325"/>
      <c r="DW3" s="325"/>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c r="FF3" s="325"/>
      <c r="FG3" s="325"/>
      <c r="FH3" s="325"/>
      <c r="FI3" s="325"/>
      <c r="FJ3" s="325"/>
      <c r="FK3" s="325"/>
      <c r="FL3" s="325"/>
      <c r="FM3" s="325"/>
      <c r="FN3" s="325"/>
      <c r="FO3" s="325"/>
      <c r="FP3" s="325"/>
      <c r="FQ3" s="325"/>
      <c r="FR3" s="325"/>
      <c r="FS3" s="325"/>
      <c r="FT3" s="325"/>
      <c r="FU3" s="325"/>
      <c r="FV3" s="325"/>
      <c r="FW3" s="325"/>
      <c r="FX3" s="325"/>
      <c r="FY3" s="325"/>
      <c r="FZ3" s="325"/>
      <c r="GA3" s="325"/>
      <c r="GB3" s="325"/>
      <c r="GC3" s="325"/>
      <c r="GD3" s="325"/>
      <c r="GE3" s="325"/>
      <c r="GF3" s="325"/>
      <c r="GG3" s="325"/>
      <c r="GH3" s="325"/>
      <c r="GI3" s="325"/>
      <c r="GJ3" s="325"/>
      <c r="GK3" s="325"/>
      <c r="GL3" s="325"/>
      <c r="GM3" s="325"/>
      <c r="GN3" s="325"/>
      <c r="GO3" s="325"/>
      <c r="GP3" s="325"/>
      <c r="GQ3" s="325"/>
      <c r="GR3" s="325"/>
      <c r="GS3" s="325"/>
      <c r="GT3" s="325"/>
      <c r="GU3" s="325"/>
      <c r="GV3" s="325"/>
      <c r="GW3" s="325"/>
      <c r="GX3" s="325"/>
      <c r="GY3" s="325"/>
      <c r="GZ3" s="325"/>
      <c r="HA3" s="325"/>
      <c r="HB3" s="325"/>
      <c r="HC3" s="325"/>
      <c r="HD3" s="325"/>
      <c r="HE3" s="325"/>
      <c r="HF3" s="325"/>
      <c r="HG3" s="325"/>
      <c r="HH3" s="325"/>
      <c r="HI3" s="325"/>
      <c r="HJ3" s="325"/>
      <c r="HK3" s="325"/>
      <c r="HL3" s="325"/>
      <c r="HM3" s="325"/>
      <c r="HN3" s="325"/>
      <c r="HO3" s="325"/>
      <c r="HP3" s="325"/>
      <c r="HQ3" s="325"/>
      <c r="HR3" s="325"/>
      <c r="HS3" s="325"/>
      <c r="HT3" s="325"/>
      <c r="HU3" s="325"/>
      <c r="HV3" s="325"/>
      <c r="HW3" s="325"/>
      <c r="HX3" s="325"/>
      <c r="HY3" s="325"/>
      <c r="HZ3" s="325"/>
      <c r="IA3" s="325"/>
      <c r="IB3" s="325"/>
      <c r="IC3" s="325"/>
      <c r="ID3" s="325"/>
      <c r="IE3" s="325"/>
      <c r="IF3" s="325"/>
      <c r="IG3" s="325"/>
      <c r="IH3" s="325"/>
      <c r="II3" s="325"/>
      <c r="IJ3" s="325"/>
      <c r="IK3" s="325"/>
      <c r="IL3" s="325"/>
      <c r="IM3" s="325"/>
      <c r="IN3" s="325"/>
      <c r="IO3" s="325"/>
      <c r="IP3" s="325"/>
      <c r="IQ3" s="325"/>
    </row>
    <row r="4" spans="1:253" ht="19.899999999999999" customHeight="1">
      <c r="A4" s="326"/>
      <c r="B4" s="327"/>
      <c r="C4" s="327"/>
      <c r="D4" s="327"/>
      <c r="E4" s="327"/>
      <c r="F4" s="328" t="s">
        <v>160</v>
      </c>
      <c r="G4" s="328" t="s">
        <v>161</v>
      </c>
      <c r="H4" s="328" t="s">
        <v>160</v>
      </c>
      <c r="I4" s="328" t="s">
        <v>161</v>
      </c>
      <c r="J4" s="328" t="s">
        <v>160</v>
      </c>
      <c r="K4" s="328" t="s">
        <v>161</v>
      </c>
      <c r="L4" s="328" t="s">
        <v>162</v>
      </c>
      <c r="M4" s="328" t="s">
        <v>161</v>
      </c>
      <c r="N4" s="328" t="s">
        <v>160</v>
      </c>
      <c r="O4" s="328" t="s">
        <v>161</v>
      </c>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5"/>
      <c r="EN4" s="325"/>
      <c r="EO4" s="325"/>
      <c r="EP4" s="325"/>
      <c r="EQ4" s="325"/>
      <c r="ER4" s="325"/>
      <c r="ES4" s="325"/>
      <c r="ET4" s="325"/>
      <c r="EU4" s="325"/>
      <c r="EV4" s="325"/>
      <c r="EW4" s="325"/>
      <c r="EX4" s="325"/>
      <c r="EY4" s="325"/>
      <c r="EZ4" s="325"/>
      <c r="FA4" s="325"/>
      <c r="FB4" s="325"/>
      <c r="FC4" s="325"/>
      <c r="FD4" s="325"/>
      <c r="FE4" s="325"/>
      <c r="FF4" s="325"/>
      <c r="FG4" s="325"/>
      <c r="FH4" s="325"/>
      <c r="FI4" s="325"/>
      <c r="FJ4" s="325"/>
      <c r="FK4" s="325"/>
      <c r="FL4" s="325"/>
      <c r="FM4" s="325"/>
      <c r="FN4" s="325"/>
      <c r="FO4" s="325"/>
      <c r="FP4" s="325"/>
      <c r="FQ4" s="325"/>
      <c r="FR4" s="325"/>
      <c r="FS4" s="325"/>
      <c r="FT4" s="325"/>
      <c r="FU4" s="325"/>
      <c r="FV4" s="325"/>
      <c r="FW4" s="325"/>
      <c r="FX4" s="325"/>
      <c r="FY4" s="325"/>
      <c r="FZ4" s="325"/>
      <c r="GA4" s="325"/>
      <c r="GB4" s="325"/>
      <c r="GC4" s="325"/>
      <c r="GD4" s="325"/>
      <c r="GE4" s="325"/>
      <c r="GF4" s="325"/>
      <c r="GG4" s="325"/>
      <c r="GH4" s="325"/>
      <c r="GI4" s="325"/>
      <c r="GJ4" s="325"/>
      <c r="GK4" s="325"/>
      <c r="GL4" s="325"/>
      <c r="GM4" s="325"/>
      <c r="GN4" s="325"/>
      <c r="GO4" s="325"/>
      <c r="GP4" s="325"/>
      <c r="GQ4" s="325"/>
      <c r="GR4" s="325"/>
      <c r="GS4" s="325"/>
      <c r="GT4" s="325"/>
      <c r="GU4" s="325"/>
      <c r="GV4" s="325"/>
      <c r="GW4" s="325"/>
      <c r="GX4" s="325"/>
      <c r="GY4" s="325"/>
      <c r="GZ4" s="325"/>
      <c r="HA4" s="325"/>
      <c r="HB4" s="325"/>
      <c r="HC4" s="325"/>
      <c r="HD4" s="325"/>
      <c r="HE4" s="325"/>
      <c r="HF4" s="325"/>
      <c r="HG4" s="325"/>
      <c r="HH4" s="325"/>
      <c r="HI4" s="325"/>
      <c r="HJ4" s="325"/>
      <c r="HK4" s="325"/>
      <c r="HL4" s="325"/>
      <c r="HM4" s="325"/>
      <c r="HN4" s="325"/>
      <c r="HO4" s="325"/>
      <c r="HP4" s="325"/>
      <c r="HQ4" s="325"/>
      <c r="HR4" s="325"/>
      <c r="HS4" s="325"/>
      <c r="HT4" s="325"/>
      <c r="HU4" s="325"/>
      <c r="HV4" s="325"/>
      <c r="HW4" s="325"/>
      <c r="HX4" s="325"/>
      <c r="HY4" s="325"/>
      <c r="HZ4" s="325"/>
      <c r="IA4" s="325"/>
      <c r="IB4" s="325"/>
      <c r="IC4" s="325"/>
      <c r="ID4" s="325"/>
      <c r="IE4" s="325"/>
      <c r="IF4" s="325"/>
      <c r="IG4" s="325"/>
      <c r="IH4" s="325"/>
      <c r="II4" s="325"/>
      <c r="IJ4" s="325"/>
      <c r="IK4" s="325"/>
      <c r="IL4" s="325"/>
      <c r="IM4" s="325"/>
      <c r="IN4" s="325"/>
      <c r="IO4" s="325"/>
      <c r="IP4" s="325"/>
      <c r="IQ4" s="325"/>
    </row>
    <row r="5" spans="1:253" ht="17.45" customHeight="1">
      <c r="A5" s="329"/>
      <c r="B5" s="330"/>
      <c r="C5" s="331"/>
      <c r="D5" s="332"/>
      <c r="E5" s="331"/>
      <c r="F5" s="331"/>
      <c r="G5" s="331"/>
      <c r="H5" s="331"/>
      <c r="I5" s="331"/>
      <c r="J5" s="331"/>
      <c r="K5" s="331"/>
      <c r="L5" s="331"/>
      <c r="M5" s="331"/>
      <c r="N5" s="331"/>
      <c r="O5" s="331"/>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c r="HA5" s="325"/>
      <c r="HB5" s="325"/>
      <c r="HC5" s="325"/>
      <c r="HD5" s="325"/>
      <c r="HE5" s="325"/>
      <c r="HF5" s="325"/>
      <c r="HG5" s="325"/>
      <c r="HH5" s="325"/>
      <c r="HI5" s="325"/>
      <c r="HJ5" s="325"/>
      <c r="HK5" s="325"/>
      <c r="HL5" s="325"/>
      <c r="HM5" s="325"/>
      <c r="HN5" s="325"/>
      <c r="HO5" s="325"/>
      <c r="HP5" s="325"/>
      <c r="HQ5" s="325"/>
      <c r="HR5" s="325"/>
      <c r="HS5" s="325"/>
      <c r="HT5" s="325"/>
      <c r="HU5" s="325"/>
      <c r="HV5" s="325"/>
      <c r="HW5" s="325"/>
      <c r="HX5" s="325"/>
      <c r="HY5" s="325"/>
      <c r="HZ5" s="325"/>
      <c r="IA5" s="325"/>
      <c r="IB5" s="325"/>
      <c r="IC5" s="325"/>
      <c r="ID5" s="325"/>
      <c r="IE5" s="325"/>
      <c r="IF5" s="325"/>
      <c r="IG5" s="325"/>
      <c r="IH5" s="325"/>
      <c r="II5" s="325"/>
      <c r="IJ5" s="325"/>
      <c r="IK5" s="325"/>
      <c r="IL5" s="325"/>
      <c r="IM5" s="325"/>
      <c r="IN5" s="325"/>
      <c r="IO5" s="325"/>
      <c r="IP5" s="325"/>
      <c r="IQ5" s="325"/>
    </row>
    <row r="6" spans="1:253" ht="18" customHeight="1">
      <c r="A6" s="333" t="s">
        <v>163</v>
      </c>
      <c r="B6" s="145">
        <v>4660.583333333333</v>
      </c>
      <c r="C6" s="139">
        <v>6022.666666666667</v>
      </c>
      <c r="D6" s="334">
        <v>8.6737946555445458</v>
      </c>
      <c r="E6" s="139">
        <v>717121</v>
      </c>
      <c r="F6" s="139">
        <v>5043</v>
      </c>
      <c r="G6" s="139">
        <v>223139</v>
      </c>
      <c r="H6" s="139">
        <v>4241.25</v>
      </c>
      <c r="I6" s="139">
        <v>82286</v>
      </c>
      <c r="J6" s="139">
        <v>366.58333333333331</v>
      </c>
      <c r="K6" s="139">
        <v>4327</v>
      </c>
      <c r="L6" s="139">
        <v>1101.1666666666667</v>
      </c>
      <c r="M6" s="139">
        <v>22647</v>
      </c>
      <c r="N6" s="139">
        <v>4656</v>
      </c>
      <c r="O6" s="139">
        <v>381059</v>
      </c>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5"/>
      <c r="FD6" s="325"/>
      <c r="FE6" s="325"/>
      <c r="FF6" s="325"/>
      <c r="FG6" s="325"/>
      <c r="FH6" s="325"/>
      <c r="FI6" s="325"/>
      <c r="FJ6" s="325"/>
      <c r="FK6" s="325"/>
      <c r="FL6" s="325"/>
      <c r="FM6" s="325"/>
      <c r="FN6" s="325"/>
      <c r="FO6" s="325"/>
      <c r="FP6" s="325"/>
      <c r="FQ6" s="325"/>
      <c r="FR6" s="325"/>
      <c r="FS6" s="325"/>
      <c r="FT6" s="325"/>
      <c r="FU6" s="325"/>
      <c r="FV6" s="325"/>
      <c r="FW6" s="325"/>
      <c r="FX6" s="325"/>
      <c r="FY6" s="325"/>
      <c r="FZ6" s="325"/>
      <c r="GA6" s="325"/>
      <c r="GB6" s="325"/>
      <c r="GC6" s="325"/>
      <c r="GD6" s="325"/>
      <c r="GE6" s="325"/>
      <c r="GF6" s="325"/>
      <c r="GG6" s="325"/>
      <c r="GH6" s="325"/>
      <c r="GI6" s="325"/>
      <c r="GJ6" s="325"/>
      <c r="GK6" s="325"/>
      <c r="GL6" s="325"/>
      <c r="GM6" s="325"/>
      <c r="GN6" s="325"/>
      <c r="GO6" s="325"/>
      <c r="GP6" s="325"/>
      <c r="GQ6" s="325"/>
      <c r="GR6" s="325"/>
      <c r="GS6" s="325"/>
      <c r="GT6" s="325"/>
      <c r="GU6" s="325"/>
      <c r="GV6" s="325"/>
      <c r="GW6" s="325"/>
      <c r="GX6" s="325"/>
      <c r="GY6" s="325"/>
      <c r="GZ6" s="325"/>
      <c r="HA6" s="325"/>
      <c r="HB6" s="325"/>
      <c r="HC6" s="325"/>
      <c r="HD6" s="325"/>
      <c r="HE6" s="325"/>
      <c r="HF6" s="325"/>
      <c r="HG6" s="325"/>
      <c r="HH6" s="325"/>
      <c r="HI6" s="325"/>
      <c r="HJ6" s="325"/>
      <c r="HK6" s="325"/>
      <c r="HL6" s="325"/>
      <c r="HM6" s="325"/>
      <c r="HN6" s="325"/>
      <c r="HO6" s="325"/>
      <c r="HP6" s="325"/>
      <c r="HQ6" s="325"/>
      <c r="HR6" s="325"/>
      <c r="HS6" s="325"/>
      <c r="HT6" s="325"/>
      <c r="HU6" s="325"/>
      <c r="HV6" s="325"/>
      <c r="HW6" s="325"/>
      <c r="HX6" s="325"/>
      <c r="HY6" s="325"/>
      <c r="HZ6" s="325"/>
      <c r="IA6" s="325"/>
      <c r="IB6" s="325"/>
      <c r="IC6" s="325"/>
      <c r="ID6" s="325"/>
      <c r="IE6" s="325"/>
      <c r="IF6" s="325"/>
      <c r="IG6" s="325"/>
      <c r="IH6" s="325"/>
      <c r="II6" s="325"/>
      <c r="IJ6" s="325"/>
      <c r="IK6" s="325"/>
      <c r="IL6" s="325"/>
      <c r="IM6" s="325"/>
      <c r="IN6" s="325"/>
      <c r="IO6" s="325"/>
      <c r="IP6" s="325"/>
      <c r="IQ6" s="325"/>
    </row>
    <row r="7" spans="1:253" ht="18" customHeight="1">
      <c r="A7" s="335" t="s">
        <v>164</v>
      </c>
      <c r="B7" s="145">
        <v>4639.416666666667</v>
      </c>
      <c r="C7" s="139">
        <v>5922.25</v>
      </c>
      <c r="D7" s="334">
        <v>8.5852479715634722</v>
      </c>
      <c r="E7" s="139">
        <v>715763.41950000008</v>
      </c>
      <c r="F7" s="139">
        <v>4928.333333333333</v>
      </c>
      <c r="G7" s="139">
        <v>216127.63508333336</v>
      </c>
      <c r="H7" s="139">
        <v>4170.25</v>
      </c>
      <c r="I7" s="139">
        <v>82527.715249999994</v>
      </c>
      <c r="J7" s="139">
        <v>371.83333333333331</v>
      </c>
      <c r="K7" s="139">
        <v>4397.3286666666672</v>
      </c>
      <c r="L7" s="139">
        <v>1125.75</v>
      </c>
      <c r="M7" s="139">
        <v>22262.330166666667</v>
      </c>
      <c r="N7" s="139">
        <v>4591.833333333333</v>
      </c>
      <c r="O7" s="139">
        <v>386812.05725000001</v>
      </c>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25"/>
      <c r="GE7" s="325"/>
      <c r="GF7" s="325"/>
      <c r="GG7" s="325"/>
      <c r="GH7" s="325"/>
      <c r="GI7" s="325"/>
      <c r="GJ7" s="325"/>
      <c r="GK7" s="325"/>
      <c r="GL7" s="325"/>
      <c r="GM7" s="325"/>
      <c r="GN7" s="325"/>
      <c r="GO7" s="325"/>
      <c r="GP7" s="325"/>
      <c r="GQ7" s="325"/>
      <c r="GR7" s="325"/>
      <c r="GS7" s="325"/>
      <c r="GT7" s="325"/>
      <c r="GU7" s="325"/>
      <c r="GV7" s="325"/>
      <c r="GW7" s="325"/>
      <c r="GX7" s="325"/>
      <c r="GY7" s="325"/>
      <c r="GZ7" s="325"/>
      <c r="HA7" s="325"/>
      <c r="HB7" s="325"/>
      <c r="HC7" s="325"/>
      <c r="HD7" s="325"/>
      <c r="HE7" s="325"/>
      <c r="HF7" s="325"/>
      <c r="HG7" s="325"/>
      <c r="HH7" s="325"/>
      <c r="HI7" s="325"/>
      <c r="HJ7" s="325"/>
      <c r="HK7" s="325"/>
      <c r="HL7" s="325"/>
      <c r="HM7" s="325"/>
      <c r="HN7" s="325"/>
      <c r="HO7" s="325"/>
      <c r="HP7" s="325"/>
      <c r="HQ7" s="325"/>
      <c r="HR7" s="325"/>
      <c r="HS7" s="325"/>
      <c r="HT7" s="325"/>
      <c r="HU7" s="325"/>
      <c r="HV7" s="325"/>
      <c r="HW7" s="325"/>
      <c r="HX7" s="325"/>
      <c r="HY7" s="325"/>
      <c r="HZ7" s="325"/>
      <c r="IA7" s="325"/>
      <c r="IB7" s="325"/>
      <c r="IC7" s="325"/>
      <c r="ID7" s="325"/>
      <c r="IE7" s="325"/>
      <c r="IF7" s="325"/>
      <c r="IG7" s="325"/>
      <c r="IH7" s="325"/>
      <c r="II7" s="325"/>
      <c r="IJ7" s="325"/>
      <c r="IK7" s="325"/>
      <c r="IL7" s="325"/>
      <c r="IM7" s="325"/>
      <c r="IN7" s="325"/>
      <c r="IO7" s="325"/>
      <c r="IP7" s="325"/>
      <c r="IQ7" s="325"/>
    </row>
    <row r="8" spans="1:253" ht="18" customHeight="1">
      <c r="A8" s="335" t="s">
        <v>165</v>
      </c>
      <c r="B8" s="145">
        <v>4534</v>
      </c>
      <c r="C8" s="139">
        <v>5765</v>
      </c>
      <c r="D8" s="334">
        <v>8.42</v>
      </c>
      <c r="E8" s="139">
        <v>688752</v>
      </c>
      <c r="F8" s="139">
        <v>4808</v>
      </c>
      <c r="G8" s="139">
        <v>202489</v>
      </c>
      <c r="H8" s="139">
        <v>4103</v>
      </c>
      <c r="I8" s="139">
        <v>81365</v>
      </c>
      <c r="J8" s="139">
        <v>365</v>
      </c>
      <c r="K8" s="139">
        <v>3889</v>
      </c>
      <c r="L8" s="139">
        <v>1135</v>
      </c>
      <c r="M8" s="139">
        <v>23764</v>
      </c>
      <c r="N8" s="139">
        <v>4510</v>
      </c>
      <c r="O8" s="139">
        <v>374337</v>
      </c>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5"/>
      <c r="FD8" s="325"/>
      <c r="FE8" s="325"/>
      <c r="FF8" s="325"/>
      <c r="FG8" s="325"/>
      <c r="FH8" s="325"/>
      <c r="FI8" s="325"/>
      <c r="FJ8" s="325"/>
      <c r="FK8" s="325"/>
      <c r="FL8" s="325"/>
      <c r="FM8" s="325"/>
      <c r="FN8" s="325"/>
      <c r="FO8" s="325"/>
      <c r="FP8" s="325"/>
      <c r="FQ8" s="325"/>
      <c r="FR8" s="325"/>
      <c r="FS8" s="325"/>
      <c r="FT8" s="325"/>
      <c r="FU8" s="325"/>
      <c r="FV8" s="325"/>
      <c r="FW8" s="325"/>
      <c r="FX8" s="325"/>
      <c r="FY8" s="325"/>
      <c r="FZ8" s="325"/>
      <c r="GA8" s="325"/>
      <c r="GB8" s="325"/>
      <c r="GC8" s="325"/>
      <c r="GD8" s="325"/>
      <c r="GE8" s="325"/>
      <c r="GF8" s="325"/>
      <c r="GG8" s="325"/>
      <c r="GH8" s="325"/>
      <c r="GI8" s="325"/>
      <c r="GJ8" s="325"/>
      <c r="GK8" s="325"/>
      <c r="GL8" s="325"/>
      <c r="GM8" s="325"/>
      <c r="GN8" s="325"/>
      <c r="GO8" s="325"/>
      <c r="GP8" s="325"/>
      <c r="GQ8" s="325"/>
      <c r="GR8" s="325"/>
      <c r="GS8" s="325"/>
      <c r="GT8" s="325"/>
      <c r="GU8" s="325"/>
      <c r="GV8" s="325"/>
      <c r="GW8" s="325"/>
      <c r="GX8" s="325"/>
      <c r="GY8" s="325"/>
      <c r="GZ8" s="325"/>
      <c r="HA8" s="325"/>
      <c r="HB8" s="325"/>
      <c r="HC8" s="325"/>
      <c r="HD8" s="325"/>
      <c r="HE8" s="325"/>
      <c r="HF8" s="325"/>
      <c r="HG8" s="325"/>
      <c r="HH8" s="325"/>
      <c r="HI8" s="325"/>
      <c r="HJ8" s="325"/>
      <c r="HK8" s="325"/>
      <c r="HL8" s="325"/>
      <c r="HM8" s="325"/>
      <c r="HN8" s="325"/>
      <c r="HO8" s="325"/>
      <c r="HP8" s="325"/>
      <c r="HQ8" s="325"/>
      <c r="HR8" s="325"/>
      <c r="HS8" s="325"/>
      <c r="HT8" s="325"/>
      <c r="HU8" s="325"/>
      <c r="HV8" s="325"/>
      <c r="HW8" s="325"/>
      <c r="HX8" s="325"/>
      <c r="HY8" s="325"/>
      <c r="HZ8" s="325"/>
      <c r="IA8" s="325"/>
      <c r="IB8" s="325"/>
      <c r="IC8" s="325"/>
      <c r="ID8" s="325"/>
      <c r="IE8" s="325"/>
      <c r="IF8" s="325"/>
      <c r="IG8" s="325"/>
      <c r="IH8" s="325"/>
      <c r="II8" s="325"/>
      <c r="IJ8" s="325"/>
      <c r="IK8" s="325"/>
      <c r="IL8" s="325"/>
      <c r="IM8" s="325"/>
      <c r="IN8" s="325"/>
      <c r="IO8" s="325"/>
      <c r="IP8" s="325"/>
      <c r="IQ8" s="325"/>
    </row>
    <row r="9" spans="1:253" ht="18" customHeight="1">
      <c r="A9" s="335" t="s">
        <v>166</v>
      </c>
      <c r="B9" s="145">
        <v>4493.5</v>
      </c>
      <c r="C9" s="139">
        <v>5666.083333333333</v>
      </c>
      <c r="D9" s="334">
        <v>8.3370608736766005</v>
      </c>
      <c r="E9" s="139">
        <v>692256.90341666655</v>
      </c>
      <c r="F9" s="139">
        <v>4680.25</v>
      </c>
      <c r="G9" s="139">
        <v>195824</v>
      </c>
      <c r="H9" s="139">
        <v>4034</v>
      </c>
      <c r="I9" s="139">
        <v>80514</v>
      </c>
      <c r="J9" s="139">
        <v>334</v>
      </c>
      <c r="K9" s="139">
        <v>3200</v>
      </c>
      <c r="L9" s="139">
        <v>1130</v>
      </c>
      <c r="M9" s="139">
        <v>22441</v>
      </c>
      <c r="N9" s="139">
        <v>4448</v>
      </c>
      <c r="O9" s="139">
        <v>384742</v>
      </c>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5"/>
      <c r="DG9" s="325"/>
      <c r="DH9" s="325"/>
      <c r="DI9" s="325"/>
      <c r="DJ9" s="325"/>
      <c r="DK9" s="325"/>
      <c r="DL9" s="325"/>
      <c r="DM9" s="325"/>
      <c r="DN9" s="325"/>
      <c r="DO9" s="325"/>
      <c r="DP9" s="325"/>
      <c r="DQ9" s="325"/>
      <c r="DR9" s="325"/>
      <c r="DS9" s="325"/>
      <c r="DT9" s="325"/>
      <c r="DU9" s="325"/>
      <c r="DV9" s="325"/>
      <c r="DW9" s="325"/>
      <c r="DX9" s="325"/>
      <c r="DY9" s="325"/>
      <c r="DZ9" s="325"/>
      <c r="EA9" s="325"/>
      <c r="EB9" s="325"/>
      <c r="EC9" s="325"/>
      <c r="ED9" s="325"/>
      <c r="EE9" s="325"/>
      <c r="EF9" s="325"/>
      <c r="EG9" s="325"/>
      <c r="EH9" s="325"/>
      <c r="EI9" s="325"/>
      <c r="EJ9" s="325"/>
      <c r="EK9" s="325"/>
      <c r="EL9" s="325"/>
      <c r="EM9" s="325"/>
      <c r="EN9" s="325"/>
      <c r="EO9" s="325"/>
      <c r="EP9" s="325"/>
      <c r="EQ9" s="325"/>
      <c r="ER9" s="325"/>
      <c r="ES9" s="325"/>
      <c r="ET9" s="325"/>
      <c r="EU9" s="325"/>
      <c r="EV9" s="325"/>
      <c r="EW9" s="325"/>
      <c r="EX9" s="325"/>
      <c r="EY9" s="325"/>
      <c r="EZ9" s="325"/>
      <c r="FA9" s="325"/>
      <c r="FB9" s="325"/>
      <c r="FC9" s="325"/>
      <c r="FD9" s="325"/>
      <c r="FE9" s="325"/>
      <c r="FF9" s="325"/>
      <c r="FG9" s="325"/>
      <c r="FH9" s="325"/>
      <c r="FI9" s="325"/>
      <c r="FJ9" s="325"/>
      <c r="FK9" s="325"/>
      <c r="FL9" s="325"/>
      <c r="FM9" s="325"/>
      <c r="FN9" s="325"/>
      <c r="FO9" s="325"/>
      <c r="FP9" s="325"/>
      <c r="FQ9" s="325"/>
      <c r="FR9" s="325"/>
      <c r="FS9" s="325"/>
      <c r="FT9" s="325"/>
      <c r="FU9" s="325"/>
      <c r="FV9" s="325"/>
      <c r="FW9" s="325"/>
      <c r="FX9" s="325"/>
      <c r="FY9" s="325"/>
      <c r="FZ9" s="325"/>
      <c r="GA9" s="325"/>
      <c r="GB9" s="325"/>
      <c r="GC9" s="325"/>
      <c r="GD9" s="325"/>
      <c r="GE9" s="325"/>
      <c r="GF9" s="325"/>
      <c r="GG9" s="325"/>
      <c r="GH9" s="325"/>
      <c r="GI9" s="325"/>
      <c r="GJ9" s="325"/>
      <c r="GK9" s="325"/>
      <c r="GL9" s="325"/>
      <c r="GM9" s="325"/>
      <c r="GN9" s="325"/>
      <c r="GO9" s="325"/>
      <c r="GP9" s="325"/>
      <c r="GQ9" s="325"/>
      <c r="GR9" s="325"/>
      <c r="GS9" s="325"/>
      <c r="GT9" s="325"/>
      <c r="GU9" s="325"/>
      <c r="GV9" s="325"/>
      <c r="GW9" s="325"/>
      <c r="GX9" s="325"/>
      <c r="GY9" s="325"/>
      <c r="GZ9" s="325"/>
      <c r="HA9" s="325"/>
      <c r="HB9" s="325"/>
      <c r="HC9" s="325"/>
      <c r="HD9" s="325"/>
      <c r="HE9" s="325"/>
      <c r="HF9" s="325"/>
      <c r="HG9" s="325"/>
      <c r="HH9" s="325"/>
      <c r="HI9" s="325"/>
      <c r="HJ9" s="325"/>
      <c r="HK9" s="325"/>
      <c r="HL9" s="325"/>
      <c r="HM9" s="325"/>
      <c r="HN9" s="325"/>
      <c r="HO9" s="325"/>
      <c r="HP9" s="325"/>
      <c r="HQ9" s="325"/>
      <c r="HR9" s="325"/>
      <c r="HS9" s="325"/>
      <c r="HT9" s="325"/>
      <c r="HU9" s="325"/>
      <c r="HV9" s="325"/>
      <c r="HW9" s="325"/>
      <c r="HX9" s="325"/>
      <c r="HY9" s="325"/>
      <c r="HZ9" s="325"/>
      <c r="IA9" s="325"/>
      <c r="IB9" s="325"/>
      <c r="IC9" s="325"/>
      <c r="ID9" s="325"/>
      <c r="IE9" s="325"/>
      <c r="IF9" s="325"/>
      <c r="IG9" s="325"/>
      <c r="IH9" s="325"/>
      <c r="II9" s="325"/>
      <c r="IJ9" s="325"/>
      <c r="IK9" s="325"/>
      <c r="IL9" s="325"/>
      <c r="IM9" s="325"/>
      <c r="IN9" s="325"/>
      <c r="IO9" s="325"/>
      <c r="IP9" s="325"/>
      <c r="IQ9" s="325"/>
    </row>
    <row r="10" spans="1:253" s="311" customFormat="1" ht="18" customHeight="1">
      <c r="A10" s="335" t="s">
        <v>167</v>
      </c>
      <c r="B10" s="145">
        <v>4441</v>
      </c>
      <c r="C10" s="139">
        <v>5551</v>
      </c>
      <c r="D10" s="334">
        <v>8.24</v>
      </c>
      <c r="E10" s="139">
        <v>673314</v>
      </c>
      <c r="F10" s="139">
        <v>4552</v>
      </c>
      <c r="G10" s="139">
        <v>189543</v>
      </c>
      <c r="H10" s="139">
        <v>4014</v>
      </c>
      <c r="I10" s="139">
        <v>80689</v>
      </c>
      <c r="J10" s="139">
        <v>310</v>
      </c>
      <c r="K10" s="139">
        <v>3034</v>
      </c>
      <c r="L10" s="139">
        <v>1150</v>
      </c>
      <c r="M10" s="139">
        <v>21455</v>
      </c>
      <c r="N10" s="139">
        <v>4344</v>
      </c>
      <c r="O10" s="139">
        <v>375727</v>
      </c>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c r="DJ10" s="336"/>
      <c r="DK10" s="336"/>
      <c r="DL10" s="336"/>
      <c r="DM10" s="336"/>
      <c r="DN10" s="336"/>
      <c r="DO10" s="336"/>
      <c r="DP10" s="336"/>
      <c r="DQ10" s="336"/>
      <c r="DR10" s="336"/>
      <c r="DS10" s="336"/>
      <c r="DT10" s="336"/>
      <c r="DU10" s="336"/>
      <c r="DV10" s="336"/>
      <c r="DW10" s="336"/>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6"/>
      <c r="FQ10" s="336"/>
      <c r="FR10" s="336"/>
      <c r="FS10" s="336"/>
      <c r="FT10" s="336"/>
      <c r="FU10" s="336"/>
      <c r="FV10" s="336"/>
      <c r="FW10" s="336"/>
      <c r="FX10" s="336"/>
      <c r="FY10" s="336"/>
      <c r="FZ10" s="336"/>
      <c r="GA10" s="336"/>
      <c r="GB10" s="336"/>
      <c r="GC10" s="336"/>
      <c r="GD10" s="336"/>
      <c r="GE10" s="336"/>
      <c r="GF10" s="336"/>
      <c r="GG10" s="336"/>
      <c r="GH10" s="336"/>
      <c r="GI10" s="336"/>
      <c r="GJ10" s="336"/>
      <c r="GK10" s="336"/>
      <c r="GL10" s="336"/>
      <c r="GM10" s="336"/>
      <c r="GN10" s="336"/>
      <c r="GO10" s="336"/>
      <c r="GP10" s="336"/>
      <c r="GQ10" s="336"/>
      <c r="GR10" s="336"/>
      <c r="GS10" s="336"/>
      <c r="GT10" s="336"/>
      <c r="GU10" s="336"/>
      <c r="GV10" s="336"/>
      <c r="GW10" s="336"/>
      <c r="GX10" s="336"/>
      <c r="GY10" s="336"/>
      <c r="GZ10" s="336"/>
      <c r="HA10" s="336"/>
      <c r="HB10" s="336"/>
      <c r="HC10" s="336"/>
      <c r="HD10" s="336"/>
      <c r="HE10" s="336"/>
      <c r="HF10" s="336"/>
      <c r="HG10" s="336"/>
      <c r="HH10" s="336"/>
      <c r="HI10" s="336"/>
      <c r="HJ10" s="336"/>
      <c r="HK10" s="336"/>
      <c r="HL10" s="336"/>
      <c r="HM10" s="336"/>
      <c r="HN10" s="336"/>
      <c r="HO10" s="336"/>
      <c r="HP10" s="336"/>
      <c r="HQ10" s="336"/>
      <c r="HR10" s="336"/>
      <c r="HS10" s="336"/>
      <c r="HT10" s="336"/>
      <c r="HU10" s="336"/>
      <c r="HV10" s="336"/>
      <c r="HW10" s="336"/>
      <c r="HX10" s="336"/>
      <c r="HY10" s="336"/>
      <c r="HZ10" s="336"/>
      <c r="IA10" s="336"/>
      <c r="IB10" s="336"/>
      <c r="IC10" s="336"/>
      <c r="ID10" s="336"/>
      <c r="IE10" s="336"/>
      <c r="IF10" s="336"/>
      <c r="IG10" s="336"/>
      <c r="IH10" s="336"/>
      <c r="II10" s="336"/>
      <c r="IJ10" s="336"/>
      <c r="IK10" s="336"/>
      <c r="IL10" s="336"/>
      <c r="IM10" s="336"/>
      <c r="IN10" s="336"/>
      <c r="IO10" s="336"/>
      <c r="IP10" s="336"/>
      <c r="IQ10" s="336"/>
    </row>
    <row r="11" spans="1:253" ht="18" customHeight="1">
      <c r="A11" s="335"/>
      <c r="B11" s="145"/>
      <c r="C11" s="139"/>
      <c r="D11" s="334"/>
      <c r="E11" s="139"/>
      <c r="F11" s="139"/>
      <c r="G11" s="139"/>
      <c r="H11" s="139"/>
      <c r="I11" s="139"/>
      <c r="J11" s="139"/>
      <c r="K11" s="139"/>
      <c r="L11" s="139"/>
      <c r="M11" s="139"/>
      <c r="N11" s="139"/>
      <c r="O11" s="139"/>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c r="HO11" s="325"/>
      <c r="HP11" s="325"/>
      <c r="HQ11" s="325"/>
      <c r="HR11" s="325"/>
      <c r="HS11" s="325"/>
      <c r="HT11" s="325"/>
      <c r="HU11" s="325"/>
      <c r="HV11" s="325"/>
      <c r="HW11" s="325"/>
      <c r="HX11" s="325"/>
      <c r="HY11" s="325"/>
      <c r="HZ11" s="325"/>
      <c r="IA11" s="325"/>
      <c r="IB11" s="325"/>
      <c r="IC11" s="325"/>
      <c r="ID11" s="325"/>
      <c r="IE11" s="325"/>
      <c r="IF11" s="325"/>
      <c r="IG11" s="325"/>
      <c r="IH11" s="325"/>
      <c r="II11" s="325"/>
      <c r="IJ11" s="325"/>
      <c r="IK11" s="325"/>
      <c r="IL11" s="325"/>
      <c r="IM11" s="325"/>
      <c r="IN11" s="325"/>
      <c r="IO11" s="325"/>
      <c r="IP11" s="325"/>
      <c r="IQ11" s="325"/>
    </row>
    <row r="12" spans="1:253" s="311" customFormat="1" ht="19.899999999999999" customHeight="1">
      <c r="A12" s="337" t="s">
        <v>168</v>
      </c>
      <c r="B12" s="145">
        <v>4442</v>
      </c>
      <c r="C12" s="146">
        <v>5530</v>
      </c>
      <c r="D12" s="338">
        <v>8.2060748696747687</v>
      </c>
      <c r="E12" s="146">
        <v>686322</v>
      </c>
      <c r="F12" s="146">
        <v>4612</v>
      </c>
      <c r="G12" s="146">
        <v>193394</v>
      </c>
      <c r="H12" s="146">
        <v>4046</v>
      </c>
      <c r="I12" s="146">
        <v>81463</v>
      </c>
      <c r="J12" s="146">
        <v>312</v>
      </c>
      <c r="K12" s="146">
        <v>2580</v>
      </c>
      <c r="L12" s="146">
        <v>1163</v>
      </c>
      <c r="M12" s="146">
        <v>22883</v>
      </c>
      <c r="N12" s="146">
        <v>4320</v>
      </c>
      <c r="O12" s="146">
        <v>383914</v>
      </c>
      <c r="P12" s="336">
        <v>126</v>
      </c>
      <c r="Q12" s="336">
        <v>2087</v>
      </c>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c r="IA12" s="336"/>
      <c r="IB12" s="336"/>
      <c r="IC12" s="336"/>
      <c r="ID12" s="336"/>
      <c r="IE12" s="336"/>
      <c r="IF12" s="336"/>
      <c r="IG12" s="336"/>
      <c r="IH12" s="336"/>
      <c r="II12" s="336"/>
      <c r="IJ12" s="336"/>
      <c r="IK12" s="336"/>
      <c r="IL12" s="336"/>
      <c r="IM12" s="336"/>
      <c r="IN12" s="336"/>
      <c r="IO12" s="336"/>
      <c r="IP12" s="336"/>
      <c r="IQ12" s="336"/>
    </row>
    <row r="13" spans="1:253" s="311" customFormat="1" ht="19.899999999999999" customHeight="1">
      <c r="A13" s="337">
        <v>3</v>
      </c>
      <c r="B13" s="145">
        <v>4457</v>
      </c>
      <c r="C13" s="146">
        <v>5540</v>
      </c>
      <c r="D13" s="338">
        <v>8.220914064737471</v>
      </c>
      <c r="E13" s="146">
        <v>710727</v>
      </c>
      <c r="F13" s="146">
        <v>4616</v>
      </c>
      <c r="G13" s="146">
        <v>199254</v>
      </c>
      <c r="H13" s="146">
        <v>4064</v>
      </c>
      <c r="I13" s="146">
        <v>82822</v>
      </c>
      <c r="J13" s="146">
        <v>319</v>
      </c>
      <c r="K13" s="146">
        <v>3069</v>
      </c>
      <c r="L13" s="146">
        <v>1160</v>
      </c>
      <c r="M13" s="146">
        <v>21438</v>
      </c>
      <c r="N13" s="146">
        <v>4344</v>
      </c>
      <c r="O13" s="146">
        <v>398920</v>
      </c>
      <c r="P13" s="336">
        <v>152</v>
      </c>
      <c r="Q13" s="336">
        <v>5223</v>
      </c>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c r="IA13" s="336"/>
      <c r="IB13" s="336"/>
      <c r="IC13" s="336"/>
      <c r="ID13" s="336"/>
      <c r="IE13" s="336"/>
      <c r="IF13" s="336"/>
      <c r="IG13" s="336"/>
      <c r="IH13" s="336"/>
      <c r="II13" s="336"/>
      <c r="IJ13" s="336"/>
      <c r="IK13" s="336"/>
      <c r="IL13" s="336"/>
      <c r="IM13" s="336"/>
      <c r="IN13" s="336"/>
      <c r="IO13" s="336"/>
      <c r="IP13" s="336"/>
      <c r="IQ13" s="336"/>
    </row>
    <row r="14" spans="1:253" s="311" customFormat="1" ht="19.899999999999999" customHeight="1">
      <c r="A14" s="337">
        <v>4</v>
      </c>
      <c r="B14" s="145">
        <v>4435</v>
      </c>
      <c r="C14" s="146">
        <v>5495</v>
      </c>
      <c r="D14" s="338">
        <v>8.2391096063969673</v>
      </c>
      <c r="E14" s="146">
        <v>621527</v>
      </c>
      <c r="F14" s="146">
        <v>4426</v>
      </c>
      <c r="G14" s="146">
        <v>172763</v>
      </c>
      <c r="H14" s="146">
        <v>3973</v>
      </c>
      <c r="I14" s="146">
        <v>79491</v>
      </c>
      <c r="J14" s="146">
        <v>291</v>
      </c>
      <c r="K14" s="146">
        <v>2120</v>
      </c>
      <c r="L14" s="146">
        <v>1158</v>
      </c>
      <c r="M14" s="146">
        <v>9444</v>
      </c>
      <c r="N14" s="146">
        <v>4294</v>
      </c>
      <c r="O14" s="146">
        <v>353847</v>
      </c>
      <c r="P14" s="336">
        <v>138</v>
      </c>
      <c r="Q14" s="336">
        <v>3863</v>
      </c>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c r="IA14" s="336"/>
      <c r="IB14" s="336"/>
      <c r="IC14" s="336"/>
      <c r="ID14" s="336"/>
      <c r="IE14" s="336"/>
      <c r="IF14" s="336"/>
      <c r="IG14" s="336"/>
      <c r="IH14" s="336"/>
      <c r="II14" s="336"/>
      <c r="IJ14" s="336"/>
      <c r="IK14" s="336"/>
      <c r="IL14" s="336"/>
      <c r="IM14" s="336"/>
      <c r="IN14" s="336"/>
      <c r="IO14" s="336"/>
      <c r="IP14" s="336"/>
      <c r="IQ14" s="336"/>
    </row>
    <row r="15" spans="1:253" s="311" customFormat="1" ht="19.899999999999999" customHeight="1">
      <c r="A15" s="339">
        <v>5</v>
      </c>
      <c r="B15" s="340">
        <v>4435</v>
      </c>
      <c r="C15" s="222">
        <v>5486</v>
      </c>
      <c r="D15" s="341">
        <v>8.225615159361924</v>
      </c>
      <c r="E15" s="222">
        <v>687904</v>
      </c>
      <c r="F15" s="222">
        <v>4401</v>
      </c>
      <c r="G15" s="222">
        <v>176774</v>
      </c>
      <c r="H15" s="222">
        <v>3972</v>
      </c>
      <c r="I15" s="222">
        <v>79864</v>
      </c>
      <c r="J15" s="222">
        <v>284</v>
      </c>
      <c r="K15" s="222">
        <v>3176</v>
      </c>
      <c r="L15" s="222">
        <v>1147</v>
      </c>
      <c r="M15" s="222">
        <v>22090</v>
      </c>
      <c r="N15" s="222">
        <v>4273</v>
      </c>
      <c r="O15" s="222">
        <v>403275</v>
      </c>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6"/>
      <c r="FQ15" s="336"/>
      <c r="FR15" s="336"/>
      <c r="FS15" s="336"/>
      <c r="FT15" s="336"/>
      <c r="FU15" s="336"/>
      <c r="FV15" s="336"/>
      <c r="FW15" s="336"/>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336"/>
      <c r="HD15" s="336"/>
      <c r="HE15" s="336"/>
      <c r="HF15" s="336"/>
      <c r="HG15" s="336"/>
      <c r="HH15" s="336"/>
      <c r="HI15" s="336"/>
      <c r="HJ15" s="336"/>
      <c r="HK15" s="336"/>
      <c r="HL15" s="336"/>
      <c r="HM15" s="336"/>
      <c r="HN15" s="336"/>
      <c r="HO15" s="336"/>
      <c r="HP15" s="336"/>
      <c r="HQ15" s="336"/>
      <c r="HR15" s="336"/>
      <c r="HS15" s="336"/>
      <c r="HT15" s="336"/>
      <c r="HU15" s="336"/>
      <c r="HV15" s="336"/>
      <c r="HW15" s="336"/>
      <c r="HX15" s="336"/>
      <c r="HY15" s="336"/>
      <c r="HZ15" s="336"/>
      <c r="IA15" s="336"/>
      <c r="IB15" s="336"/>
      <c r="IC15" s="336"/>
      <c r="ID15" s="336"/>
      <c r="IE15" s="336"/>
      <c r="IF15" s="336"/>
      <c r="IG15" s="336"/>
      <c r="IH15" s="336"/>
      <c r="II15" s="336"/>
      <c r="IJ15" s="336"/>
      <c r="IK15" s="336"/>
      <c r="IL15" s="336"/>
      <c r="IM15" s="336"/>
      <c r="IN15" s="336"/>
      <c r="IO15" s="336"/>
      <c r="IP15" s="336"/>
      <c r="IQ15" s="336"/>
    </row>
    <row r="16" spans="1:253" s="311" customFormat="1" ht="19.899999999999999" customHeight="1">
      <c r="A16" s="342" t="s">
        <v>169</v>
      </c>
      <c r="B16" s="152">
        <v>4458</v>
      </c>
      <c r="C16" s="153">
        <v>5591</v>
      </c>
      <c r="D16" s="343">
        <v>8.2965939595572582</v>
      </c>
      <c r="E16" s="153">
        <v>741009</v>
      </c>
      <c r="F16" s="153">
        <v>4524</v>
      </c>
      <c r="G16" s="153">
        <v>183803</v>
      </c>
      <c r="H16" s="153">
        <v>4005</v>
      </c>
      <c r="I16" s="153">
        <v>78669</v>
      </c>
      <c r="J16" s="153">
        <v>313</v>
      </c>
      <c r="K16" s="153">
        <v>3888</v>
      </c>
      <c r="L16" s="153">
        <v>1138</v>
      </c>
      <c r="M16" s="153">
        <v>29865</v>
      </c>
      <c r="N16" s="153">
        <v>4380</v>
      </c>
      <c r="O16" s="153">
        <v>441808</v>
      </c>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36"/>
      <c r="DJ16" s="336"/>
      <c r="DK16" s="336"/>
      <c r="DL16" s="336"/>
      <c r="DM16" s="336"/>
      <c r="DN16" s="336"/>
      <c r="DO16" s="336"/>
      <c r="DP16" s="336"/>
      <c r="DQ16" s="336"/>
      <c r="DR16" s="336"/>
      <c r="DS16" s="336"/>
      <c r="DT16" s="336"/>
      <c r="DU16" s="336"/>
      <c r="DV16" s="336"/>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6"/>
      <c r="FQ16" s="336"/>
      <c r="FR16" s="336"/>
      <c r="FS16" s="336"/>
      <c r="FT16" s="336"/>
      <c r="FU16" s="336"/>
      <c r="FV16" s="336"/>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336"/>
      <c r="HD16" s="336"/>
      <c r="HE16" s="336"/>
      <c r="HF16" s="336"/>
      <c r="HG16" s="336"/>
      <c r="HH16" s="336"/>
      <c r="HI16" s="336"/>
      <c r="HJ16" s="336"/>
      <c r="HK16" s="336"/>
      <c r="HL16" s="336"/>
      <c r="HM16" s="336"/>
      <c r="HN16" s="336"/>
      <c r="HO16" s="336"/>
      <c r="HP16" s="336"/>
      <c r="HQ16" s="336"/>
      <c r="HR16" s="336"/>
      <c r="HS16" s="336"/>
      <c r="HT16" s="336"/>
      <c r="HU16" s="336"/>
      <c r="HV16" s="336"/>
      <c r="HW16" s="336"/>
      <c r="HX16" s="336"/>
      <c r="HY16" s="336"/>
      <c r="HZ16" s="336"/>
      <c r="IA16" s="336"/>
      <c r="IB16" s="336"/>
      <c r="IC16" s="336"/>
      <c r="ID16" s="336"/>
      <c r="IE16" s="336"/>
      <c r="IF16" s="336"/>
      <c r="IG16" s="336"/>
      <c r="IH16" s="336"/>
      <c r="II16" s="336"/>
      <c r="IJ16" s="336"/>
      <c r="IK16" s="336"/>
      <c r="IL16" s="336"/>
      <c r="IM16" s="336"/>
      <c r="IN16" s="336"/>
      <c r="IO16" s="336"/>
      <c r="IP16" s="336"/>
      <c r="IQ16" s="336"/>
      <c r="IR16" s="336"/>
      <c r="IS16" s="336"/>
    </row>
    <row r="17" spans="1:251" s="311" customFormat="1" ht="16.149999999999999" customHeight="1">
      <c r="A17" s="344" t="s">
        <v>170</v>
      </c>
      <c r="B17" s="344"/>
      <c r="C17" s="344"/>
      <c r="D17" s="345"/>
      <c r="E17" s="344"/>
      <c r="F17" s="344"/>
      <c r="G17" s="344"/>
      <c r="H17" s="344"/>
      <c r="I17" s="344"/>
      <c r="J17" s="344"/>
      <c r="K17" s="344"/>
      <c r="L17" s="344"/>
      <c r="M17" s="344"/>
      <c r="N17" s="344"/>
      <c r="O17" s="344"/>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6"/>
      <c r="FQ17" s="336"/>
      <c r="FR17" s="336"/>
      <c r="FS17" s="336"/>
      <c r="FT17" s="336"/>
      <c r="FU17" s="336"/>
      <c r="FV17" s="336"/>
      <c r="FW17" s="336"/>
      <c r="FX17" s="336"/>
      <c r="FY17" s="336"/>
      <c r="FZ17" s="336"/>
      <c r="GA17" s="336"/>
      <c r="GB17" s="336"/>
      <c r="GC17" s="336"/>
      <c r="GD17" s="336"/>
      <c r="GE17" s="336"/>
      <c r="GF17" s="336"/>
      <c r="GG17" s="336"/>
      <c r="GH17" s="336"/>
      <c r="GI17" s="336"/>
      <c r="GJ17" s="336"/>
      <c r="GK17" s="336"/>
      <c r="GL17" s="336"/>
      <c r="GM17" s="336"/>
      <c r="GN17" s="336"/>
      <c r="GO17" s="336"/>
      <c r="GP17" s="336"/>
      <c r="GQ17" s="336"/>
      <c r="GR17" s="336"/>
      <c r="GS17" s="336"/>
      <c r="GT17" s="336"/>
      <c r="GU17" s="336"/>
      <c r="GV17" s="336"/>
      <c r="GW17" s="336"/>
      <c r="GX17" s="336"/>
      <c r="GY17" s="336"/>
      <c r="GZ17" s="336"/>
      <c r="HA17" s="336"/>
      <c r="HB17" s="336"/>
      <c r="HC17" s="336"/>
      <c r="HD17" s="336"/>
      <c r="HE17" s="336"/>
      <c r="HF17" s="336"/>
      <c r="HG17" s="336"/>
      <c r="HH17" s="336"/>
      <c r="HI17" s="336"/>
      <c r="HJ17" s="336"/>
      <c r="HK17" s="336"/>
      <c r="HL17" s="336"/>
      <c r="HM17" s="336"/>
      <c r="HN17" s="336"/>
      <c r="HO17" s="336"/>
      <c r="HP17" s="336"/>
      <c r="HQ17" s="336"/>
      <c r="HR17" s="336"/>
      <c r="HS17" s="336"/>
      <c r="HT17" s="336"/>
      <c r="HU17" s="336"/>
      <c r="HV17" s="336"/>
      <c r="HW17" s="336"/>
      <c r="HX17" s="336"/>
      <c r="HY17" s="336"/>
      <c r="HZ17" s="336"/>
      <c r="IA17" s="336"/>
      <c r="IB17" s="336"/>
      <c r="IC17" s="336"/>
      <c r="ID17" s="336"/>
      <c r="IE17" s="336"/>
      <c r="IF17" s="336"/>
      <c r="IG17" s="336"/>
      <c r="IH17" s="336"/>
      <c r="II17" s="336"/>
      <c r="IJ17" s="336"/>
      <c r="IK17" s="336"/>
      <c r="IL17" s="336"/>
      <c r="IM17" s="336"/>
      <c r="IN17" s="336"/>
      <c r="IO17" s="336"/>
      <c r="IP17" s="336"/>
      <c r="IQ17" s="336"/>
    </row>
    <row r="18" spans="1:251" ht="16.149999999999999" customHeight="1">
      <c r="A18" s="346" t="s">
        <v>171</v>
      </c>
      <c r="B18" s="346"/>
      <c r="C18" s="346"/>
      <c r="D18" s="347"/>
      <c r="E18" s="346"/>
      <c r="F18" s="346"/>
      <c r="G18" s="346"/>
      <c r="H18" s="346"/>
      <c r="I18" s="346"/>
      <c r="J18" s="346"/>
      <c r="K18" s="346"/>
      <c r="L18" s="346"/>
      <c r="M18" s="346"/>
      <c r="N18" s="346"/>
      <c r="O18" s="346"/>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c r="FE18" s="325"/>
      <c r="FF18" s="325"/>
      <c r="FG18" s="325"/>
      <c r="FH18" s="325"/>
      <c r="FI18" s="325"/>
      <c r="FJ18" s="325"/>
      <c r="FK18" s="325"/>
      <c r="FL18" s="325"/>
      <c r="FM18" s="325"/>
      <c r="FN18" s="325"/>
      <c r="FO18" s="325"/>
      <c r="FP18" s="325"/>
      <c r="FQ18" s="325"/>
      <c r="FR18" s="325"/>
      <c r="FS18" s="325"/>
      <c r="FT18" s="325"/>
      <c r="FU18" s="325"/>
      <c r="FV18" s="325"/>
      <c r="FW18" s="325"/>
      <c r="FX18" s="325"/>
      <c r="FY18" s="325"/>
      <c r="FZ18" s="325"/>
      <c r="GA18" s="325"/>
      <c r="GB18" s="325"/>
      <c r="GC18" s="325"/>
      <c r="GD18" s="325"/>
      <c r="GE18" s="325"/>
      <c r="GF18" s="325"/>
      <c r="GG18" s="325"/>
      <c r="GH18" s="325"/>
      <c r="GI18" s="325"/>
      <c r="GJ18" s="325"/>
      <c r="GK18" s="325"/>
      <c r="GL18" s="325"/>
      <c r="GM18" s="325"/>
      <c r="GN18" s="325"/>
      <c r="GO18" s="325"/>
      <c r="GP18" s="325"/>
      <c r="GQ18" s="325"/>
      <c r="GR18" s="325"/>
      <c r="GS18" s="325"/>
      <c r="GT18" s="325"/>
      <c r="GU18" s="325"/>
      <c r="GV18" s="325"/>
      <c r="GW18" s="325"/>
      <c r="GX18" s="325"/>
      <c r="GY18" s="325"/>
      <c r="GZ18" s="325"/>
      <c r="HA18" s="325"/>
      <c r="HB18" s="325"/>
      <c r="HC18" s="325"/>
      <c r="HD18" s="325"/>
      <c r="HE18" s="325"/>
      <c r="HF18" s="325"/>
      <c r="HG18" s="325"/>
      <c r="HH18" s="325"/>
      <c r="HI18" s="325"/>
      <c r="HJ18" s="325"/>
      <c r="HK18" s="325"/>
      <c r="HL18" s="325"/>
      <c r="HM18" s="325"/>
      <c r="HN18" s="325"/>
      <c r="HO18" s="325"/>
      <c r="HP18" s="325"/>
      <c r="HQ18" s="325"/>
      <c r="HR18" s="325"/>
      <c r="HS18" s="325"/>
      <c r="HT18" s="325"/>
      <c r="HU18" s="325"/>
      <c r="HV18" s="325"/>
      <c r="HW18" s="325"/>
      <c r="HX18" s="325"/>
      <c r="HY18" s="325"/>
      <c r="HZ18" s="325"/>
      <c r="IA18" s="325"/>
      <c r="IB18" s="325"/>
      <c r="IC18" s="325"/>
      <c r="ID18" s="325"/>
      <c r="IE18" s="325"/>
      <c r="IF18" s="325"/>
      <c r="IG18" s="325"/>
      <c r="IH18" s="325"/>
      <c r="II18" s="325"/>
      <c r="IJ18" s="325"/>
      <c r="IK18" s="325"/>
      <c r="IL18" s="325"/>
      <c r="IM18" s="325"/>
      <c r="IN18" s="325"/>
      <c r="IO18" s="325"/>
      <c r="IP18" s="325"/>
      <c r="IQ18" s="325"/>
    </row>
    <row r="19" spans="1:251" ht="16.149999999999999" customHeight="1">
      <c r="A19" s="325" t="s">
        <v>172</v>
      </c>
      <c r="B19" s="325"/>
      <c r="C19" s="325"/>
      <c r="D19" s="348"/>
      <c r="E19" s="349"/>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c r="HK19" s="325"/>
      <c r="HL19" s="325"/>
      <c r="HM19" s="325"/>
      <c r="HN19" s="325"/>
      <c r="HO19" s="325"/>
      <c r="HP19" s="325"/>
      <c r="HQ19" s="325"/>
      <c r="HR19" s="325"/>
      <c r="HS19" s="325"/>
      <c r="HT19" s="325"/>
      <c r="HU19" s="325"/>
      <c r="HV19" s="325"/>
      <c r="HW19" s="325"/>
      <c r="HX19" s="325"/>
      <c r="HY19" s="325"/>
      <c r="HZ19" s="325"/>
      <c r="IA19" s="325"/>
      <c r="IB19" s="325"/>
      <c r="IC19" s="325"/>
      <c r="ID19" s="325"/>
      <c r="IE19" s="325"/>
      <c r="IF19" s="325"/>
      <c r="IG19" s="325"/>
      <c r="IH19" s="325"/>
      <c r="II19" s="325"/>
      <c r="IJ19" s="325"/>
      <c r="IK19" s="325"/>
      <c r="IL19" s="325"/>
      <c r="IM19" s="325"/>
      <c r="IN19" s="325"/>
      <c r="IO19" s="325"/>
      <c r="IP19" s="325"/>
      <c r="IQ19" s="325"/>
    </row>
    <row r="20" spans="1:251" ht="16.149999999999999" customHeight="1">
      <c r="A20" s="325"/>
      <c r="B20" s="325"/>
      <c r="C20" s="325"/>
      <c r="D20" s="348"/>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c r="DK20" s="325"/>
      <c r="DL20" s="325"/>
      <c r="DM20" s="325"/>
      <c r="DN20" s="325"/>
      <c r="DO20" s="325"/>
      <c r="DP20" s="325"/>
      <c r="DQ20" s="325"/>
      <c r="DR20" s="325"/>
      <c r="DS20" s="325"/>
      <c r="DT20" s="325"/>
      <c r="DU20" s="325"/>
      <c r="DV20" s="325"/>
      <c r="DW20" s="325"/>
      <c r="DX20" s="325"/>
      <c r="DY20" s="325"/>
      <c r="DZ20" s="325"/>
      <c r="EA20" s="325"/>
      <c r="EB20" s="325"/>
      <c r="EC20" s="325"/>
      <c r="ED20" s="325"/>
      <c r="EE20" s="325"/>
      <c r="EF20" s="325"/>
      <c r="EG20" s="325"/>
      <c r="EH20" s="325"/>
      <c r="EI20" s="325"/>
      <c r="EJ20" s="325"/>
      <c r="EK20" s="325"/>
      <c r="EL20" s="325"/>
      <c r="EM20" s="325"/>
      <c r="EN20" s="325"/>
      <c r="EO20" s="325"/>
      <c r="EP20" s="325"/>
      <c r="EQ20" s="325"/>
      <c r="ER20" s="325"/>
      <c r="ES20" s="325"/>
      <c r="ET20" s="325"/>
      <c r="EU20" s="325"/>
      <c r="EV20" s="325"/>
      <c r="EW20" s="325"/>
      <c r="EX20" s="325"/>
      <c r="EY20" s="325"/>
      <c r="EZ20" s="325"/>
      <c r="FA20" s="325"/>
      <c r="FB20" s="325"/>
      <c r="FC20" s="325"/>
      <c r="FD20" s="325"/>
      <c r="FE20" s="325"/>
      <c r="FF20" s="325"/>
      <c r="FG20" s="325"/>
      <c r="FH20" s="325"/>
      <c r="FI20" s="325"/>
      <c r="FJ20" s="325"/>
      <c r="FK20" s="325"/>
      <c r="FL20" s="325"/>
      <c r="FM20" s="325"/>
      <c r="FN20" s="325"/>
      <c r="FO20" s="325"/>
      <c r="FP20" s="325"/>
      <c r="FQ20" s="325"/>
      <c r="FR20" s="325"/>
      <c r="FS20" s="325"/>
      <c r="FT20" s="325"/>
      <c r="FU20" s="325"/>
      <c r="FV20" s="325"/>
      <c r="FW20" s="325"/>
      <c r="FX20" s="325"/>
      <c r="FY20" s="325"/>
      <c r="FZ20" s="325"/>
      <c r="GA20" s="325"/>
      <c r="GB20" s="325"/>
      <c r="GC20" s="325"/>
      <c r="GD20" s="325"/>
      <c r="GE20" s="325"/>
      <c r="GF20" s="325"/>
      <c r="GG20" s="325"/>
      <c r="GH20" s="325"/>
      <c r="GI20" s="325"/>
      <c r="GJ20" s="325"/>
      <c r="GK20" s="325"/>
      <c r="GL20" s="325"/>
      <c r="GM20" s="325"/>
      <c r="GN20" s="325"/>
      <c r="GO20" s="325"/>
      <c r="GP20" s="325"/>
      <c r="GQ20" s="325"/>
      <c r="GR20" s="325"/>
      <c r="GS20" s="325"/>
      <c r="GT20" s="325"/>
      <c r="GU20" s="325"/>
      <c r="GV20" s="325"/>
      <c r="GW20" s="325"/>
      <c r="GX20" s="325"/>
      <c r="GY20" s="325"/>
      <c r="GZ20" s="325"/>
      <c r="HA20" s="325"/>
      <c r="HB20" s="325"/>
      <c r="HC20" s="325"/>
      <c r="HD20" s="325"/>
      <c r="HE20" s="325"/>
      <c r="HF20" s="325"/>
      <c r="HG20" s="325"/>
      <c r="HH20" s="325"/>
      <c r="HI20" s="325"/>
      <c r="HJ20" s="325"/>
      <c r="HK20" s="325"/>
      <c r="HL20" s="325"/>
      <c r="HM20" s="325"/>
      <c r="HN20" s="325"/>
      <c r="HO20" s="325"/>
      <c r="HP20" s="325"/>
      <c r="HQ20" s="325"/>
      <c r="HR20" s="325"/>
      <c r="HS20" s="325"/>
      <c r="HT20" s="325"/>
      <c r="HU20" s="325"/>
      <c r="HV20" s="325"/>
      <c r="HW20" s="325"/>
      <c r="HX20" s="325"/>
      <c r="HY20" s="325"/>
      <c r="HZ20" s="325"/>
      <c r="IA20" s="325"/>
      <c r="IB20" s="325"/>
      <c r="IC20" s="325"/>
      <c r="ID20" s="325"/>
      <c r="IE20" s="325"/>
      <c r="IF20" s="325"/>
      <c r="IG20" s="325"/>
      <c r="IH20" s="325"/>
      <c r="II20" s="325"/>
      <c r="IJ20" s="325"/>
      <c r="IK20" s="325"/>
      <c r="IL20" s="325"/>
      <c r="IM20" s="325"/>
      <c r="IN20" s="325"/>
      <c r="IO20" s="325"/>
      <c r="IP20" s="325"/>
      <c r="IQ20" s="325"/>
    </row>
    <row r="21" spans="1:251" ht="16.149999999999999" customHeight="1">
      <c r="A21" s="325"/>
      <c r="B21" s="325"/>
      <c r="C21" s="325"/>
      <c r="D21" s="348"/>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25"/>
      <c r="GB21" s="325"/>
      <c r="GC21" s="325"/>
      <c r="GD21" s="325"/>
      <c r="GE21" s="325"/>
      <c r="GF21" s="325"/>
      <c r="GG21" s="325"/>
      <c r="GH21" s="325"/>
      <c r="GI21" s="325"/>
      <c r="GJ21" s="325"/>
      <c r="GK21" s="325"/>
      <c r="GL21" s="325"/>
      <c r="GM21" s="325"/>
      <c r="GN21" s="325"/>
      <c r="GO21" s="325"/>
      <c r="GP21" s="325"/>
      <c r="GQ21" s="325"/>
      <c r="GR21" s="325"/>
      <c r="GS21" s="325"/>
      <c r="GT21" s="325"/>
      <c r="GU21" s="325"/>
      <c r="GV21" s="325"/>
      <c r="GW21" s="325"/>
      <c r="GX21" s="325"/>
      <c r="GY21" s="325"/>
      <c r="GZ21" s="325"/>
      <c r="HA21" s="325"/>
      <c r="HB21" s="325"/>
      <c r="HC21" s="325"/>
      <c r="HD21" s="325"/>
      <c r="HE21" s="325"/>
      <c r="HF21" s="325"/>
      <c r="HG21" s="325"/>
      <c r="HH21" s="325"/>
      <c r="HI21" s="325"/>
      <c r="HJ21" s="325"/>
      <c r="HK21" s="325"/>
      <c r="HL21" s="325"/>
      <c r="HM21" s="325"/>
      <c r="HN21" s="325"/>
      <c r="HO21" s="325"/>
      <c r="HP21" s="325"/>
      <c r="HQ21" s="325"/>
      <c r="HR21" s="325"/>
      <c r="HS21" s="325"/>
      <c r="HT21" s="325"/>
      <c r="HU21" s="325"/>
      <c r="HV21" s="325"/>
      <c r="HW21" s="325"/>
      <c r="HX21" s="325"/>
      <c r="HY21" s="325"/>
      <c r="HZ21" s="325"/>
      <c r="IA21" s="325"/>
      <c r="IB21" s="325"/>
      <c r="IC21" s="325"/>
      <c r="ID21" s="325"/>
      <c r="IE21" s="325"/>
      <c r="IF21" s="325"/>
      <c r="IG21" s="325"/>
      <c r="IH21" s="325"/>
      <c r="II21" s="325"/>
      <c r="IJ21" s="325"/>
      <c r="IK21" s="325"/>
      <c r="IL21" s="325"/>
      <c r="IM21" s="325"/>
      <c r="IN21" s="325"/>
      <c r="IO21" s="325"/>
      <c r="IP21" s="325"/>
      <c r="IQ21" s="325"/>
    </row>
    <row r="22" spans="1:251" ht="16.149999999999999" customHeight="1">
      <c r="A22" s="325"/>
      <c r="B22" s="325"/>
      <c r="C22" s="349"/>
      <c r="D22" s="350"/>
      <c r="E22" s="350"/>
      <c r="F22" s="350"/>
      <c r="G22" s="350"/>
      <c r="H22" s="350"/>
      <c r="I22" s="350"/>
      <c r="J22" s="350"/>
      <c r="K22" s="350"/>
      <c r="L22" s="350"/>
      <c r="M22" s="350"/>
      <c r="N22" s="350"/>
      <c r="O22" s="350"/>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325"/>
      <c r="FF22" s="325"/>
      <c r="FG22" s="325"/>
      <c r="FH22" s="325"/>
      <c r="FI22" s="325"/>
      <c r="FJ22" s="325"/>
      <c r="FK22" s="325"/>
      <c r="FL22" s="325"/>
      <c r="FM22" s="325"/>
      <c r="FN22" s="325"/>
      <c r="FO22" s="325"/>
      <c r="FP22" s="325"/>
      <c r="FQ22" s="325"/>
      <c r="FR22" s="325"/>
      <c r="FS22" s="325"/>
      <c r="FT22" s="325"/>
      <c r="FU22" s="325"/>
      <c r="FV22" s="325"/>
      <c r="FW22" s="325"/>
      <c r="FX22" s="325"/>
      <c r="FY22" s="325"/>
      <c r="FZ22" s="325"/>
      <c r="GA22" s="325"/>
      <c r="GB22" s="325"/>
      <c r="GC22" s="325"/>
      <c r="GD22" s="325"/>
      <c r="GE22" s="325"/>
      <c r="GF22" s="325"/>
      <c r="GG22" s="325"/>
      <c r="GH22" s="325"/>
      <c r="GI22" s="325"/>
      <c r="GJ22" s="325"/>
      <c r="GK22" s="325"/>
      <c r="GL22" s="325"/>
      <c r="GM22" s="325"/>
      <c r="GN22" s="325"/>
      <c r="GO22" s="325"/>
      <c r="GP22" s="325"/>
      <c r="GQ22" s="325"/>
      <c r="GR22" s="325"/>
      <c r="GS22" s="325"/>
      <c r="GT22" s="325"/>
      <c r="GU22" s="325"/>
      <c r="GV22" s="325"/>
      <c r="GW22" s="325"/>
      <c r="GX22" s="325"/>
      <c r="GY22" s="325"/>
      <c r="GZ22" s="325"/>
      <c r="HA22" s="325"/>
      <c r="HB22" s="325"/>
      <c r="HC22" s="325"/>
      <c r="HD22" s="325"/>
      <c r="HE22" s="325"/>
      <c r="HF22" s="325"/>
      <c r="HG22" s="325"/>
      <c r="HH22" s="325"/>
      <c r="HI22" s="325"/>
      <c r="HJ22" s="325"/>
      <c r="HK22" s="325"/>
      <c r="HL22" s="325"/>
      <c r="HM22" s="325"/>
      <c r="HN22" s="325"/>
      <c r="HO22" s="325"/>
      <c r="HP22" s="325"/>
      <c r="HQ22" s="325"/>
      <c r="HR22" s="325"/>
      <c r="HS22" s="325"/>
      <c r="HT22" s="325"/>
      <c r="HU22" s="325"/>
      <c r="HV22" s="325"/>
      <c r="HW22" s="325"/>
      <c r="HX22" s="325"/>
      <c r="HY22" s="325"/>
      <c r="HZ22" s="325"/>
      <c r="IA22" s="325"/>
      <c r="IB22" s="325"/>
      <c r="IC22" s="325"/>
      <c r="ID22" s="325"/>
      <c r="IE22" s="325"/>
      <c r="IF22" s="325"/>
      <c r="IG22" s="325"/>
      <c r="IH22" s="325"/>
      <c r="II22" s="325"/>
      <c r="IJ22" s="325"/>
      <c r="IK22" s="325"/>
      <c r="IL22" s="325"/>
      <c r="IM22" s="325"/>
      <c r="IN22" s="325"/>
      <c r="IO22" s="325"/>
      <c r="IP22" s="325"/>
      <c r="IQ22" s="325"/>
    </row>
    <row r="23" spans="1:251" ht="16.149999999999999" customHeight="1">
      <c r="A23" s="325"/>
      <c r="B23" s="325"/>
      <c r="C23" s="350"/>
      <c r="D23" s="350"/>
      <c r="E23" s="350"/>
      <c r="F23" s="350"/>
      <c r="G23" s="350"/>
      <c r="H23" s="350"/>
      <c r="I23" s="350"/>
      <c r="J23" s="350"/>
      <c r="K23" s="350"/>
      <c r="L23" s="350"/>
      <c r="M23" s="350"/>
      <c r="N23" s="350"/>
      <c r="O23" s="350"/>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325"/>
      <c r="DR23" s="325"/>
      <c r="DS23" s="325"/>
      <c r="DT23" s="325"/>
      <c r="DU23" s="325"/>
      <c r="DV23" s="325"/>
      <c r="DW23" s="325"/>
      <c r="DX23" s="325"/>
      <c r="DY23" s="325"/>
      <c r="DZ23" s="325"/>
      <c r="EA23" s="325"/>
      <c r="EB23" s="325"/>
      <c r="EC23" s="325"/>
      <c r="ED23" s="325"/>
      <c r="EE23" s="325"/>
      <c r="EF23" s="325"/>
      <c r="EG23" s="325"/>
      <c r="EH23" s="325"/>
      <c r="EI23" s="325"/>
      <c r="EJ23" s="325"/>
      <c r="EK23" s="325"/>
      <c r="EL23" s="325"/>
      <c r="EM23" s="325"/>
      <c r="EN23" s="325"/>
      <c r="EO23" s="325"/>
      <c r="EP23" s="325"/>
      <c r="EQ23" s="325"/>
      <c r="ER23" s="325"/>
      <c r="ES23" s="325"/>
      <c r="ET23" s="325"/>
      <c r="EU23" s="325"/>
      <c r="EV23" s="325"/>
      <c r="EW23" s="325"/>
      <c r="EX23" s="325"/>
      <c r="EY23" s="325"/>
      <c r="EZ23" s="325"/>
      <c r="FA23" s="325"/>
      <c r="FB23" s="325"/>
      <c r="FC23" s="325"/>
      <c r="FD23" s="325"/>
      <c r="FE23" s="325"/>
      <c r="FF23" s="325"/>
      <c r="FG23" s="325"/>
      <c r="FH23" s="325"/>
      <c r="FI23" s="325"/>
      <c r="FJ23" s="325"/>
      <c r="FK23" s="325"/>
      <c r="FL23" s="325"/>
      <c r="FM23" s="325"/>
      <c r="FN23" s="325"/>
      <c r="FO23" s="325"/>
      <c r="FP23" s="325"/>
      <c r="FQ23" s="325"/>
      <c r="FR23" s="325"/>
      <c r="FS23" s="325"/>
      <c r="FT23" s="325"/>
      <c r="FU23" s="325"/>
      <c r="FV23" s="325"/>
      <c r="FW23" s="325"/>
      <c r="FX23" s="325"/>
      <c r="FY23" s="325"/>
      <c r="FZ23" s="325"/>
      <c r="GA23" s="325"/>
      <c r="GB23" s="325"/>
      <c r="GC23" s="325"/>
      <c r="GD23" s="325"/>
      <c r="GE23" s="325"/>
      <c r="GF23" s="325"/>
      <c r="GG23" s="325"/>
      <c r="GH23" s="325"/>
      <c r="GI23" s="325"/>
      <c r="GJ23" s="325"/>
      <c r="GK23" s="325"/>
      <c r="GL23" s="325"/>
      <c r="GM23" s="325"/>
      <c r="GN23" s="325"/>
      <c r="GO23" s="325"/>
      <c r="GP23" s="325"/>
      <c r="GQ23" s="325"/>
      <c r="GR23" s="325"/>
      <c r="GS23" s="325"/>
      <c r="GT23" s="325"/>
      <c r="GU23" s="325"/>
      <c r="GV23" s="325"/>
      <c r="GW23" s="325"/>
      <c r="GX23" s="325"/>
      <c r="GY23" s="325"/>
      <c r="GZ23" s="325"/>
      <c r="HA23" s="325"/>
      <c r="HB23" s="325"/>
      <c r="HC23" s="325"/>
      <c r="HD23" s="325"/>
      <c r="HE23" s="325"/>
      <c r="HF23" s="325"/>
      <c r="HG23" s="325"/>
      <c r="HH23" s="325"/>
      <c r="HI23" s="325"/>
      <c r="HJ23" s="325"/>
      <c r="HK23" s="325"/>
      <c r="HL23" s="325"/>
      <c r="HM23" s="325"/>
      <c r="HN23" s="325"/>
      <c r="HO23" s="325"/>
      <c r="HP23" s="325"/>
      <c r="HQ23" s="325"/>
      <c r="HR23" s="325"/>
      <c r="HS23" s="325"/>
      <c r="HT23" s="325"/>
      <c r="HU23" s="325"/>
      <c r="HV23" s="325"/>
      <c r="HW23" s="325"/>
      <c r="HX23" s="325"/>
      <c r="HY23" s="325"/>
      <c r="HZ23" s="325"/>
      <c r="IA23" s="325"/>
      <c r="IB23" s="325"/>
      <c r="IC23" s="325"/>
      <c r="ID23" s="325"/>
      <c r="IE23" s="325"/>
      <c r="IF23" s="325"/>
      <c r="IG23" s="325"/>
      <c r="IH23" s="325"/>
      <c r="II23" s="325"/>
      <c r="IJ23" s="325"/>
      <c r="IK23" s="325"/>
      <c r="IL23" s="325"/>
      <c r="IM23" s="325"/>
      <c r="IN23" s="325"/>
      <c r="IO23" s="325"/>
      <c r="IP23" s="325"/>
      <c r="IQ23" s="325"/>
    </row>
    <row r="24" spans="1:251" ht="16.149999999999999" customHeight="1">
      <c r="A24" s="325"/>
      <c r="B24" s="325"/>
      <c r="C24" s="350"/>
      <c r="D24" s="350"/>
      <c r="E24" s="350"/>
      <c r="F24" s="350"/>
      <c r="G24" s="350"/>
      <c r="H24" s="350"/>
      <c r="I24" s="350"/>
      <c r="J24" s="350"/>
      <c r="K24" s="350"/>
      <c r="L24" s="350"/>
      <c r="M24" s="350"/>
      <c r="N24" s="350"/>
      <c r="O24" s="350"/>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5"/>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5"/>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5"/>
      <c r="HO24" s="325"/>
      <c r="HP24" s="325"/>
      <c r="HQ24" s="325"/>
      <c r="HR24" s="325"/>
      <c r="HS24" s="325"/>
      <c r="HT24" s="325"/>
      <c r="HU24" s="325"/>
      <c r="HV24" s="325"/>
      <c r="HW24" s="325"/>
      <c r="HX24" s="325"/>
      <c r="HY24" s="325"/>
      <c r="HZ24" s="325"/>
      <c r="IA24" s="325"/>
      <c r="IB24" s="325"/>
      <c r="IC24" s="325"/>
      <c r="ID24" s="325"/>
      <c r="IE24" s="325"/>
      <c r="IF24" s="325"/>
      <c r="IG24" s="325"/>
      <c r="IH24" s="325"/>
      <c r="II24" s="325"/>
      <c r="IJ24" s="325"/>
      <c r="IK24" s="325"/>
      <c r="IL24" s="325"/>
      <c r="IM24" s="325"/>
      <c r="IN24" s="325"/>
      <c r="IO24" s="325"/>
      <c r="IP24" s="325"/>
      <c r="IQ24" s="325"/>
    </row>
    <row r="25" spans="1:251">
      <c r="A25" s="325"/>
      <c r="B25" s="325"/>
      <c r="C25" s="350"/>
      <c r="D25" s="350"/>
      <c r="E25" s="350"/>
      <c r="F25" s="350"/>
      <c r="G25" s="350"/>
      <c r="H25" s="350"/>
      <c r="I25" s="350"/>
      <c r="J25" s="350"/>
      <c r="K25" s="350"/>
      <c r="L25" s="350"/>
      <c r="M25" s="350"/>
      <c r="N25" s="350"/>
      <c r="O25" s="350"/>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5"/>
      <c r="GB25" s="325"/>
      <c r="GC25" s="325"/>
      <c r="GD25" s="325"/>
      <c r="GE25" s="325"/>
      <c r="GF25" s="325"/>
      <c r="GG25" s="325"/>
      <c r="GH25" s="325"/>
      <c r="GI25" s="325"/>
      <c r="GJ25" s="325"/>
      <c r="GK25" s="325"/>
      <c r="GL25" s="325"/>
      <c r="GM25" s="325"/>
      <c r="GN25" s="325"/>
      <c r="GO25" s="325"/>
      <c r="GP25" s="325"/>
      <c r="GQ25" s="325"/>
      <c r="GR25" s="325"/>
      <c r="GS25" s="325"/>
      <c r="GT25" s="325"/>
      <c r="GU25" s="325"/>
      <c r="GV25" s="325"/>
      <c r="GW25" s="325"/>
      <c r="GX25" s="325"/>
      <c r="GY25" s="325"/>
      <c r="GZ25" s="325"/>
      <c r="HA25" s="325"/>
      <c r="HB25" s="325"/>
      <c r="HC25" s="325"/>
      <c r="HD25" s="325"/>
      <c r="HE25" s="325"/>
      <c r="HF25" s="325"/>
      <c r="HG25" s="325"/>
      <c r="HH25" s="325"/>
      <c r="HI25" s="325"/>
      <c r="HJ25" s="325"/>
      <c r="HK25" s="325"/>
      <c r="HL25" s="325"/>
      <c r="HM25" s="325"/>
      <c r="HN25" s="325"/>
      <c r="HO25" s="325"/>
      <c r="HP25" s="325"/>
      <c r="HQ25" s="325"/>
      <c r="HR25" s="325"/>
      <c r="HS25" s="325"/>
      <c r="HT25" s="325"/>
      <c r="HU25" s="325"/>
      <c r="HV25" s="325"/>
      <c r="HW25" s="325"/>
      <c r="HX25" s="325"/>
      <c r="HY25" s="325"/>
      <c r="HZ25" s="325"/>
      <c r="IA25" s="325"/>
      <c r="IB25" s="325"/>
      <c r="IC25" s="325"/>
      <c r="ID25" s="325"/>
      <c r="IE25" s="325"/>
      <c r="IF25" s="325"/>
      <c r="IG25" s="325"/>
      <c r="IH25" s="325"/>
      <c r="II25" s="325"/>
      <c r="IJ25" s="325"/>
      <c r="IK25" s="325"/>
      <c r="IL25" s="325"/>
      <c r="IM25" s="325"/>
      <c r="IN25" s="325"/>
      <c r="IO25" s="325"/>
      <c r="IP25" s="325"/>
      <c r="IQ25" s="325"/>
    </row>
    <row r="26" spans="1:251">
      <c r="A26" s="325"/>
      <c r="B26" s="325"/>
      <c r="C26" s="350"/>
      <c r="D26" s="350"/>
      <c r="E26" s="350"/>
      <c r="F26" s="350"/>
      <c r="G26" s="350"/>
      <c r="H26" s="350"/>
      <c r="I26" s="350"/>
      <c r="J26" s="350"/>
      <c r="K26" s="350"/>
      <c r="L26" s="350"/>
      <c r="M26" s="350"/>
      <c r="N26" s="350"/>
      <c r="O26" s="350"/>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325"/>
      <c r="DR26" s="325"/>
      <c r="DS26" s="325"/>
      <c r="DT26" s="325"/>
      <c r="DU26" s="325"/>
      <c r="DV26" s="325"/>
      <c r="DW26" s="325"/>
      <c r="DX26" s="325"/>
      <c r="DY26" s="325"/>
      <c r="DZ26" s="325"/>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c r="FF26" s="325"/>
      <c r="FG26" s="325"/>
      <c r="FH26" s="325"/>
      <c r="FI26" s="325"/>
      <c r="FJ26" s="325"/>
      <c r="FK26" s="325"/>
      <c r="FL26" s="325"/>
      <c r="FM26" s="325"/>
      <c r="FN26" s="325"/>
      <c r="FO26" s="325"/>
      <c r="FP26" s="325"/>
      <c r="FQ26" s="325"/>
      <c r="FR26" s="325"/>
      <c r="FS26" s="325"/>
      <c r="FT26" s="325"/>
      <c r="FU26" s="325"/>
      <c r="FV26" s="325"/>
      <c r="FW26" s="325"/>
      <c r="FX26" s="325"/>
      <c r="FY26" s="325"/>
      <c r="FZ26" s="325"/>
      <c r="GA26" s="325"/>
      <c r="GB26" s="325"/>
      <c r="GC26" s="325"/>
      <c r="GD26" s="325"/>
      <c r="GE26" s="325"/>
      <c r="GF26" s="325"/>
      <c r="GG26" s="325"/>
      <c r="GH26" s="325"/>
      <c r="GI26" s="325"/>
      <c r="GJ26" s="325"/>
      <c r="GK26" s="325"/>
      <c r="GL26" s="325"/>
      <c r="GM26" s="325"/>
      <c r="GN26" s="325"/>
      <c r="GO26" s="325"/>
      <c r="GP26" s="325"/>
      <c r="GQ26" s="325"/>
      <c r="GR26" s="325"/>
      <c r="GS26" s="325"/>
      <c r="GT26" s="325"/>
      <c r="GU26" s="325"/>
      <c r="GV26" s="325"/>
      <c r="GW26" s="325"/>
      <c r="GX26" s="325"/>
      <c r="GY26" s="325"/>
      <c r="GZ26" s="325"/>
      <c r="HA26" s="325"/>
      <c r="HB26" s="325"/>
      <c r="HC26" s="325"/>
      <c r="HD26" s="325"/>
      <c r="HE26" s="325"/>
      <c r="HF26" s="325"/>
      <c r="HG26" s="325"/>
      <c r="HH26" s="325"/>
      <c r="HI26" s="325"/>
      <c r="HJ26" s="325"/>
      <c r="HK26" s="325"/>
      <c r="HL26" s="325"/>
      <c r="HM26" s="325"/>
      <c r="HN26" s="325"/>
      <c r="HO26" s="325"/>
      <c r="HP26" s="325"/>
      <c r="HQ26" s="325"/>
      <c r="HR26" s="325"/>
      <c r="HS26" s="325"/>
      <c r="HT26" s="325"/>
      <c r="HU26" s="325"/>
      <c r="HV26" s="325"/>
      <c r="HW26" s="325"/>
      <c r="HX26" s="325"/>
      <c r="HY26" s="325"/>
      <c r="HZ26" s="325"/>
      <c r="IA26" s="325"/>
      <c r="IB26" s="325"/>
      <c r="IC26" s="325"/>
      <c r="ID26" s="325"/>
      <c r="IE26" s="325"/>
      <c r="IF26" s="325"/>
      <c r="IG26" s="325"/>
      <c r="IH26" s="325"/>
      <c r="II26" s="325"/>
      <c r="IJ26" s="325"/>
      <c r="IK26" s="325"/>
      <c r="IL26" s="325"/>
      <c r="IM26" s="325"/>
      <c r="IN26" s="325"/>
      <c r="IO26" s="325"/>
      <c r="IP26" s="325"/>
      <c r="IQ26" s="325"/>
    </row>
    <row r="27" spans="1:251" ht="13.15" customHeight="1">
      <c r="A27" s="325"/>
      <c r="B27" s="325"/>
      <c r="C27" s="325"/>
      <c r="D27" s="348"/>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5"/>
      <c r="FR27" s="325"/>
      <c r="FS27" s="325"/>
      <c r="FT27" s="325"/>
      <c r="FU27" s="325"/>
      <c r="FV27" s="325"/>
      <c r="FW27" s="325"/>
      <c r="FX27" s="325"/>
      <c r="FY27" s="325"/>
      <c r="FZ27" s="325"/>
      <c r="GA27" s="325"/>
      <c r="GB27" s="325"/>
      <c r="GC27" s="325"/>
      <c r="GD27" s="325"/>
      <c r="GE27" s="325"/>
      <c r="GF27" s="325"/>
      <c r="GG27" s="325"/>
      <c r="GH27" s="325"/>
      <c r="GI27" s="325"/>
      <c r="GJ27" s="325"/>
      <c r="GK27" s="325"/>
      <c r="GL27" s="325"/>
      <c r="GM27" s="325"/>
      <c r="GN27" s="325"/>
      <c r="GO27" s="325"/>
      <c r="GP27" s="325"/>
      <c r="GQ27" s="325"/>
      <c r="GR27" s="325"/>
      <c r="GS27" s="325"/>
      <c r="GT27" s="325"/>
      <c r="GU27" s="325"/>
      <c r="GV27" s="325"/>
      <c r="GW27" s="325"/>
      <c r="GX27" s="325"/>
      <c r="GY27" s="325"/>
      <c r="GZ27" s="325"/>
      <c r="HA27" s="325"/>
      <c r="HB27" s="325"/>
      <c r="HC27" s="325"/>
      <c r="HD27" s="325"/>
      <c r="HE27" s="325"/>
      <c r="HF27" s="325"/>
      <c r="HG27" s="325"/>
      <c r="HH27" s="325"/>
      <c r="HI27" s="325"/>
      <c r="HJ27" s="325"/>
      <c r="HK27" s="325"/>
      <c r="HL27" s="325"/>
      <c r="HM27" s="325"/>
      <c r="HN27" s="325"/>
      <c r="HO27" s="325"/>
      <c r="HP27" s="325"/>
      <c r="HQ27" s="325"/>
      <c r="HR27" s="325"/>
      <c r="HS27" s="325"/>
      <c r="HT27" s="325"/>
      <c r="HU27" s="325"/>
      <c r="HV27" s="325"/>
      <c r="HW27" s="325"/>
      <c r="HX27" s="325"/>
      <c r="HY27" s="325"/>
      <c r="HZ27" s="325"/>
      <c r="IA27" s="325"/>
      <c r="IB27" s="325"/>
      <c r="IC27" s="325"/>
      <c r="ID27" s="325"/>
      <c r="IE27" s="325"/>
      <c r="IF27" s="325"/>
      <c r="IG27" s="325"/>
      <c r="IH27" s="325"/>
      <c r="II27" s="325"/>
      <c r="IJ27" s="325"/>
      <c r="IK27" s="325"/>
      <c r="IL27" s="325"/>
      <c r="IM27" s="325"/>
      <c r="IN27" s="325"/>
      <c r="IO27" s="325"/>
      <c r="IP27" s="325"/>
      <c r="IQ27" s="325"/>
    </row>
    <row r="28" spans="1:251">
      <c r="A28" s="325"/>
      <c r="B28" s="325"/>
      <c r="C28" s="325"/>
      <c r="D28" s="348"/>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5"/>
      <c r="CY28" s="325"/>
      <c r="CZ28" s="325"/>
      <c r="DA28" s="325"/>
      <c r="DB28" s="325"/>
      <c r="DC28" s="325"/>
      <c r="DD28" s="325"/>
      <c r="DE28" s="325"/>
      <c r="DF28" s="325"/>
      <c r="DG28" s="325"/>
      <c r="DH28" s="325"/>
      <c r="DI28" s="325"/>
      <c r="DJ28" s="325"/>
      <c r="DK28" s="325"/>
      <c r="DL28" s="325"/>
      <c r="DM28" s="325"/>
      <c r="DN28" s="325"/>
      <c r="DO28" s="325"/>
      <c r="DP28" s="325"/>
      <c r="DQ28" s="325"/>
      <c r="DR28" s="325"/>
      <c r="DS28" s="325"/>
      <c r="DT28" s="325"/>
      <c r="DU28" s="325"/>
      <c r="DV28" s="325"/>
      <c r="DW28" s="325"/>
      <c r="DX28" s="325"/>
      <c r="DY28" s="325"/>
      <c r="DZ28" s="325"/>
      <c r="EA28" s="325"/>
      <c r="EB28" s="325"/>
      <c r="EC28" s="325"/>
      <c r="ED28" s="325"/>
      <c r="EE28" s="325"/>
      <c r="EF28" s="325"/>
      <c r="EG28" s="325"/>
      <c r="EH28" s="325"/>
      <c r="EI28" s="325"/>
      <c r="EJ28" s="325"/>
      <c r="EK28" s="325"/>
      <c r="EL28" s="325"/>
      <c r="EM28" s="325"/>
      <c r="EN28" s="325"/>
      <c r="EO28" s="325"/>
      <c r="EP28" s="325"/>
      <c r="EQ28" s="325"/>
      <c r="ER28" s="325"/>
      <c r="ES28" s="325"/>
      <c r="ET28" s="325"/>
      <c r="EU28" s="325"/>
      <c r="EV28" s="325"/>
      <c r="EW28" s="325"/>
      <c r="EX28" s="325"/>
      <c r="EY28" s="325"/>
      <c r="EZ28" s="325"/>
      <c r="FA28" s="325"/>
      <c r="FB28" s="325"/>
      <c r="FC28" s="325"/>
      <c r="FD28" s="325"/>
      <c r="FE28" s="325"/>
      <c r="FF28" s="325"/>
      <c r="FG28" s="325"/>
      <c r="FH28" s="325"/>
      <c r="FI28" s="325"/>
      <c r="FJ28" s="325"/>
      <c r="FK28" s="325"/>
      <c r="FL28" s="325"/>
      <c r="FM28" s="325"/>
      <c r="FN28" s="325"/>
      <c r="FO28" s="325"/>
      <c r="FP28" s="325"/>
      <c r="FQ28" s="325"/>
      <c r="FR28" s="325"/>
      <c r="FS28" s="325"/>
      <c r="FT28" s="325"/>
      <c r="FU28" s="325"/>
      <c r="FV28" s="325"/>
      <c r="FW28" s="325"/>
      <c r="FX28" s="325"/>
      <c r="FY28" s="325"/>
      <c r="FZ28" s="325"/>
      <c r="GA28" s="325"/>
      <c r="GB28" s="325"/>
      <c r="GC28" s="325"/>
      <c r="GD28" s="325"/>
      <c r="GE28" s="325"/>
      <c r="GF28" s="325"/>
      <c r="GG28" s="325"/>
      <c r="GH28" s="325"/>
      <c r="GI28" s="325"/>
      <c r="GJ28" s="325"/>
      <c r="GK28" s="325"/>
      <c r="GL28" s="325"/>
      <c r="GM28" s="325"/>
      <c r="GN28" s="325"/>
      <c r="GO28" s="325"/>
      <c r="GP28" s="325"/>
      <c r="GQ28" s="325"/>
      <c r="GR28" s="325"/>
      <c r="GS28" s="325"/>
      <c r="GT28" s="325"/>
      <c r="GU28" s="325"/>
      <c r="GV28" s="325"/>
      <c r="GW28" s="325"/>
      <c r="GX28" s="325"/>
      <c r="GY28" s="325"/>
      <c r="GZ28" s="325"/>
      <c r="HA28" s="325"/>
      <c r="HB28" s="325"/>
      <c r="HC28" s="325"/>
      <c r="HD28" s="325"/>
      <c r="HE28" s="325"/>
      <c r="HF28" s="325"/>
      <c r="HG28" s="325"/>
      <c r="HH28" s="325"/>
      <c r="HI28" s="325"/>
      <c r="HJ28" s="325"/>
      <c r="HK28" s="325"/>
      <c r="HL28" s="325"/>
      <c r="HM28" s="325"/>
      <c r="HN28" s="325"/>
      <c r="HO28" s="325"/>
      <c r="HP28" s="325"/>
      <c r="HQ28" s="325"/>
      <c r="HR28" s="325"/>
      <c r="HS28" s="325"/>
      <c r="HT28" s="325"/>
      <c r="HU28" s="325"/>
      <c r="HV28" s="325"/>
      <c r="HW28" s="325"/>
      <c r="HX28" s="325"/>
      <c r="HY28" s="325"/>
      <c r="HZ28" s="325"/>
      <c r="IA28" s="325"/>
      <c r="IB28" s="325"/>
      <c r="IC28" s="325"/>
      <c r="ID28" s="325"/>
      <c r="IE28" s="325"/>
      <c r="IF28" s="325"/>
      <c r="IG28" s="325"/>
      <c r="IH28" s="325"/>
      <c r="II28" s="325"/>
      <c r="IJ28" s="325"/>
      <c r="IK28" s="325"/>
      <c r="IL28" s="325"/>
      <c r="IM28" s="325"/>
      <c r="IN28" s="325"/>
      <c r="IO28" s="325"/>
      <c r="IP28" s="325"/>
      <c r="IQ28" s="325"/>
    </row>
    <row r="29" spans="1:251">
      <c r="A29" s="325"/>
      <c r="B29" s="325"/>
      <c r="C29" s="325"/>
      <c r="D29" s="348"/>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5"/>
      <c r="CN29" s="325"/>
      <c r="CO29" s="325"/>
      <c r="CP29" s="325"/>
      <c r="CQ29" s="325"/>
      <c r="CR29" s="325"/>
      <c r="CS29" s="325"/>
      <c r="CT29" s="325"/>
      <c r="CU29" s="325"/>
      <c r="CV29" s="325"/>
      <c r="CW29" s="325"/>
      <c r="CX29" s="325"/>
      <c r="CY29" s="325"/>
      <c r="CZ29" s="325"/>
      <c r="DA29" s="325"/>
      <c r="DB29" s="325"/>
      <c r="DC29" s="325"/>
      <c r="DD29" s="325"/>
      <c r="DE29" s="325"/>
      <c r="DF29" s="325"/>
      <c r="DG29" s="325"/>
      <c r="DH29" s="325"/>
      <c r="DI29" s="325"/>
      <c r="DJ29" s="325"/>
      <c r="DK29" s="325"/>
      <c r="DL29" s="325"/>
      <c r="DM29" s="325"/>
      <c r="DN29" s="325"/>
      <c r="DO29" s="325"/>
      <c r="DP29" s="325"/>
      <c r="DQ29" s="325"/>
      <c r="DR29" s="325"/>
      <c r="DS29" s="325"/>
      <c r="DT29" s="325"/>
      <c r="DU29" s="325"/>
      <c r="DV29" s="325"/>
      <c r="DW29" s="325"/>
      <c r="DX29" s="325"/>
      <c r="DY29" s="325"/>
      <c r="DZ29" s="325"/>
      <c r="EA29" s="325"/>
      <c r="EB29" s="325"/>
      <c r="EC29" s="325"/>
      <c r="ED29" s="325"/>
      <c r="EE29" s="325"/>
      <c r="EF29" s="325"/>
      <c r="EG29" s="325"/>
      <c r="EH29" s="325"/>
      <c r="EI29" s="325"/>
      <c r="EJ29" s="325"/>
      <c r="EK29" s="325"/>
      <c r="EL29" s="325"/>
      <c r="EM29" s="325"/>
      <c r="EN29" s="325"/>
      <c r="EO29" s="325"/>
      <c r="EP29" s="325"/>
      <c r="EQ29" s="325"/>
      <c r="ER29" s="325"/>
      <c r="ES29" s="325"/>
      <c r="ET29" s="325"/>
      <c r="EU29" s="325"/>
      <c r="EV29" s="325"/>
      <c r="EW29" s="325"/>
      <c r="EX29" s="325"/>
      <c r="EY29" s="325"/>
      <c r="EZ29" s="325"/>
      <c r="FA29" s="325"/>
      <c r="FB29" s="325"/>
      <c r="FC29" s="325"/>
      <c r="FD29" s="325"/>
      <c r="FE29" s="325"/>
      <c r="FF29" s="325"/>
      <c r="FG29" s="325"/>
      <c r="FH29" s="325"/>
      <c r="FI29" s="325"/>
      <c r="FJ29" s="325"/>
      <c r="FK29" s="325"/>
      <c r="FL29" s="325"/>
      <c r="FM29" s="325"/>
      <c r="FN29" s="325"/>
      <c r="FO29" s="325"/>
      <c r="FP29" s="325"/>
      <c r="FQ29" s="325"/>
      <c r="FR29" s="325"/>
      <c r="FS29" s="325"/>
      <c r="FT29" s="325"/>
      <c r="FU29" s="325"/>
      <c r="FV29" s="325"/>
      <c r="FW29" s="325"/>
      <c r="FX29" s="325"/>
      <c r="FY29" s="325"/>
      <c r="FZ29" s="325"/>
      <c r="GA29" s="325"/>
      <c r="GB29" s="325"/>
      <c r="GC29" s="325"/>
      <c r="GD29" s="325"/>
      <c r="GE29" s="325"/>
      <c r="GF29" s="325"/>
      <c r="GG29" s="325"/>
      <c r="GH29" s="325"/>
      <c r="GI29" s="325"/>
      <c r="GJ29" s="325"/>
      <c r="GK29" s="325"/>
      <c r="GL29" s="325"/>
      <c r="GM29" s="325"/>
      <c r="GN29" s="325"/>
      <c r="GO29" s="325"/>
      <c r="GP29" s="325"/>
      <c r="GQ29" s="325"/>
      <c r="GR29" s="325"/>
      <c r="GS29" s="325"/>
      <c r="GT29" s="325"/>
      <c r="GU29" s="325"/>
      <c r="GV29" s="325"/>
      <c r="GW29" s="325"/>
      <c r="GX29" s="325"/>
      <c r="GY29" s="325"/>
      <c r="GZ29" s="325"/>
      <c r="HA29" s="325"/>
      <c r="HB29" s="325"/>
      <c r="HC29" s="325"/>
      <c r="HD29" s="325"/>
      <c r="HE29" s="325"/>
      <c r="HF29" s="325"/>
      <c r="HG29" s="325"/>
      <c r="HH29" s="325"/>
      <c r="HI29" s="325"/>
      <c r="HJ29" s="325"/>
      <c r="HK29" s="325"/>
      <c r="HL29" s="325"/>
      <c r="HM29" s="325"/>
      <c r="HN29" s="325"/>
      <c r="HO29" s="325"/>
      <c r="HP29" s="325"/>
      <c r="HQ29" s="325"/>
      <c r="HR29" s="325"/>
      <c r="HS29" s="325"/>
      <c r="HT29" s="325"/>
      <c r="HU29" s="325"/>
      <c r="HV29" s="325"/>
      <c r="HW29" s="325"/>
      <c r="HX29" s="325"/>
      <c r="HY29" s="325"/>
      <c r="HZ29" s="325"/>
      <c r="IA29" s="325"/>
      <c r="IB29" s="325"/>
      <c r="IC29" s="325"/>
      <c r="ID29" s="325"/>
      <c r="IE29" s="325"/>
      <c r="IF29" s="325"/>
      <c r="IG29" s="325"/>
      <c r="IH29" s="325"/>
      <c r="II29" s="325"/>
      <c r="IJ29" s="325"/>
      <c r="IK29" s="325"/>
      <c r="IL29" s="325"/>
      <c r="IM29" s="325"/>
      <c r="IN29" s="325"/>
      <c r="IO29" s="325"/>
      <c r="IP29" s="325"/>
      <c r="IQ29" s="325"/>
    </row>
    <row r="30" spans="1:251">
      <c r="A30" s="325"/>
      <c r="B30" s="325"/>
      <c r="C30" s="325"/>
      <c r="D30" s="348"/>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325"/>
      <c r="CS30" s="325"/>
      <c r="CT30" s="325"/>
      <c r="CU30" s="325"/>
      <c r="CV30" s="325"/>
      <c r="CW30" s="325"/>
      <c r="CX30" s="325"/>
      <c r="CY30" s="325"/>
      <c r="CZ30" s="325"/>
      <c r="DA30" s="325"/>
      <c r="DB30" s="325"/>
      <c r="DC30" s="325"/>
      <c r="DD30" s="325"/>
      <c r="DE30" s="325"/>
      <c r="DF30" s="325"/>
      <c r="DG30" s="325"/>
      <c r="DH30" s="325"/>
      <c r="DI30" s="325"/>
      <c r="DJ30" s="325"/>
      <c r="DK30" s="325"/>
      <c r="DL30" s="325"/>
      <c r="DM30" s="325"/>
      <c r="DN30" s="325"/>
      <c r="DO30" s="325"/>
      <c r="DP30" s="325"/>
      <c r="DQ30" s="325"/>
      <c r="DR30" s="325"/>
      <c r="DS30" s="325"/>
      <c r="DT30" s="325"/>
      <c r="DU30" s="325"/>
      <c r="DV30" s="325"/>
      <c r="DW30" s="325"/>
      <c r="DX30" s="325"/>
      <c r="DY30" s="325"/>
      <c r="DZ30" s="325"/>
      <c r="EA30" s="325"/>
      <c r="EB30" s="325"/>
      <c r="EC30" s="325"/>
      <c r="ED30" s="325"/>
      <c r="EE30" s="325"/>
      <c r="EF30" s="325"/>
      <c r="EG30" s="325"/>
      <c r="EH30" s="325"/>
      <c r="EI30" s="325"/>
      <c r="EJ30" s="325"/>
      <c r="EK30" s="325"/>
      <c r="EL30" s="325"/>
      <c r="EM30" s="325"/>
      <c r="EN30" s="325"/>
      <c r="EO30" s="325"/>
      <c r="EP30" s="325"/>
      <c r="EQ30" s="325"/>
      <c r="ER30" s="325"/>
      <c r="ES30" s="325"/>
      <c r="ET30" s="325"/>
      <c r="EU30" s="325"/>
      <c r="EV30" s="325"/>
      <c r="EW30" s="325"/>
      <c r="EX30" s="325"/>
      <c r="EY30" s="325"/>
      <c r="EZ30" s="325"/>
      <c r="FA30" s="325"/>
      <c r="FB30" s="325"/>
      <c r="FC30" s="325"/>
      <c r="FD30" s="325"/>
      <c r="FE30" s="325"/>
      <c r="FF30" s="325"/>
      <c r="FG30" s="325"/>
      <c r="FH30" s="325"/>
      <c r="FI30" s="325"/>
      <c r="FJ30" s="325"/>
      <c r="FK30" s="325"/>
      <c r="FL30" s="325"/>
      <c r="FM30" s="325"/>
      <c r="FN30" s="325"/>
      <c r="FO30" s="325"/>
      <c r="FP30" s="325"/>
      <c r="FQ30" s="325"/>
      <c r="FR30" s="325"/>
      <c r="FS30" s="325"/>
      <c r="FT30" s="325"/>
      <c r="FU30" s="325"/>
      <c r="FV30" s="325"/>
      <c r="FW30" s="325"/>
      <c r="FX30" s="325"/>
      <c r="FY30" s="325"/>
      <c r="FZ30" s="325"/>
      <c r="GA30" s="325"/>
      <c r="GB30" s="325"/>
      <c r="GC30" s="325"/>
      <c r="GD30" s="325"/>
      <c r="GE30" s="325"/>
      <c r="GF30" s="325"/>
      <c r="GG30" s="325"/>
      <c r="GH30" s="325"/>
      <c r="GI30" s="325"/>
      <c r="GJ30" s="325"/>
      <c r="GK30" s="325"/>
      <c r="GL30" s="325"/>
      <c r="GM30" s="325"/>
      <c r="GN30" s="325"/>
      <c r="GO30" s="325"/>
      <c r="GP30" s="325"/>
      <c r="GQ30" s="325"/>
      <c r="GR30" s="325"/>
      <c r="GS30" s="325"/>
      <c r="GT30" s="325"/>
      <c r="GU30" s="325"/>
      <c r="GV30" s="325"/>
      <c r="GW30" s="325"/>
      <c r="GX30" s="325"/>
      <c r="GY30" s="325"/>
      <c r="GZ30" s="325"/>
      <c r="HA30" s="325"/>
      <c r="HB30" s="325"/>
      <c r="HC30" s="325"/>
      <c r="HD30" s="325"/>
      <c r="HE30" s="325"/>
      <c r="HF30" s="325"/>
      <c r="HG30" s="325"/>
      <c r="HH30" s="325"/>
      <c r="HI30" s="325"/>
      <c r="HJ30" s="325"/>
      <c r="HK30" s="325"/>
      <c r="HL30" s="325"/>
      <c r="HM30" s="325"/>
      <c r="HN30" s="325"/>
      <c r="HO30" s="325"/>
      <c r="HP30" s="325"/>
      <c r="HQ30" s="325"/>
      <c r="HR30" s="325"/>
      <c r="HS30" s="325"/>
      <c r="HT30" s="325"/>
      <c r="HU30" s="325"/>
      <c r="HV30" s="325"/>
      <c r="HW30" s="325"/>
      <c r="HX30" s="325"/>
      <c r="HY30" s="325"/>
      <c r="HZ30" s="325"/>
      <c r="IA30" s="325"/>
      <c r="IB30" s="325"/>
      <c r="IC30" s="325"/>
      <c r="ID30" s="325"/>
      <c r="IE30" s="325"/>
      <c r="IF30" s="325"/>
      <c r="IG30" s="325"/>
      <c r="IH30" s="325"/>
      <c r="II30" s="325"/>
      <c r="IJ30" s="325"/>
      <c r="IK30" s="325"/>
      <c r="IL30" s="325"/>
      <c r="IM30" s="325"/>
      <c r="IN30" s="325"/>
      <c r="IO30" s="325"/>
      <c r="IP30" s="325"/>
      <c r="IQ30" s="325"/>
    </row>
    <row r="31" spans="1:251">
      <c r="A31" s="325"/>
      <c r="B31" s="325"/>
      <c r="C31" s="325"/>
      <c r="D31" s="348"/>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325"/>
      <c r="DF31" s="325"/>
      <c r="DG31" s="325"/>
      <c r="DH31" s="325"/>
      <c r="DI31" s="325"/>
      <c r="DJ31" s="325"/>
      <c r="DK31" s="325"/>
      <c r="DL31" s="325"/>
      <c r="DM31" s="325"/>
      <c r="DN31" s="325"/>
      <c r="DO31" s="325"/>
      <c r="DP31" s="325"/>
      <c r="DQ31" s="325"/>
      <c r="DR31" s="325"/>
      <c r="DS31" s="325"/>
      <c r="DT31" s="325"/>
      <c r="DU31" s="325"/>
      <c r="DV31" s="325"/>
      <c r="DW31" s="325"/>
      <c r="DX31" s="325"/>
      <c r="DY31" s="325"/>
      <c r="DZ31" s="325"/>
      <c r="EA31" s="325"/>
      <c r="EB31" s="325"/>
      <c r="EC31" s="325"/>
      <c r="ED31" s="325"/>
      <c r="EE31" s="325"/>
      <c r="EF31" s="325"/>
      <c r="EG31" s="325"/>
      <c r="EH31" s="325"/>
      <c r="EI31" s="325"/>
      <c r="EJ31" s="325"/>
      <c r="EK31" s="325"/>
      <c r="EL31" s="325"/>
      <c r="EM31" s="325"/>
      <c r="EN31" s="325"/>
      <c r="EO31" s="325"/>
      <c r="EP31" s="325"/>
      <c r="EQ31" s="325"/>
      <c r="ER31" s="325"/>
      <c r="ES31" s="325"/>
      <c r="ET31" s="325"/>
      <c r="EU31" s="325"/>
      <c r="EV31" s="325"/>
      <c r="EW31" s="325"/>
      <c r="EX31" s="325"/>
      <c r="EY31" s="325"/>
      <c r="EZ31" s="325"/>
      <c r="FA31" s="325"/>
      <c r="FB31" s="325"/>
      <c r="FC31" s="325"/>
      <c r="FD31" s="325"/>
      <c r="FE31" s="325"/>
      <c r="FF31" s="325"/>
      <c r="FG31" s="325"/>
      <c r="FH31" s="325"/>
      <c r="FI31" s="325"/>
      <c r="FJ31" s="325"/>
      <c r="FK31" s="325"/>
      <c r="FL31" s="325"/>
      <c r="FM31" s="325"/>
      <c r="FN31" s="325"/>
      <c r="FO31" s="325"/>
      <c r="FP31" s="325"/>
      <c r="FQ31" s="325"/>
      <c r="FR31" s="325"/>
      <c r="FS31" s="325"/>
      <c r="FT31" s="325"/>
      <c r="FU31" s="325"/>
      <c r="FV31" s="325"/>
      <c r="FW31" s="325"/>
      <c r="FX31" s="325"/>
      <c r="FY31" s="325"/>
      <c r="FZ31" s="325"/>
      <c r="GA31" s="325"/>
      <c r="GB31" s="325"/>
      <c r="GC31" s="325"/>
      <c r="GD31" s="325"/>
      <c r="GE31" s="325"/>
      <c r="GF31" s="325"/>
      <c r="GG31" s="325"/>
      <c r="GH31" s="325"/>
      <c r="GI31" s="325"/>
      <c r="GJ31" s="325"/>
      <c r="GK31" s="325"/>
      <c r="GL31" s="325"/>
      <c r="GM31" s="325"/>
      <c r="GN31" s="325"/>
      <c r="GO31" s="325"/>
      <c r="GP31" s="325"/>
      <c r="GQ31" s="325"/>
      <c r="GR31" s="325"/>
      <c r="GS31" s="325"/>
      <c r="GT31" s="325"/>
      <c r="GU31" s="325"/>
      <c r="GV31" s="325"/>
      <c r="GW31" s="325"/>
      <c r="GX31" s="325"/>
      <c r="GY31" s="325"/>
      <c r="GZ31" s="325"/>
      <c r="HA31" s="325"/>
      <c r="HB31" s="325"/>
      <c r="HC31" s="325"/>
      <c r="HD31" s="325"/>
      <c r="HE31" s="325"/>
      <c r="HF31" s="325"/>
      <c r="HG31" s="325"/>
      <c r="HH31" s="325"/>
      <c r="HI31" s="325"/>
      <c r="HJ31" s="325"/>
      <c r="HK31" s="325"/>
      <c r="HL31" s="325"/>
      <c r="HM31" s="325"/>
      <c r="HN31" s="325"/>
      <c r="HO31" s="325"/>
      <c r="HP31" s="325"/>
      <c r="HQ31" s="325"/>
      <c r="HR31" s="325"/>
      <c r="HS31" s="325"/>
      <c r="HT31" s="325"/>
      <c r="HU31" s="325"/>
      <c r="HV31" s="325"/>
      <c r="HW31" s="325"/>
      <c r="HX31" s="325"/>
      <c r="HY31" s="325"/>
      <c r="HZ31" s="325"/>
      <c r="IA31" s="325"/>
      <c r="IB31" s="325"/>
      <c r="IC31" s="325"/>
      <c r="ID31" s="325"/>
      <c r="IE31" s="325"/>
      <c r="IF31" s="325"/>
      <c r="IG31" s="325"/>
      <c r="IH31" s="325"/>
      <c r="II31" s="325"/>
      <c r="IJ31" s="325"/>
      <c r="IK31" s="325"/>
      <c r="IL31" s="325"/>
      <c r="IM31" s="325"/>
      <c r="IN31" s="325"/>
      <c r="IO31" s="325"/>
      <c r="IP31" s="325"/>
      <c r="IQ31" s="325"/>
    </row>
    <row r="32" spans="1:251">
      <c r="A32" s="325"/>
      <c r="B32" s="325"/>
      <c r="C32" s="325"/>
      <c r="D32" s="348"/>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325"/>
      <c r="CS32" s="325"/>
      <c r="CT32" s="325"/>
      <c r="CU32" s="325"/>
      <c r="CV32" s="325"/>
      <c r="CW32" s="325"/>
      <c r="CX32" s="325"/>
      <c r="CY32" s="325"/>
      <c r="CZ32" s="325"/>
      <c r="DA32" s="325"/>
      <c r="DB32" s="325"/>
      <c r="DC32" s="325"/>
      <c r="DD32" s="325"/>
      <c r="DE32" s="325"/>
      <c r="DF32" s="325"/>
      <c r="DG32" s="325"/>
      <c r="DH32" s="325"/>
      <c r="DI32" s="325"/>
      <c r="DJ32" s="325"/>
      <c r="DK32" s="325"/>
      <c r="DL32" s="325"/>
      <c r="DM32" s="325"/>
      <c r="DN32" s="325"/>
      <c r="DO32" s="325"/>
      <c r="DP32" s="325"/>
      <c r="DQ32" s="325"/>
      <c r="DR32" s="325"/>
      <c r="DS32" s="325"/>
      <c r="DT32" s="325"/>
      <c r="DU32" s="325"/>
      <c r="DV32" s="325"/>
      <c r="DW32" s="325"/>
      <c r="DX32" s="325"/>
      <c r="DY32" s="325"/>
      <c r="DZ32" s="325"/>
      <c r="EA32" s="325"/>
      <c r="EB32" s="325"/>
      <c r="EC32" s="325"/>
      <c r="ED32" s="325"/>
      <c r="EE32" s="325"/>
      <c r="EF32" s="325"/>
      <c r="EG32" s="325"/>
      <c r="EH32" s="325"/>
      <c r="EI32" s="325"/>
      <c r="EJ32" s="325"/>
      <c r="EK32" s="325"/>
      <c r="EL32" s="325"/>
      <c r="EM32" s="325"/>
      <c r="EN32" s="325"/>
      <c r="EO32" s="325"/>
      <c r="EP32" s="325"/>
      <c r="EQ32" s="325"/>
      <c r="ER32" s="325"/>
      <c r="ES32" s="325"/>
      <c r="ET32" s="325"/>
      <c r="EU32" s="325"/>
      <c r="EV32" s="325"/>
      <c r="EW32" s="325"/>
      <c r="EX32" s="325"/>
      <c r="EY32" s="325"/>
      <c r="EZ32" s="325"/>
      <c r="FA32" s="325"/>
      <c r="FB32" s="325"/>
      <c r="FC32" s="325"/>
      <c r="FD32" s="325"/>
      <c r="FE32" s="325"/>
      <c r="FF32" s="325"/>
      <c r="FG32" s="325"/>
      <c r="FH32" s="325"/>
      <c r="FI32" s="325"/>
      <c r="FJ32" s="325"/>
      <c r="FK32" s="325"/>
      <c r="FL32" s="325"/>
      <c r="FM32" s="325"/>
      <c r="FN32" s="325"/>
      <c r="FO32" s="325"/>
      <c r="FP32" s="325"/>
      <c r="FQ32" s="325"/>
      <c r="FR32" s="325"/>
      <c r="FS32" s="325"/>
      <c r="FT32" s="325"/>
      <c r="FU32" s="325"/>
      <c r="FV32" s="325"/>
      <c r="FW32" s="325"/>
      <c r="FX32" s="325"/>
      <c r="FY32" s="325"/>
      <c r="FZ32" s="325"/>
      <c r="GA32" s="325"/>
      <c r="GB32" s="325"/>
      <c r="GC32" s="325"/>
      <c r="GD32" s="325"/>
      <c r="GE32" s="325"/>
      <c r="GF32" s="325"/>
      <c r="GG32" s="325"/>
      <c r="GH32" s="325"/>
      <c r="GI32" s="325"/>
      <c r="GJ32" s="325"/>
      <c r="GK32" s="325"/>
      <c r="GL32" s="325"/>
      <c r="GM32" s="325"/>
      <c r="GN32" s="325"/>
      <c r="GO32" s="325"/>
      <c r="GP32" s="325"/>
      <c r="GQ32" s="325"/>
      <c r="GR32" s="325"/>
      <c r="GS32" s="325"/>
      <c r="GT32" s="325"/>
      <c r="GU32" s="325"/>
      <c r="GV32" s="325"/>
      <c r="GW32" s="325"/>
      <c r="GX32" s="325"/>
      <c r="GY32" s="325"/>
      <c r="GZ32" s="325"/>
      <c r="HA32" s="325"/>
      <c r="HB32" s="325"/>
      <c r="HC32" s="325"/>
      <c r="HD32" s="325"/>
      <c r="HE32" s="325"/>
      <c r="HF32" s="325"/>
      <c r="HG32" s="325"/>
      <c r="HH32" s="325"/>
      <c r="HI32" s="325"/>
      <c r="HJ32" s="325"/>
      <c r="HK32" s="325"/>
      <c r="HL32" s="325"/>
      <c r="HM32" s="325"/>
      <c r="HN32" s="325"/>
      <c r="HO32" s="325"/>
      <c r="HP32" s="325"/>
      <c r="HQ32" s="325"/>
      <c r="HR32" s="325"/>
      <c r="HS32" s="325"/>
      <c r="HT32" s="325"/>
      <c r="HU32" s="325"/>
      <c r="HV32" s="325"/>
      <c r="HW32" s="325"/>
      <c r="HX32" s="325"/>
      <c r="HY32" s="325"/>
      <c r="HZ32" s="325"/>
      <c r="IA32" s="325"/>
      <c r="IB32" s="325"/>
      <c r="IC32" s="325"/>
      <c r="ID32" s="325"/>
      <c r="IE32" s="325"/>
      <c r="IF32" s="325"/>
      <c r="IG32" s="325"/>
      <c r="IH32" s="325"/>
      <c r="II32" s="325"/>
      <c r="IJ32" s="325"/>
      <c r="IK32" s="325"/>
      <c r="IL32" s="325"/>
      <c r="IM32" s="325"/>
      <c r="IN32" s="325"/>
      <c r="IO32" s="325"/>
      <c r="IP32" s="325"/>
      <c r="IQ32" s="325"/>
    </row>
    <row r="33" spans="1:251">
      <c r="A33" s="325"/>
      <c r="B33" s="325"/>
      <c r="C33" s="325"/>
      <c r="D33" s="348"/>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325"/>
      <c r="CS33" s="325"/>
      <c r="CT33" s="325"/>
      <c r="CU33" s="325"/>
      <c r="CV33" s="325"/>
      <c r="CW33" s="325"/>
      <c r="CX33" s="325"/>
      <c r="CY33" s="325"/>
      <c r="CZ33" s="325"/>
      <c r="DA33" s="325"/>
      <c r="DB33" s="325"/>
      <c r="DC33" s="325"/>
      <c r="DD33" s="325"/>
      <c r="DE33" s="325"/>
      <c r="DF33" s="325"/>
      <c r="DG33" s="325"/>
      <c r="DH33" s="325"/>
      <c r="DI33" s="325"/>
      <c r="DJ33" s="325"/>
      <c r="DK33" s="325"/>
      <c r="DL33" s="325"/>
      <c r="DM33" s="325"/>
      <c r="DN33" s="325"/>
      <c r="DO33" s="325"/>
      <c r="DP33" s="325"/>
      <c r="DQ33" s="325"/>
      <c r="DR33" s="325"/>
      <c r="DS33" s="325"/>
      <c r="DT33" s="325"/>
      <c r="DU33" s="325"/>
      <c r="DV33" s="325"/>
      <c r="DW33" s="325"/>
      <c r="DX33" s="325"/>
      <c r="DY33" s="325"/>
      <c r="DZ33" s="325"/>
      <c r="EA33" s="325"/>
      <c r="EB33" s="325"/>
      <c r="EC33" s="325"/>
      <c r="ED33" s="325"/>
      <c r="EE33" s="325"/>
      <c r="EF33" s="325"/>
      <c r="EG33" s="325"/>
      <c r="EH33" s="325"/>
      <c r="EI33" s="325"/>
      <c r="EJ33" s="325"/>
      <c r="EK33" s="325"/>
      <c r="EL33" s="325"/>
      <c r="EM33" s="325"/>
      <c r="EN33" s="325"/>
      <c r="EO33" s="325"/>
      <c r="EP33" s="325"/>
      <c r="EQ33" s="325"/>
      <c r="ER33" s="325"/>
      <c r="ES33" s="325"/>
      <c r="ET33" s="325"/>
      <c r="EU33" s="325"/>
      <c r="EV33" s="325"/>
      <c r="EW33" s="325"/>
      <c r="EX33" s="325"/>
      <c r="EY33" s="325"/>
      <c r="EZ33" s="325"/>
      <c r="FA33" s="325"/>
      <c r="FB33" s="325"/>
      <c r="FC33" s="325"/>
      <c r="FD33" s="325"/>
      <c r="FE33" s="325"/>
      <c r="FF33" s="325"/>
      <c r="FG33" s="325"/>
      <c r="FH33" s="325"/>
      <c r="FI33" s="325"/>
      <c r="FJ33" s="325"/>
      <c r="FK33" s="325"/>
      <c r="FL33" s="325"/>
      <c r="FM33" s="325"/>
      <c r="FN33" s="325"/>
      <c r="FO33" s="325"/>
      <c r="FP33" s="325"/>
      <c r="FQ33" s="325"/>
      <c r="FR33" s="325"/>
      <c r="FS33" s="325"/>
      <c r="FT33" s="325"/>
      <c r="FU33" s="325"/>
      <c r="FV33" s="325"/>
      <c r="FW33" s="325"/>
      <c r="FX33" s="325"/>
      <c r="FY33" s="325"/>
      <c r="FZ33" s="325"/>
      <c r="GA33" s="325"/>
      <c r="GB33" s="325"/>
      <c r="GC33" s="325"/>
      <c r="GD33" s="325"/>
      <c r="GE33" s="325"/>
      <c r="GF33" s="325"/>
      <c r="GG33" s="325"/>
      <c r="GH33" s="325"/>
      <c r="GI33" s="325"/>
      <c r="GJ33" s="325"/>
      <c r="GK33" s="325"/>
      <c r="GL33" s="325"/>
      <c r="GM33" s="325"/>
      <c r="GN33" s="325"/>
      <c r="GO33" s="325"/>
      <c r="GP33" s="325"/>
      <c r="GQ33" s="325"/>
      <c r="GR33" s="325"/>
      <c r="GS33" s="325"/>
      <c r="GT33" s="325"/>
      <c r="GU33" s="325"/>
      <c r="GV33" s="325"/>
      <c r="GW33" s="325"/>
      <c r="GX33" s="325"/>
      <c r="GY33" s="325"/>
      <c r="GZ33" s="325"/>
      <c r="HA33" s="325"/>
      <c r="HB33" s="325"/>
      <c r="HC33" s="325"/>
      <c r="HD33" s="325"/>
      <c r="HE33" s="325"/>
      <c r="HF33" s="325"/>
      <c r="HG33" s="325"/>
      <c r="HH33" s="325"/>
      <c r="HI33" s="325"/>
      <c r="HJ33" s="325"/>
      <c r="HK33" s="325"/>
      <c r="HL33" s="325"/>
      <c r="HM33" s="325"/>
      <c r="HN33" s="325"/>
      <c r="HO33" s="325"/>
      <c r="HP33" s="325"/>
      <c r="HQ33" s="325"/>
      <c r="HR33" s="325"/>
      <c r="HS33" s="325"/>
      <c r="HT33" s="325"/>
      <c r="HU33" s="325"/>
      <c r="HV33" s="325"/>
      <c r="HW33" s="325"/>
      <c r="HX33" s="325"/>
      <c r="HY33" s="325"/>
      <c r="HZ33" s="325"/>
      <c r="IA33" s="325"/>
      <c r="IB33" s="325"/>
      <c r="IC33" s="325"/>
      <c r="ID33" s="325"/>
      <c r="IE33" s="325"/>
      <c r="IF33" s="325"/>
      <c r="IG33" s="325"/>
      <c r="IH33" s="325"/>
      <c r="II33" s="325"/>
      <c r="IJ33" s="325"/>
      <c r="IK33" s="325"/>
      <c r="IL33" s="325"/>
      <c r="IM33" s="325"/>
      <c r="IN33" s="325"/>
      <c r="IO33" s="325"/>
      <c r="IP33" s="325"/>
      <c r="IQ33" s="325"/>
    </row>
    <row r="34" spans="1:251">
      <c r="A34" s="325"/>
      <c r="B34" s="325"/>
      <c r="C34" s="325"/>
      <c r="D34" s="348"/>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c r="CJ34" s="325"/>
      <c r="CK34" s="325"/>
      <c r="CL34" s="325"/>
      <c r="CM34" s="325"/>
      <c r="CN34" s="325"/>
      <c r="CO34" s="325"/>
      <c r="CP34" s="325"/>
      <c r="CQ34" s="325"/>
      <c r="CR34" s="325"/>
      <c r="CS34" s="325"/>
      <c r="CT34" s="325"/>
      <c r="CU34" s="325"/>
      <c r="CV34" s="325"/>
      <c r="CW34" s="325"/>
      <c r="CX34" s="325"/>
      <c r="CY34" s="325"/>
      <c r="CZ34" s="325"/>
      <c r="DA34" s="325"/>
      <c r="DB34" s="325"/>
      <c r="DC34" s="325"/>
      <c r="DD34" s="325"/>
      <c r="DE34" s="325"/>
      <c r="DF34" s="325"/>
      <c r="DG34" s="325"/>
      <c r="DH34" s="325"/>
      <c r="DI34" s="325"/>
      <c r="DJ34" s="325"/>
      <c r="DK34" s="325"/>
      <c r="DL34" s="325"/>
      <c r="DM34" s="325"/>
      <c r="DN34" s="325"/>
      <c r="DO34" s="325"/>
      <c r="DP34" s="325"/>
      <c r="DQ34" s="325"/>
      <c r="DR34" s="325"/>
      <c r="DS34" s="325"/>
      <c r="DT34" s="325"/>
      <c r="DU34" s="325"/>
      <c r="DV34" s="325"/>
      <c r="DW34" s="325"/>
      <c r="DX34" s="325"/>
      <c r="DY34" s="325"/>
      <c r="DZ34" s="325"/>
      <c r="EA34" s="325"/>
      <c r="EB34" s="325"/>
      <c r="EC34" s="325"/>
      <c r="ED34" s="325"/>
      <c r="EE34" s="325"/>
      <c r="EF34" s="325"/>
      <c r="EG34" s="325"/>
      <c r="EH34" s="325"/>
      <c r="EI34" s="325"/>
      <c r="EJ34" s="325"/>
      <c r="EK34" s="325"/>
      <c r="EL34" s="325"/>
      <c r="EM34" s="325"/>
      <c r="EN34" s="325"/>
      <c r="EO34" s="325"/>
      <c r="EP34" s="325"/>
      <c r="EQ34" s="325"/>
      <c r="ER34" s="325"/>
      <c r="ES34" s="325"/>
      <c r="ET34" s="325"/>
      <c r="EU34" s="325"/>
      <c r="EV34" s="325"/>
      <c r="EW34" s="325"/>
      <c r="EX34" s="325"/>
      <c r="EY34" s="325"/>
      <c r="EZ34" s="325"/>
      <c r="FA34" s="325"/>
      <c r="FB34" s="325"/>
      <c r="FC34" s="325"/>
      <c r="FD34" s="325"/>
      <c r="FE34" s="325"/>
      <c r="FF34" s="325"/>
      <c r="FG34" s="325"/>
      <c r="FH34" s="325"/>
      <c r="FI34" s="325"/>
      <c r="FJ34" s="325"/>
      <c r="FK34" s="325"/>
      <c r="FL34" s="325"/>
      <c r="FM34" s="325"/>
      <c r="FN34" s="325"/>
      <c r="FO34" s="325"/>
      <c r="FP34" s="325"/>
      <c r="FQ34" s="325"/>
      <c r="FR34" s="325"/>
      <c r="FS34" s="325"/>
      <c r="FT34" s="325"/>
      <c r="FU34" s="325"/>
      <c r="FV34" s="325"/>
      <c r="FW34" s="325"/>
      <c r="FX34" s="325"/>
      <c r="FY34" s="325"/>
      <c r="FZ34" s="325"/>
      <c r="GA34" s="325"/>
      <c r="GB34" s="325"/>
      <c r="GC34" s="325"/>
      <c r="GD34" s="325"/>
      <c r="GE34" s="325"/>
      <c r="GF34" s="325"/>
      <c r="GG34" s="325"/>
      <c r="GH34" s="325"/>
      <c r="GI34" s="325"/>
      <c r="GJ34" s="325"/>
      <c r="GK34" s="325"/>
      <c r="GL34" s="325"/>
      <c r="GM34" s="325"/>
      <c r="GN34" s="325"/>
      <c r="GO34" s="325"/>
      <c r="GP34" s="325"/>
      <c r="GQ34" s="325"/>
      <c r="GR34" s="325"/>
      <c r="GS34" s="325"/>
      <c r="GT34" s="325"/>
      <c r="GU34" s="325"/>
      <c r="GV34" s="325"/>
      <c r="GW34" s="325"/>
      <c r="GX34" s="325"/>
      <c r="GY34" s="325"/>
      <c r="GZ34" s="325"/>
      <c r="HA34" s="325"/>
      <c r="HB34" s="325"/>
      <c r="HC34" s="325"/>
      <c r="HD34" s="325"/>
      <c r="HE34" s="325"/>
      <c r="HF34" s="325"/>
      <c r="HG34" s="325"/>
      <c r="HH34" s="325"/>
      <c r="HI34" s="325"/>
      <c r="HJ34" s="325"/>
      <c r="HK34" s="325"/>
      <c r="HL34" s="325"/>
      <c r="HM34" s="325"/>
      <c r="HN34" s="325"/>
      <c r="HO34" s="325"/>
      <c r="HP34" s="325"/>
      <c r="HQ34" s="325"/>
      <c r="HR34" s="325"/>
      <c r="HS34" s="325"/>
      <c r="HT34" s="325"/>
      <c r="HU34" s="325"/>
      <c r="HV34" s="325"/>
      <c r="HW34" s="325"/>
      <c r="HX34" s="325"/>
      <c r="HY34" s="325"/>
      <c r="HZ34" s="325"/>
      <c r="IA34" s="325"/>
      <c r="IB34" s="325"/>
      <c r="IC34" s="325"/>
      <c r="ID34" s="325"/>
      <c r="IE34" s="325"/>
      <c r="IF34" s="325"/>
      <c r="IG34" s="325"/>
      <c r="IH34" s="325"/>
      <c r="II34" s="325"/>
      <c r="IJ34" s="325"/>
      <c r="IK34" s="325"/>
      <c r="IL34" s="325"/>
      <c r="IM34" s="325"/>
      <c r="IN34" s="325"/>
      <c r="IO34" s="325"/>
      <c r="IP34" s="325"/>
      <c r="IQ34" s="325"/>
    </row>
    <row r="35" spans="1:251">
      <c r="A35" s="325"/>
      <c r="B35" s="325"/>
      <c r="C35" s="325"/>
      <c r="D35" s="348"/>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c r="CP35" s="325"/>
      <c r="CQ35" s="325"/>
      <c r="CR35" s="325"/>
      <c r="CS35" s="325"/>
      <c r="CT35" s="325"/>
      <c r="CU35" s="325"/>
      <c r="CV35" s="325"/>
      <c r="CW35" s="325"/>
      <c r="CX35" s="325"/>
      <c r="CY35" s="325"/>
      <c r="CZ35" s="325"/>
      <c r="DA35" s="325"/>
      <c r="DB35" s="325"/>
      <c r="DC35" s="325"/>
      <c r="DD35" s="325"/>
      <c r="DE35" s="325"/>
      <c r="DF35" s="325"/>
      <c r="DG35" s="325"/>
      <c r="DH35" s="325"/>
      <c r="DI35" s="325"/>
      <c r="DJ35" s="325"/>
      <c r="DK35" s="325"/>
      <c r="DL35" s="325"/>
      <c r="DM35" s="325"/>
      <c r="DN35" s="325"/>
      <c r="DO35" s="325"/>
      <c r="DP35" s="325"/>
      <c r="DQ35" s="325"/>
      <c r="DR35" s="325"/>
      <c r="DS35" s="325"/>
      <c r="DT35" s="325"/>
      <c r="DU35" s="325"/>
      <c r="DV35" s="325"/>
      <c r="DW35" s="325"/>
      <c r="DX35" s="325"/>
      <c r="DY35" s="325"/>
      <c r="DZ35" s="325"/>
      <c r="EA35" s="325"/>
      <c r="EB35" s="325"/>
      <c r="EC35" s="325"/>
      <c r="ED35" s="325"/>
      <c r="EE35" s="325"/>
      <c r="EF35" s="325"/>
      <c r="EG35" s="325"/>
      <c r="EH35" s="325"/>
      <c r="EI35" s="325"/>
      <c r="EJ35" s="325"/>
      <c r="EK35" s="325"/>
      <c r="EL35" s="325"/>
      <c r="EM35" s="325"/>
      <c r="EN35" s="325"/>
      <c r="EO35" s="325"/>
      <c r="EP35" s="325"/>
      <c r="EQ35" s="325"/>
      <c r="ER35" s="325"/>
      <c r="ES35" s="325"/>
      <c r="ET35" s="325"/>
      <c r="EU35" s="325"/>
      <c r="EV35" s="325"/>
      <c r="EW35" s="325"/>
      <c r="EX35" s="325"/>
      <c r="EY35" s="325"/>
      <c r="EZ35" s="325"/>
      <c r="FA35" s="325"/>
      <c r="FB35" s="325"/>
      <c r="FC35" s="325"/>
      <c r="FD35" s="325"/>
      <c r="FE35" s="325"/>
      <c r="FF35" s="325"/>
      <c r="FG35" s="325"/>
      <c r="FH35" s="325"/>
      <c r="FI35" s="325"/>
      <c r="FJ35" s="325"/>
      <c r="FK35" s="325"/>
      <c r="FL35" s="325"/>
      <c r="FM35" s="325"/>
      <c r="FN35" s="325"/>
      <c r="FO35" s="325"/>
      <c r="FP35" s="325"/>
      <c r="FQ35" s="325"/>
      <c r="FR35" s="325"/>
      <c r="FS35" s="325"/>
      <c r="FT35" s="325"/>
      <c r="FU35" s="325"/>
      <c r="FV35" s="325"/>
      <c r="FW35" s="325"/>
      <c r="FX35" s="325"/>
      <c r="FY35" s="325"/>
      <c r="FZ35" s="325"/>
      <c r="GA35" s="325"/>
      <c r="GB35" s="325"/>
      <c r="GC35" s="325"/>
      <c r="GD35" s="325"/>
      <c r="GE35" s="325"/>
      <c r="GF35" s="325"/>
      <c r="GG35" s="325"/>
      <c r="GH35" s="325"/>
      <c r="GI35" s="325"/>
      <c r="GJ35" s="325"/>
      <c r="GK35" s="325"/>
      <c r="GL35" s="325"/>
      <c r="GM35" s="325"/>
      <c r="GN35" s="325"/>
      <c r="GO35" s="325"/>
      <c r="GP35" s="325"/>
      <c r="GQ35" s="325"/>
      <c r="GR35" s="325"/>
      <c r="GS35" s="325"/>
      <c r="GT35" s="325"/>
      <c r="GU35" s="325"/>
      <c r="GV35" s="325"/>
      <c r="GW35" s="325"/>
      <c r="GX35" s="325"/>
      <c r="GY35" s="325"/>
      <c r="GZ35" s="325"/>
      <c r="HA35" s="325"/>
      <c r="HB35" s="325"/>
      <c r="HC35" s="325"/>
      <c r="HD35" s="325"/>
      <c r="HE35" s="325"/>
      <c r="HF35" s="325"/>
      <c r="HG35" s="325"/>
      <c r="HH35" s="325"/>
      <c r="HI35" s="325"/>
      <c r="HJ35" s="325"/>
      <c r="HK35" s="325"/>
      <c r="HL35" s="325"/>
      <c r="HM35" s="325"/>
      <c r="HN35" s="325"/>
      <c r="HO35" s="325"/>
      <c r="HP35" s="325"/>
      <c r="HQ35" s="325"/>
      <c r="HR35" s="325"/>
      <c r="HS35" s="325"/>
      <c r="HT35" s="325"/>
      <c r="HU35" s="325"/>
      <c r="HV35" s="325"/>
      <c r="HW35" s="325"/>
      <c r="HX35" s="325"/>
      <c r="HY35" s="325"/>
      <c r="HZ35" s="325"/>
      <c r="IA35" s="325"/>
      <c r="IB35" s="325"/>
      <c r="IC35" s="325"/>
      <c r="ID35" s="325"/>
      <c r="IE35" s="325"/>
      <c r="IF35" s="325"/>
      <c r="IG35" s="325"/>
      <c r="IH35" s="325"/>
      <c r="II35" s="325"/>
      <c r="IJ35" s="325"/>
      <c r="IK35" s="325"/>
      <c r="IL35" s="325"/>
      <c r="IM35" s="325"/>
      <c r="IN35" s="325"/>
      <c r="IO35" s="325"/>
      <c r="IP35" s="325"/>
      <c r="IQ35" s="325"/>
    </row>
    <row r="36" spans="1:251">
      <c r="A36" s="325"/>
      <c r="B36" s="325"/>
      <c r="C36" s="325"/>
      <c r="D36" s="348"/>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325"/>
      <c r="CS36" s="325"/>
      <c r="CT36" s="325"/>
      <c r="CU36" s="325"/>
      <c r="CV36" s="325"/>
      <c r="CW36" s="325"/>
      <c r="CX36" s="325"/>
      <c r="CY36" s="325"/>
      <c r="CZ36" s="325"/>
      <c r="DA36" s="325"/>
      <c r="DB36" s="325"/>
      <c r="DC36" s="325"/>
      <c r="DD36" s="325"/>
      <c r="DE36" s="325"/>
      <c r="DF36" s="325"/>
      <c r="DG36" s="325"/>
      <c r="DH36" s="325"/>
      <c r="DI36" s="325"/>
      <c r="DJ36" s="325"/>
      <c r="DK36" s="325"/>
      <c r="DL36" s="325"/>
      <c r="DM36" s="325"/>
      <c r="DN36" s="325"/>
      <c r="DO36" s="325"/>
      <c r="DP36" s="325"/>
      <c r="DQ36" s="325"/>
      <c r="DR36" s="325"/>
      <c r="DS36" s="325"/>
      <c r="DT36" s="325"/>
      <c r="DU36" s="325"/>
      <c r="DV36" s="325"/>
      <c r="DW36" s="325"/>
      <c r="DX36" s="325"/>
      <c r="DY36" s="325"/>
      <c r="DZ36" s="325"/>
      <c r="EA36" s="325"/>
      <c r="EB36" s="325"/>
      <c r="EC36" s="325"/>
      <c r="ED36" s="325"/>
      <c r="EE36" s="325"/>
      <c r="EF36" s="325"/>
      <c r="EG36" s="325"/>
      <c r="EH36" s="325"/>
      <c r="EI36" s="325"/>
      <c r="EJ36" s="325"/>
      <c r="EK36" s="325"/>
      <c r="EL36" s="325"/>
      <c r="EM36" s="325"/>
      <c r="EN36" s="325"/>
      <c r="EO36" s="325"/>
      <c r="EP36" s="325"/>
      <c r="EQ36" s="325"/>
      <c r="ER36" s="325"/>
      <c r="ES36" s="325"/>
      <c r="ET36" s="325"/>
      <c r="EU36" s="325"/>
      <c r="EV36" s="325"/>
      <c r="EW36" s="325"/>
      <c r="EX36" s="325"/>
      <c r="EY36" s="325"/>
      <c r="EZ36" s="325"/>
      <c r="FA36" s="325"/>
      <c r="FB36" s="325"/>
      <c r="FC36" s="325"/>
      <c r="FD36" s="325"/>
      <c r="FE36" s="325"/>
      <c r="FF36" s="325"/>
      <c r="FG36" s="325"/>
      <c r="FH36" s="325"/>
      <c r="FI36" s="325"/>
      <c r="FJ36" s="325"/>
      <c r="FK36" s="325"/>
      <c r="FL36" s="325"/>
      <c r="FM36" s="325"/>
      <c r="FN36" s="325"/>
      <c r="FO36" s="325"/>
      <c r="FP36" s="325"/>
      <c r="FQ36" s="325"/>
      <c r="FR36" s="325"/>
      <c r="FS36" s="325"/>
      <c r="FT36" s="325"/>
      <c r="FU36" s="325"/>
      <c r="FV36" s="325"/>
      <c r="FW36" s="325"/>
      <c r="FX36" s="325"/>
      <c r="FY36" s="325"/>
      <c r="FZ36" s="325"/>
      <c r="GA36" s="325"/>
      <c r="GB36" s="325"/>
      <c r="GC36" s="325"/>
      <c r="GD36" s="325"/>
      <c r="GE36" s="325"/>
      <c r="GF36" s="325"/>
      <c r="GG36" s="325"/>
      <c r="GH36" s="325"/>
      <c r="GI36" s="325"/>
      <c r="GJ36" s="325"/>
      <c r="GK36" s="325"/>
      <c r="GL36" s="325"/>
      <c r="GM36" s="325"/>
      <c r="GN36" s="325"/>
      <c r="GO36" s="325"/>
      <c r="GP36" s="325"/>
      <c r="GQ36" s="325"/>
      <c r="GR36" s="325"/>
      <c r="GS36" s="325"/>
      <c r="GT36" s="325"/>
      <c r="GU36" s="325"/>
      <c r="GV36" s="325"/>
      <c r="GW36" s="325"/>
      <c r="GX36" s="325"/>
      <c r="GY36" s="325"/>
      <c r="GZ36" s="325"/>
      <c r="HA36" s="325"/>
      <c r="HB36" s="325"/>
      <c r="HC36" s="325"/>
      <c r="HD36" s="325"/>
      <c r="HE36" s="325"/>
      <c r="HF36" s="325"/>
      <c r="HG36" s="325"/>
      <c r="HH36" s="325"/>
      <c r="HI36" s="325"/>
      <c r="HJ36" s="325"/>
      <c r="HK36" s="325"/>
      <c r="HL36" s="325"/>
      <c r="HM36" s="325"/>
      <c r="HN36" s="325"/>
      <c r="HO36" s="325"/>
      <c r="HP36" s="325"/>
      <c r="HQ36" s="325"/>
      <c r="HR36" s="325"/>
      <c r="HS36" s="325"/>
      <c r="HT36" s="325"/>
      <c r="HU36" s="325"/>
      <c r="HV36" s="325"/>
      <c r="HW36" s="325"/>
      <c r="HX36" s="325"/>
      <c r="HY36" s="325"/>
      <c r="HZ36" s="325"/>
      <c r="IA36" s="325"/>
      <c r="IB36" s="325"/>
      <c r="IC36" s="325"/>
      <c r="ID36" s="325"/>
      <c r="IE36" s="325"/>
      <c r="IF36" s="325"/>
      <c r="IG36" s="325"/>
      <c r="IH36" s="325"/>
      <c r="II36" s="325"/>
      <c r="IJ36" s="325"/>
      <c r="IK36" s="325"/>
      <c r="IL36" s="325"/>
      <c r="IM36" s="325"/>
      <c r="IN36" s="325"/>
      <c r="IO36" s="325"/>
      <c r="IP36" s="325"/>
      <c r="IQ36" s="325"/>
    </row>
    <row r="37" spans="1:251">
      <c r="A37" s="325"/>
      <c r="B37" s="325"/>
      <c r="C37" s="325"/>
      <c r="D37" s="348"/>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325"/>
      <c r="CS37" s="325"/>
      <c r="CT37" s="325"/>
      <c r="CU37" s="325"/>
      <c r="CV37" s="325"/>
      <c r="CW37" s="325"/>
      <c r="CX37" s="325"/>
      <c r="CY37" s="325"/>
      <c r="CZ37" s="325"/>
      <c r="DA37" s="325"/>
      <c r="DB37" s="325"/>
      <c r="DC37" s="325"/>
      <c r="DD37" s="325"/>
      <c r="DE37" s="325"/>
      <c r="DF37" s="325"/>
      <c r="DG37" s="325"/>
      <c r="DH37" s="325"/>
      <c r="DI37" s="325"/>
      <c r="DJ37" s="325"/>
      <c r="DK37" s="325"/>
      <c r="DL37" s="325"/>
      <c r="DM37" s="325"/>
      <c r="DN37" s="325"/>
      <c r="DO37" s="325"/>
      <c r="DP37" s="325"/>
      <c r="DQ37" s="325"/>
      <c r="DR37" s="325"/>
      <c r="DS37" s="325"/>
      <c r="DT37" s="325"/>
      <c r="DU37" s="325"/>
      <c r="DV37" s="325"/>
      <c r="DW37" s="325"/>
      <c r="DX37" s="325"/>
      <c r="DY37" s="325"/>
      <c r="DZ37" s="325"/>
      <c r="EA37" s="325"/>
      <c r="EB37" s="325"/>
      <c r="EC37" s="325"/>
      <c r="ED37" s="325"/>
      <c r="EE37" s="325"/>
      <c r="EF37" s="325"/>
      <c r="EG37" s="325"/>
      <c r="EH37" s="325"/>
      <c r="EI37" s="325"/>
      <c r="EJ37" s="325"/>
      <c r="EK37" s="325"/>
      <c r="EL37" s="325"/>
      <c r="EM37" s="325"/>
      <c r="EN37" s="325"/>
      <c r="EO37" s="325"/>
      <c r="EP37" s="325"/>
      <c r="EQ37" s="325"/>
      <c r="ER37" s="325"/>
      <c r="ES37" s="325"/>
      <c r="ET37" s="325"/>
      <c r="EU37" s="325"/>
      <c r="EV37" s="325"/>
      <c r="EW37" s="325"/>
      <c r="EX37" s="325"/>
      <c r="EY37" s="325"/>
      <c r="EZ37" s="325"/>
      <c r="FA37" s="325"/>
      <c r="FB37" s="325"/>
      <c r="FC37" s="325"/>
      <c r="FD37" s="325"/>
      <c r="FE37" s="325"/>
      <c r="FF37" s="325"/>
      <c r="FG37" s="325"/>
      <c r="FH37" s="325"/>
      <c r="FI37" s="325"/>
      <c r="FJ37" s="325"/>
      <c r="FK37" s="325"/>
      <c r="FL37" s="325"/>
      <c r="FM37" s="325"/>
      <c r="FN37" s="325"/>
      <c r="FO37" s="325"/>
      <c r="FP37" s="325"/>
      <c r="FQ37" s="325"/>
      <c r="FR37" s="325"/>
      <c r="FS37" s="325"/>
      <c r="FT37" s="325"/>
      <c r="FU37" s="325"/>
      <c r="FV37" s="325"/>
      <c r="FW37" s="325"/>
      <c r="FX37" s="325"/>
      <c r="FY37" s="325"/>
      <c r="FZ37" s="325"/>
      <c r="GA37" s="325"/>
      <c r="GB37" s="325"/>
      <c r="GC37" s="325"/>
      <c r="GD37" s="325"/>
      <c r="GE37" s="325"/>
      <c r="GF37" s="325"/>
      <c r="GG37" s="325"/>
      <c r="GH37" s="325"/>
      <c r="GI37" s="325"/>
      <c r="GJ37" s="325"/>
      <c r="GK37" s="325"/>
      <c r="GL37" s="325"/>
      <c r="GM37" s="325"/>
      <c r="GN37" s="325"/>
      <c r="GO37" s="325"/>
      <c r="GP37" s="325"/>
      <c r="GQ37" s="325"/>
      <c r="GR37" s="325"/>
      <c r="GS37" s="325"/>
      <c r="GT37" s="325"/>
      <c r="GU37" s="325"/>
      <c r="GV37" s="325"/>
      <c r="GW37" s="325"/>
      <c r="GX37" s="325"/>
      <c r="GY37" s="325"/>
      <c r="GZ37" s="325"/>
      <c r="HA37" s="325"/>
      <c r="HB37" s="325"/>
      <c r="HC37" s="325"/>
      <c r="HD37" s="325"/>
      <c r="HE37" s="325"/>
      <c r="HF37" s="325"/>
      <c r="HG37" s="325"/>
      <c r="HH37" s="325"/>
      <c r="HI37" s="325"/>
      <c r="HJ37" s="325"/>
      <c r="HK37" s="325"/>
      <c r="HL37" s="325"/>
      <c r="HM37" s="325"/>
      <c r="HN37" s="325"/>
      <c r="HO37" s="325"/>
      <c r="HP37" s="325"/>
      <c r="HQ37" s="325"/>
      <c r="HR37" s="325"/>
      <c r="HS37" s="325"/>
      <c r="HT37" s="325"/>
      <c r="HU37" s="325"/>
      <c r="HV37" s="325"/>
      <c r="HW37" s="325"/>
      <c r="HX37" s="325"/>
      <c r="HY37" s="325"/>
      <c r="HZ37" s="325"/>
      <c r="IA37" s="325"/>
      <c r="IB37" s="325"/>
      <c r="IC37" s="325"/>
      <c r="ID37" s="325"/>
      <c r="IE37" s="325"/>
      <c r="IF37" s="325"/>
      <c r="IG37" s="325"/>
      <c r="IH37" s="325"/>
      <c r="II37" s="325"/>
      <c r="IJ37" s="325"/>
      <c r="IK37" s="325"/>
      <c r="IL37" s="325"/>
      <c r="IM37" s="325"/>
      <c r="IN37" s="325"/>
      <c r="IO37" s="325"/>
      <c r="IP37" s="325"/>
      <c r="IQ37" s="325"/>
    </row>
    <row r="38" spans="1:251">
      <c r="A38" s="325"/>
      <c r="B38" s="325"/>
      <c r="C38" s="325"/>
      <c r="D38" s="348"/>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325"/>
      <c r="CL38" s="325"/>
      <c r="CM38" s="325"/>
      <c r="CN38" s="325"/>
      <c r="CO38" s="325"/>
      <c r="CP38" s="325"/>
      <c r="CQ38" s="325"/>
      <c r="CR38" s="325"/>
      <c r="CS38" s="325"/>
      <c r="CT38" s="325"/>
      <c r="CU38" s="325"/>
      <c r="CV38" s="325"/>
      <c r="CW38" s="325"/>
      <c r="CX38" s="325"/>
      <c r="CY38" s="325"/>
      <c r="CZ38" s="325"/>
      <c r="DA38" s="325"/>
      <c r="DB38" s="325"/>
      <c r="DC38" s="325"/>
      <c r="DD38" s="325"/>
      <c r="DE38" s="325"/>
      <c r="DF38" s="325"/>
      <c r="DG38" s="325"/>
      <c r="DH38" s="325"/>
      <c r="DI38" s="325"/>
      <c r="DJ38" s="325"/>
      <c r="DK38" s="325"/>
      <c r="DL38" s="325"/>
      <c r="DM38" s="325"/>
      <c r="DN38" s="325"/>
      <c r="DO38" s="325"/>
      <c r="DP38" s="325"/>
      <c r="DQ38" s="325"/>
      <c r="DR38" s="325"/>
      <c r="DS38" s="325"/>
      <c r="DT38" s="325"/>
      <c r="DU38" s="325"/>
      <c r="DV38" s="325"/>
      <c r="DW38" s="325"/>
      <c r="DX38" s="325"/>
      <c r="DY38" s="325"/>
      <c r="DZ38" s="325"/>
      <c r="EA38" s="325"/>
      <c r="EB38" s="325"/>
      <c r="EC38" s="325"/>
      <c r="ED38" s="325"/>
      <c r="EE38" s="325"/>
      <c r="EF38" s="325"/>
      <c r="EG38" s="325"/>
      <c r="EH38" s="325"/>
      <c r="EI38" s="325"/>
      <c r="EJ38" s="325"/>
      <c r="EK38" s="325"/>
      <c r="EL38" s="325"/>
      <c r="EM38" s="325"/>
      <c r="EN38" s="325"/>
      <c r="EO38" s="325"/>
      <c r="EP38" s="325"/>
      <c r="EQ38" s="325"/>
      <c r="ER38" s="325"/>
      <c r="ES38" s="325"/>
      <c r="ET38" s="325"/>
      <c r="EU38" s="325"/>
      <c r="EV38" s="325"/>
      <c r="EW38" s="325"/>
      <c r="EX38" s="325"/>
      <c r="EY38" s="325"/>
      <c r="EZ38" s="325"/>
      <c r="FA38" s="325"/>
      <c r="FB38" s="325"/>
      <c r="FC38" s="325"/>
      <c r="FD38" s="325"/>
      <c r="FE38" s="325"/>
      <c r="FF38" s="325"/>
      <c r="FG38" s="325"/>
      <c r="FH38" s="325"/>
      <c r="FI38" s="325"/>
      <c r="FJ38" s="325"/>
      <c r="FK38" s="325"/>
      <c r="FL38" s="325"/>
      <c r="FM38" s="325"/>
      <c r="FN38" s="325"/>
      <c r="FO38" s="325"/>
      <c r="FP38" s="325"/>
      <c r="FQ38" s="325"/>
      <c r="FR38" s="325"/>
      <c r="FS38" s="325"/>
      <c r="FT38" s="325"/>
      <c r="FU38" s="325"/>
      <c r="FV38" s="325"/>
      <c r="FW38" s="325"/>
      <c r="FX38" s="325"/>
      <c r="FY38" s="325"/>
      <c r="FZ38" s="325"/>
      <c r="GA38" s="325"/>
      <c r="GB38" s="325"/>
      <c r="GC38" s="325"/>
      <c r="GD38" s="325"/>
      <c r="GE38" s="325"/>
      <c r="GF38" s="325"/>
      <c r="GG38" s="325"/>
      <c r="GH38" s="325"/>
      <c r="GI38" s="325"/>
      <c r="GJ38" s="325"/>
      <c r="GK38" s="325"/>
      <c r="GL38" s="325"/>
      <c r="GM38" s="325"/>
      <c r="GN38" s="325"/>
      <c r="GO38" s="325"/>
      <c r="GP38" s="325"/>
      <c r="GQ38" s="325"/>
      <c r="GR38" s="325"/>
      <c r="GS38" s="325"/>
      <c r="GT38" s="325"/>
      <c r="GU38" s="325"/>
      <c r="GV38" s="325"/>
      <c r="GW38" s="325"/>
      <c r="GX38" s="325"/>
      <c r="GY38" s="325"/>
      <c r="GZ38" s="325"/>
      <c r="HA38" s="325"/>
      <c r="HB38" s="325"/>
      <c r="HC38" s="325"/>
      <c r="HD38" s="325"/>
      <c r="HE38" s="325"/>
      <c r="HF38" s="325"/>
      <c r="HG38" s="325"/>
      <c r="HH38" s="325"/>
      <c r="HI38" s="325"/>
      <c r="HJ38" s="325"/>
      <c r="HK38" s="325"/>
      <c r="HL38" s="325"/>
      <c r="HM38" s="325"/>
      <c r="HN38" s="325"/>
      <c r="HO38" s="325"/>
      <c r="HP38" s="325"/>
      <c r="HQ38" s="325"/>
      <c r="HR38" s="325"/>
      <c r="HS38" s="325"/>
      <c r="HT38" s="325"/>
      <c r="HU38" s="325"/>
      <c r="HV38" s="325"/>
      <c r="HW38" s="325"/>
      <c r="HX38" s="325"/>
      <c r="HY38" s="325"/>
      <c r="HZ38" s="325"/>
      <c r="IA38" s="325"/>
      <c r="IB38" s="325"/>
      <c r="IC38" s="325"/>
      <c r="ID38" s="325"/>
      <c r="IE38" s="325"/>
      <c r="IF38" s="325"/>
      <c r="IG38" s="325"/>
      <c r="IH38" s="325"/>
      <c r="II38" s="325"/>
      <c r="IJ38" s="325"/>
      <c r="IK38" s="325"/>
      <c r="IL38" s="325"/>
      <c r="IM38" s="325"/>
      <c r="IN38" s="325"/>
      <c r="IO38" s="325"/>
      <c r="IP38" s="325"/>
      <c r="IQ38" s="325"/>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N1"/>
    </sheetView>
  </sheetViews>
  <sheetFormatPr defaultRowHeight="13.5"/>
  <cols>
    <col min="1" max="1" width="16.875" style="48" customWidth="1"/>
    <col min="2" max="5" width="8.625" style="48" customWidth="1"/>
    <col min="6" max="7" width="8.625" style="2122" customWidth="1"/>
    <col min="8" max="13" width="8.625" style="48" customWidth="1"/>
    <col min="14" max="256" width="9" style="48"/>
    <col min="257" max="257" width="16.875" style="48" customWidth="1"/>
    <col min="258" max="269" width="8.625" style="48" customWidth="1"/>
    <col min="270" max="512" width="9" style="48"/>
    <col min="513" max="513" width="16.875" style="48" customWidth="1"/>
    <col min="514" max="525" width="8.625" style="48" customWidth="1"/>
    <col min="526" max="768" width="9" style="48"/>
    <col min="769" max="769" width="16.875" style="48" customWidth="1"/>
    <col min="770" max="781" width="8.625" style="48" customWidth="1"/>
    <col min="782" max="1024" width="9" style="48"/>
    <col min="1025" max="1025" width="16.875" style="48" customWidth="1"/>
    <col min="1026" max="1037" width="8.625" style="48" customWidth="1"/>
    <col min="1038" max="1280" width="9" style="48"/>
    <col min="1281" max="1281" width="16.875" style="48" customWidth="1"/>
    <col min="1282" max="1293" width="8.625" style="48" customWidth="1"/>
    <col min="1294" max="1536" width="9" style="48"/>
    <col min="1537" max="1537" width="16.875" style="48" customWidth="1"/>
    <col min="1538" max="1549" width="8.625" style="48" customWidth="1"/>
    <col min="1550" max="1792" width="9" style="48"/>
    <col min="1793" max="1793" width="16.875" style="48" customWidth="1"/>
    <col min="1794" max="1805" width="8.625" style="48" customWidth="1"/>
    <col min="1806" max="2048" width="9" style="48"/>
    <col min="2049" max="2049" width="16.875" style="48" customWidth="1"/>
    <col min="2050" max="2061" width="8.625" style="48" customWidth="1"/>
    <col min="2062" max="2304" width="9" style="48"/>
    <col min="2305" max="2305" width="16.875" style="48" customWidth="1"/>
    <col min="2306" max="2317" width="8.625" style="48" customWidth="1"/>
    <col min="2318" max="2560" width="9" style="48"/>
    <col min="2561" max="2561" width="16.875" style="48" customWidth="1"/>
    <col min="2562" max="2573" width="8.625" style="48" customWidth="1"/>
    <col min="2574" max="2816" width="9" style="48"/>
    <col min="2817" max="2817" width="16.875" style="48" customWidth="1"/>
    <col min="2818" max="2829" width="8.625" style="48" customWidth="1"/>
    <col min="2830" max="3072" width="9" style="48"/>
    <col min="3073" max="3073" width="16.875" style="48" customWidth="1"/>
    <col min="3074" max="3085" width="8.625" style="48" customWidth="1"/>
    <col min="3086" max="3328" width="9" style="48"/>
    <col min="3329" max="3329" width="16.875" style="48" customWidth="1"/>
    <col min="3330" max="3341" width="8.625" style="48" customWidth="1"/>
    <col min="3342" max="3584" width="9" style="48"/>
    <col min="3585" max="3585" width="16.875" style="48" customWidth="1"/>
    <col min="3586" max="3597" width="8.625" style="48" customWidth="1"/>
    <col min="3598" max="3840" width="9" style="48"/>
    <col min="3841" max="3841" width="16.875" style="48" customWidth="1"/>
    <col min="3842" max="3853" width="8.625" style="48" customWidth="1"/>
    <col min="3854" max="4096" width="9" style="48"/>
    <col min="4097" max="4097" width="16.875" style="48" customWidth="1"/>
    <col min="4098" max="4109" width="8.625" style="48" customWidth="1"/>
    <col min="4110" max="4352" width="9" style="48"/>
    <col min="4353" max="4353" width="16.875" style="48" customWidth="1"/>
    <col min="4354" max="4365" width="8.625" style="48" customWidth="1"/>
    <col min="4366" max="4608" width="9" style="48"/>
    <col min="4609" max="4609" width="16.875" style="48" customWidth="1"/>
    <col min="4610" max="4621" width="8.625" style="48" customWidth="1"/>
    <col min="4622" max="4864" width="9" style="48"/>
    <col min="4865" max="4865" width="16.875" style="48" customWidth="1"/>
    <col min="4866" max="4877" width="8.625" style="48" customWidth="1"/>
    <col min="4878" max="5120" width="9" style="48"/>
    <col min="5121" max="5121" width="16.875" style="48" customWidth="1"/>
    <col min="5122" max="5133" width="8.625" style="48" customWidth="1"/>
    <col min="5134" max="5376" width="9" style="48"/>
    <col min="5377" max="5377" width="16.875" style="48" customWidth="1"/>
    <col min="5378" max="5389" width="8.625" style="48" customWidth="1"/>
    <col min="5390" max="5632" width="9" style="48"/>
    <col min="5633" max="5633" width="16.875" style="48" customWidth="1"/>
    <col min="5634" max="5645" width="8.625" style="48" customWidth="1"/>
    <col min="5646" max="5888" width="9" style="48"/>
    <col min="5889" max="5889" width="16.875" style="48" customWidth="1"/>
    <col min="5890" max="5901" width="8.625" style="48" customWidth="1"/>
    <col min="5902" max="6144" width="9" style="48"/>
    <col min="6145" max="6145" width="16.875" style="48" customWidth="1"/>
    <col min="6146" max="6157" width="8.625" style="48" customWidth="1"/>
    <col min="6158" max="6400" width="9" style="48"/>
    <col min="6401" max="6401" width="16.875" style="48" customWidth="1"/>
    <col min="6402" max="6413" width="8.625" style="48" customWidth="1"/>
    <col min="6414" max="6656" width="9" style="48"/>
    <col min="6657" max="6657" width="16.875" style="48" customWidth="1"/>
    <col min="6658" max="6669" width="8.625" style="48" customWidth="1"/>
    <col min="6670" max="6912" width="9" style="48"/>
    <col min="6913" max="6913" width="16.875" style="48" customWidth="1"/>
    <col min="6914" max="6925" width="8.625" style="48" customWidth="1"/>
    <col min="6926" max="7168" width="9" style="48"/>
    <col min="7169" max="7169" width="16.875" style="48" customWidth="1"/>
    <col min="7170" max="7181" width="8.625" style="48" customWidth="1"/>
    <col min="7182" max="7424" width="9" style="48"/>
    <col min="7425" max="7425" width="16.875" style="48" customWidth="1"/>
    <col min="7426" max="7437" width="8.625" style="48" customWidth="1"/>
    <col min="7438" max="7680" width="9" style="48"/>
    <col min="7681" max="7681" width="16.875" style="48" customWidth="1"/>
    <col min="7682" max="7693" width="8.625" style="48" customWidth="1"/>
    <col min="7694" max="7936" width="9" style="48"/>
    <col min="7937" max="7937" width="16.875" style="48" customWidth="1"/>
    <col min="7938" max="7949" width="8.625" style="48" customWidth="1"/>
    <col min="7950" max="8192" width="9" style="48"/>
    <col min="8193" max="8193" width="16.875" style="48" customWidth="1"/>
    <col min="8194" max="8205" width="8.625" style="48" customWidth="1"/>
    <col min="8206" max="8448" width="9" style="48"/>
    <col min="8449" max="8449" width="16.875" style="48" customWidth="1"/>
    <col min="8450" max="8461" width="8.625" style="48" customWidth="1"/>
    <col min="8462" max="8704" width="9" style="48"/>
    <col min="8705" max="8705" width="16.875" style="48" customWidth="1"/>
    <col min="8706" max="8717" width="8.625" style="48" customWidth="1"/>
    <col min="8718" max="8960" width="9" style="48"/>
    <col min="8961" max="8961" width="16.875" style="48" customWidth="1"/>
    <col min="8962" max="8973" width="8.625" style="48" customWidth="1"/>
    <col min="8974" max="9216" width="9" style="48"/>
    <col min="9217" max="9217" width="16.875" style="48" customWidth="1"/>
    <col min="9218" max="9229" width="8.625" style="48" customWidth="1"/>
    <col min="9230" max="9472" width="9" style="48"/>
    <col min="9473" max="9473" width="16.875" style="48" customWidth="1"/>
    <col min="9474" max="9485" width="8.625" style="48" customWidth="1"/>
    <col min="9486" max="9728" width="9" style="48"/>
    <col min="9729" max="9729" width="16.875" style="48" customWidth="1"/>
    <col min="9730" max="9741" width="8.625" style="48" customWidth="1"/>
    <col min="9742" max="9984" width="9" style="48"/>
    <col min="9985" max="9985" width="16.875" style="48" customWidth="1"/>
    <col min="9986" max="9997" width="8.625" style="48" customWidth="1"/>
    <col min="9998" max="10240" width="9" style="48"/>
    <col min="10241" max="10241" width="16.875" style="48" customWidth="1"/>
    <col min="10242" max="10253" width="8.625" style="48" customWidth="1"/>
    <col min="10254" max="10496" width="9" style="48"/>
    <col min="10497" max="10497" width="16.875" style="48" customWidth="1"/>
    <col min="10498" max="10509" width="8.625" style="48" customWidth="1"/>
    <col min="10510" max="10752" width="9" style="48"/>
    <col min="10753" max="10753" width="16.875" style="48" customWidth="1"/>
    <col min="10754" max="10765" width="8.625" style="48" customWidth="1"/>
    <col min="10766" max="11008" width="9" style="48"/>
    <col min="11009" max="11009" width="16.875" style="48" customWidth="1"/>
    <col min="11010" max="11021" width="8.625" style="48" customWidth="1"/>
    <col min="11022" max="11264" width="9" style="48"/>
    <col min="11265" max="11265" width="16.875" style="48" customWidth="1"/>
    <col min="11266" max="11277" width="8.625" style="48" customWidth="1"/>
    <col min="11278" max="11520" width="9" style="48"/>
    <col min="11521" max="11521" width="16.875" style="48" customWidth="1"/>
    <col min="11522" max="11533" width="8.625" style="48" customWidth="1"/>
    <col min="11534" max="11776" width="9" style="48"/>
    <col min="11777" max="11777" width="16.875" style="48" customWidth="1"/>
    <col min="11778" max="11789" width="8.625" style="48" customWidth="1"/>
    <col min="11790" max="12032" width="9" style="48"/>
    <col min="12033" max="12033" width="16.875" style="48" customWidth="1"/>
    <col min="12034" max="12045" width="8.625" style="48" customWidth="1"/>
    <col min="12046" max="12288" width="9" style="48"/>
    <col min="12289" max="12289" width="16.875" style="48" customWidth="1"/>
    <col min="12290" max="12301" width="8.625" style="48" customWidth="1"/>
    <col min="12302" max="12544" width="9" style="48"/>
    <col min="12545" max="12545" width="16.875" style="48" customWidth="1"/>
    <col min="12546" max="12557" width="8.625" style="48" customWidth="1"/>
    <col min="12558" max="12800" width="9" style="48"/>
    <col min="12801" max="12801" width="16.875" style="48" customWidth="1"/>
    <col min="12802" max="12813" width="8.625" style="48" customWidth="1"/>
    <col min="12814" max="13056" width="9" style="48"/>
    <col min="13057" max="13057" width="16.875" style="48" customWidth="1"/>
    <col min="13058" max="13069" width="8.625" style="48" customWidth="1"/>
    <col min="13070" max="13312" width="9" style="48"/>
    <col min="13313" max="13313" width="16.875" style="48" customWidth="1"/>
    <col min="13314" max="13325" width="8.625" style="48" customWidth="1"/>
    <col min="13326" max="13568" width="9" style="48"/>
    <col min="13569" max="13569" width="16.875" style="48" customWidth="1"/>
    <col min="13570" max="13581" width="8.625" style="48" customWidth="1"/>
    <col min="13582" max="13824" width="9" style="48"/>
    <col min="13825" max="13825" width="16.875" style="48" customWidth="1"/>
    <col min="13826" max="13837" width="8.625" style="48" customWidth="1"/>
    <col min="13838" max="14080" width="9" style="48"/>
    <col min="14081" max="14081" width="16.875" style="48" customWidth="1"/>
    <col min="14082" max="14093" width="8.625" style="48" customWidth="1"/>
    <col min="14094" max="14336" width="9" style="48"/>
    <col min="14337" max="14337" width="16.875" style="48" customWidth="1"/>
    <col min="14338" max="14349" width="8.625" style="48" customWidth="1"/>
    <col min="14350" max="14592" width="9" style="48"/>
    <col min="14593" max="14593" width="16.875" style="48" customWidth="1"/>
    <col min="14594" max="14605" width="8.625" style="48" customWidth="1"/>
    <col min="14606" max="14848" width="9" style="48"/>
    <col min="14849" max="14849" width="16.875" style="48" customWidth="1"/>
    <col min="14850" max="14861" width="8.625" style="48" customWidth="1"/>
    <col min="14862" max="15104" width="9" style="48"/>
    <col min="15105" max="15105" width="16.875" style="48" customWidth="1"/>
    <col min="15106" max="15117" width="8.625" style="48" customWidth="1"/>
    <col min="15118" max="15360" width="9" style="48"/>
    <col min="15361" max="15361" width="16.875" style="48" customWidth="1"/>
    <col min="15362" max="15373" width="8.625" style="48" customWidth="1"/>
    <col min="15374" max="15616" width="9" style="48"/>
    <col min="15617" max="15617" width="16.875" style="48" customWidth="1"/>
    <col min="15618" max="15629" width="8.625" style="48" customWidth="1"/>
    <col min="15630" max="15872" width="9" style="48"/>
    <col min="15873" max="15873" width="16.875" style="48" customWidth="1"/>
    <col min="15874" max="15885" width="8.625" style="48" customWidth="1"/>
    <col min="15886" max="16128" width="9" style="48"/>
    <col min="16129" max="16129" width="16.875" style="48" customWidth="1"/>
    <col min="16130" max="16141" width="8.625" style="48" customWidth="1"/>
    <col min="16142" max="16384" width="9" style="48"/>
  </cols>
  <sheetData>
    <row r="1" spans="1:15" s="61" customFormat="1" ht="17.25">
      <c r="A1" s="2063" t="s">
        <v>1009</v>
      </c>
      <c r="B1" s="2064"/>
      <c r="C1" s="2064"/>
      <c r="D1" s="2064"/>
      <c r="E1" s="2064"/>
      <c r="F1" s="2064"/>
      <c r="G1" s="2064"/>
      <c r="H1" s="2064"/>
      <c r="I1" s="2064"/>
      <c r="J1" s="2064"/>
      <c r="K1" s="2064"/>
      <c r="L1" s="2064"/>
      <c r="M1" s="2064"/>
    </row>
    <row r="2" spans="1:15" ht="18" thickBot="1">
      <c r="A2" s="2014"/>
      <c r="B2" s="1173"/>
      <c r="C2" s="1173"/>
      <c r="D2" s="1173"/>
      <c r="E2" s="1173"/>
      <c r="F2" s="2065"/>
      <c r="G2" s="2065"/>
      <c r="H2" s="1173"/>
      <c r="I2" s="1173"/>
      <c r="J2" s="1173"/>
      <c r="K2" s="1173"/>
      <c r="L2" s="1173"/>
      <c r="M2" s="1173"/>
    </row>
    <row r="3" spans="1:15" ht="15" customHeight="1" thickTop="1">
      <c r="A3" s="2066" t="s">
        <v>1010</v>
      </c>
      <c r="B3" s="2067" t="s">
        <v>1011</v>
      </c>
      <c r="C3" s="2068"/>
      <c r="D3" s="2068"/>
      <c r="E3" s="2068"/>
      <c r="F3" s="2068"/>
      <c r="G3" s="2068"/>
      <c r="H3" s="2016"/>
      <c r="I3" s="2069" t="s">
        <v>1012</v>
      </c>
      <c r="J3" s="2070" t="s">
        <v>1013</v>
      </c>
      <c r="K3" s="2071"/>
      <c r="L3" s="2072"/>
      <c r="M3" s="2073" t="s">
        <v>1014</v>
      </c>
    </row>
    <row r="4" spans="1:15" ht="14.25">
      <c r="A4" s="2074"/>
      <c r="B4" s="1337"/>
      <c r="C4" s="2029"/>
      <c r="D4" s="2029"/>
      <c r="E4" s="2029"/>
      <c r="F4" s="2029"/>
      <c r="G4" s="2029"/>
      <c r="H4" s="2030"/>
      <c r="I4" s="2075"/>
      <c r="J4" s="2076" t="s">
        <v>988</v>
      </c>
      <c r="K4" s="2077" t="s">
        <v>1015</v>
      </c>
      <c r="L4" s="2078"/>
      <c r="M4" s="2079"/>
    </row>
    <row r="5" spans="1:15" ht="14.25">
      <c r="A5" s="2080"/>
      <c r="B5" s="1365" t="s">
        <v>988</v>
      </c>
      <c r="C5" s="1365" t="s">
        <v>989</v>
      </c>
      <c r="D5" s="1365" t="s">
        <v>1016</v>
      </c>
      <c r="E5" s="1365" t="s">
        <v>1017</v>
      </c>
      <c r="F5" s="2081" t="s">
        <v>990</v>
      </c>
      <c r="G5" s="2081" t="s">
        <v>1016</v>
      </c>
      <c r="H5" s="1365" t="s">
        <v>1017</v>
      </c>
      <c r="I5" s="1508"/>
      <c r="J5" s="54"/>
      <c r="K5" s="1365" t="s">
        <v>1018</v>
      </c>
      <c r="L5" s="1365" t="s">
        <v>1017</v>
      </c>
      <c r="M5" s="2082"/>
    </row>
    <row r="6" spans="1:15" ht="18" customHeight="1">
      <c r="A6" s="2083"/>
      <c r="B6" s="2084"/>
      <c r="C6" s="2084"/>
      <c r="D6" s="2084"/>
      <c r="E6" s="2085"/>
      <c r="F6" s="2086"/>
      <c r="G6" s="2086"/>
      <c r="H6" s="2085"/>
      <c r="I6" s="2084"/>
      <c r="J6" s="2084"/>
      <c r="K6" s="2084"/>
      <c r="L6" s="2084"/>
      <c r="M6" s="2084"/>
    </row>
    <row r="7" spans="1:15" s="61" customFormat="1" ht="18" customHeight="1">
      <c r="A7" s="2087" t="s">
        <v>998</v>
      </c>
      <c r="B7" s="1675">
        <v>18.3</v>
      </c>
      <c r="C7" s="1675">
        <v>23.2</v>
      </c>
      <c r="D7" s="2055">
        <v>30.9</v>
      </c>
      <c r="E7" s="2088">
        <v>15</v>
      </c>
      <c r="F7" s="2055">
        <v>14.1</v>
      </c>
      <c r="G7" s="1675">
        <v>8.4</v>
      </c>
      <c r="H7" s="2088">
        <v>3</v>
      </c>
      <c r="I7" s="2089">
        <v>213</v>
      </c>
      <c r="J7" s="2089">
        <v>3.8</v>
      </c>
      <c r="K7" s="2089">
        <v>17.899999999999999</v>
      </c>
      <c r="L7" s="2090">
        <v>25</v>
      </c>
      <c r="M7" s="2091">
        <v>170</v>
      </c>
      <c r="N7" s="1228"/>
      <c r="O7" s="1228"/>
    </row>
    <row r="8" spans="1:15" s="61" customFormat="1" ht="18" customHeight="1">
      <c r="A8" s="2092" t="s">
        <v>1019</v>
      </c>
      <c r="B8" s="1675">
        <v>18.399999999999999</v>
      </c>
      <c r="C8" s="1675">
        <v>22.6</v>
      </c>
      <c r="D8" s="2055">
        <v>29.4</v>
      </c>
      <c r="E8" s="2088">
        <v>16</v>
      </c>
      <c r="F8" s="1675">
        <v>14.6</v>
      </c>
      <c r="G8" s="2093">
        <v>8.5</v>
      </c>
      <c r="H8" s="2088">
        <v>3</v>
      </c>
      <c r="I8" s="2089">
        <v>207</v>
      </c>
      <c r="J8" s="2089">
        <v>3.7</v>
      </c>
      <c r="K8" s="2089">
        <v>15.3</v>
      </c>
      <c r="L8" s="2090">
        <v>21</v>
      </c>
      <c r="M8" s="2091">
        <v>170.6</v>
      </c>
      <c r="N8" s="1228"/>
      <c r="O8" s="1228"/>
    </row>
    <row r="9" spans="1:15" s="61" customFormat="1" ht="18" customHeight="1">
      <c r="A9" s="2094" t="s">
        <v>1020</v>
      </c>
      <c r="B9" s="1675">
        <v>17.8</v>
      </c>
      <c r="C9" s="1675">
        <v>22.9</v>
      </c>
      <c r="D9" s="2056">
        <v>29.6</v>
      </c>
      <c r="E9" s="2088">
        <v>15</v>
      </c>
      <c r="F9" s="1675">
        <v>12.6</v>
      </c>
      <c r="G9" s="1675">
        <v>7.2</v>
      </c>
      <c r="H9" s="2088">
        <v>10</v>
      </c>
      <c r="I9" s="2089">
        <v>206</v>
      </c>
      <c r="J9" s="2089">
        <v>2.7</v>
      </c>
      <c r="K9" s="2089">
        <v>11.3</v>
      </c>
      <c r="L9" s="2095">
        <v>5</v>
      </c>
      <c r="M9" s="2091">
        <v>165.3</v>
      </c>
      <c r="N9" s="1228"/>
      <c r="O9" s="1228"/>
    </row>
    <row r="10" spans="1:15" s="61" customFormat="1" ht="18" customHeight="1">
      <c r="A10" s="2087" t="s">
        <v>1021</v>
      </c>
      <c r="B10" s="1675">
        <v>18.899999999999999</v>
      </c>
      <c r="C10" s="1675">
        <v>23.5</v>
      </c>
      <c r="D10" s="2056">
        <v>30</v>
      </c>
      <c r="E10" s="2088">
        <v>16</v>
      </c>
      <c r="F10" s="2096">
        <v>14.4</v>
      </c>
      <c r="G10" s="1675">
        <v>7.9</v>
      </c>
      <c r="H10" s="2088">
        <v>3</v>
      </c>
      <c r="I10" s="2089">
        <v>190.5</v>
      </c>
      <c r="J10" s="2089">
        <v>2</v>
      </c>
      <c r="K10" s="2089">
        <v>8.8000000000000007</v>
      </c>
      <c r="L10" s="2090">
        <v>5</v>
      </c>
      <c r="M10" s="2091">
        <v>167</v>
      </c>
      <c r="N10" s="1228"/>
      <c r="O10" s="1228"/>
    </row>
    <row r="11" spans="1:15" s="61" customFormat="1" ht="18" customHeight="1">
      <c r="A11" s="2087"/>
      <c r="B11" s="2097"/>
      <c r="C11" s="2097"/>
      <c r="D11" s="2097"/>
      <c r="E11" s="2098"/>
      <c r="F11" s="1675"/>
      <c r="G11" s="1675"/>
      <c r="H11" s="2098"/>
      <c r="I11" s="2089"/>
      <c r="J11" s="2099"/>
      <c r="K11" s="2089"/>
      <c r="L11" s="2090"/>
      <c r="M11" s="2100"/>
      <c r="N11" s="1228"/>
      <c r="O11" s="1228"/>
    </row>
    <row r="12" spans="1:15" s="61" customFormat="1" ht="18" customHeight="1">
      <c r="A12" s="2087" t="s">
        <v>1022</v>
      </c>
      <c r="B12" s="2101">
        <v>18.2</v>
      </c>
      <c r="C12" s="2101">
        <v>23.3</v>
      </c>
      <c r="D12" s="2056">
        <v>29.7</v>
      </c>
      <c r="E12" s="2102">
        <v>28</v>
      </c>
      <c r="F12" s="2101">
        <v>13.5</v>
      </c>
      <c r="G12" s="1675">
        <v>8.1999999999999993</v>
      </c>
      <c r="H12" s="2102">
        <v>3</v>
      </c>
      <c r="I12" s="2089">
        <v>267.5</v>
      </c>
      <c r="J12" s="2089">
        <v>1.8</v>
      </c>
      <c r="K12" s="2089">
        <v>8.9</v>
      </c>
      <c r="L12" s="2090">
        <v>5</v>
      </c>
      <c r="M12" s="2091">
        <v>172.4</v>
      </c>
      <c r="N12" s="1228"/>
      <c r="O12" s="1228"/>
    </row>
    <row r="13" spans="1:15" s="61" customFormat="1" ht="18" customHeight="1">
      <c r="A13" s="2087" t="s">
        <v>1023</v>
      </c>
      <c r="B13" s="1675">
        <v>17.8</v>
      </c>
      <c r="C13" s="1675">
        <v>22.1</v>
      </c>
      <c r="D13" s="2056">
        <v>28.9</v>
      </c>
      <c r="E13" s="2102">
        <v>15</v>
      </c>
      <c r="F13" s="2101">
        <v>13.5</v>
      </c>
      <c r="G13" s="1675">
        <v>7.8</v>
      </c>
      <c r="H13" s="2102">
        <v>3</v>
      </c>
      <c r="I13" s="2089">
        <v>190</v>
      </c>
      <c r="J13" s="2089">
        <v>2.5</v>
      </c>
      <c r="K13" s="2089">
        <v>11.9</v>
      </c>
      <c r="L13" s="2090">
        <v>25</v>
      </c>
      <c r="M13" s="2091">
        <v>174.2</v>
      </c>
      <c r="N13" s="1228"/>
      <c r="O13" s="1228"/>
    </row>
    <row r="14" spans="1:15" s="61" customFormat="1" ht="18" customHeight="1">
      <c r="A14" s="2087" t="s">
        <v>1024</v>
      </c>
      <c r="B14" s="2056">
        <v>16.2</v>
      </c>
      <c r="C14" s="2056">
        <v>22.3</v>
      </c>
      <c r="D14" s="2056">
        <v>27.8</v>
      </c>
      <c r="E14" s="2102">
        <v>23</v>
      </c>
      <c r="F14" s="2056">
        <v>10.6</v>
      </c>
      <c r="G14" s="2056">
        <v>3.8</v>
      </c>
      <c r="H14" s="2102">
        <v>6</v>
      </c>
      <c r="I14" s="2089">
        <v>121.5</v>
      </c>
      <c r="J14" s="2089">
        <v>1.8</v>
      </c>
      <c r="K14" s="2089">
        <v>9.6</v>
      </c>
      <c r="L14" s="2090">
        <v>1</v>
      </c>
      <c r="M14" s="2091">
        <v>161.1</v>
      </c>
      <c r="N14" s="1228"/>
      <c r="O14" s="1228"/>
    </row>
    <row r="15" spans="1:15" s="61" customFormat="1" ht="18" customHeight="1">
      <c r="A15" s="2087" t="s">
        <v>1025</v>
      </c>
      <c r="B15" s="1675">
        <v>17.100000000000001</v>
      </c>
      <c r="C15" s="1675">
        <v>23.1</v>
      </c>
      <c r="D15" s="2055">
        <v>28.5</v>
      </c>
      <c r="E15" s="2102">
        <v>15</v>
      </c>
      <c r="F15" s="2055">
        <v>11.6</v>
      </c>
      <c r="G15" s="1675">
        <v>4.9000000000000004</v>
      </c>
      <c r="H15" s="2102">
        <v>3</v>
      </c>
      <c r="I15" s="2089">
        <v>184</v>
      </c>
      <c r="J15" s="2089">
        <v>1.6</v>
      </c>
      <c r="K15" s="2089">
        <v>7.1</v>
      </c>
      <c r="L15" s="2090">
        <v>5</v>
      </c>
      <c r="M15" s="2091">
        <v>161.19999999999999</v>
      </c>
      <c r="N15" s="1228"/>
      <c r="O15" s="1228"/>
    </row>
    <row r="16" spans="1:15" s="61" customFormat="1" ht="18" customHeight="1">
      <c r="A16" s="2087"/>
      <c r="B16" s="2055"/>
      <c r="C16" s="2055"/>
      <c r="D16" s="2055"/>
      <c r="E16" s="1231"/>
      <c r="F16" s="2097"/>
      <c r="G16" s="2093"/>
      <c r="H16" s="2098"/>
      <c r="I16" s="2089"/>
      <c r="J16" s="2099"/>
      <c r="K16" s="2089"/>
      <c r="L16" s="2090"/>
      <c r="M16" s="2100"/>
      <c r="N16" s="1228"/>
      <c r="O16" s="1228"/>
    </row>
    <row r="17" spans="1:15" s="61" customFormat="1" ht="18" customHeight="1">
      <c r="A17" s="2087" t="s">
        <v>1026</v>
      </c>
      <c r="B17" s="1675">
        <v>15.3</v>
      </c>
      <c r="C17" s="1675">
        <v>20.399999999999999</v>
      </c>
      <c r="D17" s="2056">
        <v>26.3</v>
      </c>
      <c r="E17" s="2088">
        <v>23</v>
      </c>
      <c r="F17" s="1675">
        <v>10.4</v>
      </c>
      <c r="G17" s="1675">
        <v>4.3</v>
      </c>
      <c r="H17" s="2088">
        <v>6</v>
      </c>
      <c r="I17" s="2103">
        <v>250</v>
      </c>
      <c r="J17" s="2104">
        <v>1.1000000000000001</v>
      </c>
      <c r="K17" s="2089">
        <v>5.2</v>
      </c>
      <c r="L17" s="2090">
        <v>15</v>
      </c>
      <c r="M17" s="2089">
        <v>146.6</v>
      </c>
      <c r="N17" s="2105"/>
      <c r="O17" s="1228"/>
    </row>
    <row r="18" spans="1:15" s="61" customFormat="1" ht="18" customHeight="1">
      <c r="A18" s="2087" t="s">
        <v>1027</v>
      </c>
      <c r="B18" s="1675">
        <v>17.3</v>
      </c>
      <c r="C18" s="1675">
        <v>23.5</v>
      </c>
      <c r="D18" s="2056">
        <v>28.6</v>
      </c>
      <c r="E18" s="2102">
        <v>23</v>
      </c>
      <c r="F18" s="1675">
        <v>12.1</v>
      </c>
      <c r="G18" s="1675">
        <v>5.4</v>
      </c>
      <c r="H18" s="2088">
        <v>10</v>
      </c>
      <c r="I18" s="2089">
        <v>232</v>
      </c>
      <c r="J18" s="2089">
        <v>1.5</v>
      </c>
      <c r="K18" s="2089">
        <v>7.9</v>
      </c>
      <c r="L18" s="2090">
        <v>5</v>
      </c>
      <c r="M18" s="2091">
        <v>153.1</v>
      </c>
      <c r="N18" s="1228"/>
      <c r="O18" s="1228"/>
    </row>
    <row r="19" spans="1:15" s="61" customFormat="1" ht="18" customHeight="1">
      <c r="A19" s="2087" t="s">
        <v>1028</v>
      </c>
      <c r="B19" s="1675">
        <v>15.8</v>
      </c>
      <c r="C19" s="1675">
        <v>22.1</v>
      </c>
      <c r="D19" s="2056">
        <v>29.1</v>
      </c>
      <c r="E19" s="2088">
        <v>23</v>
      </c>
      <c r="F19" s="1675">
        <v>10.1</v>
      </c>
      <c r="G19" s="2093">
        <v>3</v>
      </c>
      <c r="H19" s="2088">
        <v>10</v>
      </c>
      <c r="I19" s="2089">
        <v>183</v>
      </c>
      <c r="J19" s="2089">
        <v>1.4</v>
      </c>
      <c r="K19" s="2089">
        <v>8.8000000000000007</v>
      </c>
      <c r="L19" s="2095">
        <v>5</v>
      </c>
      <c r="M19" s="2091">
        <v>149</v>
      </c>
      <c r="N19" s="1228"/>
      <c r="O19" s="1228"/>
    </row>
    <row r="20" spans="1:15" s="61" customFormat="1" ht="18" customHeight="1">
      <c r="A20" s="2087" t="s">
        <v>1029</v>
      </c>
      <c r="B20" s="1675">
        <v>15.9</v>
      </c>
      <c r="C20" s="1675">
        <v>21.5</v>
      </c>
      <c r="D20" s="2056">
        <v>27.1</v>
      </c>
      <c r="E20" s="2102">
        <v>16</v>
      </c>
      <c r="F20" s="1675">
        <v>10.6</v>
      </c>
      <c r="G20" s="1675">
        <v>1.8</v>
      </c>
      <c r="H20" s="2088">
        <v>3</v>
      </c>
      <c r="I20" s="2089">
        <v>254.5</v>
      </c>
      <c r="J20" s="2089">
        <v>1.4</v>
      </c>
      <c r="K20" s="2089">
        <v>9.3000000000000007</v>
      </c>
      <c r="L20" s="2090">
        <v>4</v>
      </c>
      <c r="M20" s="2091">
        <v>145.9</v>
      </c>
      <c r="N20" s="1228"/>
      <c r="O20" s="1228"/>
    </row>
    <row r="21" spans="1:15" s="61" customFormat="1" ht="18" customHeight="1">
      <c r="A21" s="2087"/>
      <c r="B21" s="2097"/>
      <c r="C21" s="2097"/>
      <c r="D21" s="2055"/>
      <c r="E21" s="2088"/>
      <c r="F21" s="1675"/>
      <c r="G21" s="2093"/>
      <c r="H21" s="2098"/>
      <c r="I21" s="2089"/>
      <c r="J21" s="2099"/>
      <c r="K21" s="2089"/>
      <c r="L21" s="2090"/>
      <c r="M21" s="2100"/>
      <c r="N21" s="1228"/>
      <c r="O21" s="1228"/>
    </row>
    <row r="22" spans="1:15" s="61" customFormat="1" ht="18" customHeight="1">
      <c r="A22" s="2087" t="s">
        <v>1030</v>
      </c>
      <c r="B22" s="1675">
        <v>18.100000000000001</v>
      </c>
      <c r="C22" s="1675">
        <v>24.2</v>
      </c>
      <c r="D22" s="2056">
        <v>30.6</v>
      </c>
      <c r="E22" s="2102">
        <v>23</v>
      </c>
      <c r="F22" s="1675">
        <v>12.8</v>
      </c>
      <c r="G22" s="1675">
        <v>5</v>
      </c>
      <c r="H22" s="2088">
        <v>3</v>
      </c>
      <c r="I22" s="2089">
        <v>241.5</v>
      </c>
      <c r="J22" s="2089">
        <v>1.9</v>
      </c>
      <c r="K22" s="2089">
        <v>9</v>
      </c>
      <c r="L22" s="2090">
        <v>4</v>
      </c>
      <c r="M22" s="2091">
        <v>144.19999999999999</v>
      </c>
      <c r="N22" s="1228"/>
      <c r="O22" s="1228"/>
    </row>
    <row r="23" spans="1:15" s="61" customFormat="1" ht="18" customHeight="1">
      <c r="A23" s="2087" t="s">
        <v>1031</v>
      </c>
      <c r="B23" s="1675">
        <v>17</v>
      </c>
      <c r="C23" s="1675">
        <v>22.5</v>
      </c>
      <c r="D23" s="2056">
        <v>29.3</v>
      </c>
      <c r="E23" s="2102">
        <v>23</v>
      </c>
      <c r="F23" s="1675">
        <v>11.9</v>
      </c>
      <c r="G23" s="1675">
        <v>4.9000000000000004</v>
      </c>
      <c r="H23" s="2088">
        <v>10</v>
      </c>
      <c r="I23" s="2089">
        <v>243.5</v>
      </c>
      <c r="J23" s="2106">
        <v>2</v>
      </c>
      <c r="K23" s="2089">
        <v>10.4</v>
      </c>
      <c r="L23" s="2090">
        <v>10</v>
      </c>
      <c r="M23" s="2091">
        <v>145.80000000000001</v>
      </c>
      <c r="N23" s="1228"/>
      <c r="O23" s="1228"/>
    </row>
    <row r="24" spans="1:15" s="61" customFormat="1" ht="18" customHeight="1">
      <c r="A24" s="2092" t="s">
        <v>1032</v>
      </c>
      <c r="B24" s="1675">
        <v>17.100000000000001</v>
      </c>
      <c r="C24" s="1675">
        <v>21.1</v>
      </c>
      <c r="D24" s="2055">
        <v>25.5</v>
      </c>
      <c r="E24" s="2088">
        <v>15</v>
      </c>
      <c r="F24" s="1675">
        <v>13.2</v>
      </c>
      <c r="G24" s="1675">
        <v>6.7</v>
      </c>
      <c r="H24" s="2088">
        <v>3</v>
      </c>
      <c r="I24" s="2089">
        <v>185</v>
      </c>
      <c r="J24" s="2089">
        <v>3.5</v>
      </c>
      <c r="K24" s="2089">
        <v>13.9</v>
      </c>
      <c r="L24" s="2090">
        <v>21</v>
      </c>
      <c r="M24" s="2091">
        <v>188.3</v>
      </c>
      <c r="N24" s="1228"/>
      <c r="O24" s="1228"/>
    </row>
    <row r="25" spans="1:15" s="61" customFormat="1" ht="18" customHeight="1">
      <c r="A25" s="2094" t="s">
        <v>1033</v>
      </c>
      <c r="B25" s="1675">
        <v>17.5</v>
      </c>
      <c r="C25" s="1675">
        <v>21.4</v>
      </c>
      <c r="D25" s="2056">
        <v>28</v>
      </c>
      <c r="E25" s="2088">
        <v>15</v>
      </c>
      <c r="F25" s="1675">
        <v>13.7</v>
      </c>
      <c r="G25" s="1675">
        <v>7.3</v>
      </c>
      <c r="H25" s="2088">
        <v>3</v>
      </c>
      <c r="I25" s="2089">
        <v>163</v>
      </c>
      <c r="J25" s="2106">
        <v>2.5</v>
      </c>
      <c r="K25" s="2106">
        <v>10.5</v>
      </c>
      <c r="L25" s="2107">
        <v>21</v>
      </c>
      <c r="M25" s="2091">
        <v>196.8</v>
      </c>
      <c r="N25" s="1228"/>
      <c r="O25" s="1228"/>
    </row>
    <row r="26" spans="1:15" ht="17.25">
      <c r="A26" s="2108"/>
      <c r="B26" s="2109"/>
      <c r="C26" s="2109"/>
      <c r="D26" s="2109"/>
      <c r="E26" s="2110"/>
      <c r="F26" s="2111"/>
      <c r="G26" s="2111"/>
      <c r="H26" s="2110"/>
      <c r="I26" s="2112"/>
      <c r="J26" s="2112"/>
      <c r="K26" s="2113"/>
      <c r="L26" s="2113"/>
      <c r="M26" s="2114"/>
    </row>
    <row r="27" spans="1:15">
      <c r="A27" s="2115"/>
      <c r="B27" s="2116"/>
      <c r="C27" s="2117"/>
      <c r="D27" s="2117"/>
      <c r="E27" s="2117"/>
      <c r="F27" s="2118"/>
      <c r="G27" s="2118"/>
      <c r="H27" s="2117"/>
      <c r="I27" s="2117"/>
      <c r="J27" s="2117"/>
      <c r="K27" s="2117"/>
      <c r="L27" s="2117"/>
      <c r="M27" s="2117"/>
    </row>
    <row r="28" spans="1:15" ht="14.25">
      <c r="A28" s="1346" t="s">
        <v>1034</v>
      </c>
      <c r="B28" s="80"/>
      <c r="C28" s="80"/>
      <c r="D28" s="80"/>
      <c r="E28" s="80"/>
      <c r="F28" s="2119"/>
      <c r="G28" s="2119"/>
      <c r="H28" s="80"/>
      <c r="I28" s="80"/>
      <c r="J28" s="80"/>
      <c r="K28" s="80"/>
      <c r="L28" s="80"/>
      <c r="M28" s="80"/>
    </row>
    <row r="29" spans="1:15" ht="14.25">
      <c r="A29" s="1346" t="s">
        <v>1035</v>
      </c>
      <c r="B29" s="80"/>
      <c r="C29" s="80"/>
      <c r="D29" s="80"/>
      <c r="E29" s="80"/>
      <c r="F29" s="2119"/>
      <c r="G29" s="2119"/>
      <c r="H29" s="80"/>
      <c r="I29" s="80"/>
      <c r="J29" s="80"/>
      <c r="K29" s="80"/>
      <c r="L29" s="80"/>
      <c r="M29" s="80"/>
    </row>
    <row r="30" spans="1:15" ht="14.25">
      <c r="A30" s="1346" t="s">
        <v>1036</v>
      </c>
      <c r="B30" s="80"/>
      <c r="C30" s="80"/>
      <c r="D30" s="80"/>
      <c r="E30" s="80"/>
      <c r="F30" s="2119"/>
      <c r="G30" s="2119"/>
      <c r="H30" s="80"/>
      <c r="I30" s="80"/>
      <c r="J30" s="80"/>
      <c r="K30" s="80"/>
      <c r="L30" s="80"/>
      <c r="M30" s="80"/>
    </row>
    <row r="31" spans="1:15" ht="14.25">
      <c r="A31" s="1346"/>
      <c r="B31" s="80"/>
      <c r="C31" s="80"/>
      <c r="D31" s="80"/>
      <c r="E31" s="80"/>
      <c r="F31" s="2119"/>
      <c r="G31" s="2119"/>
      <c r="H31" s="80"/>
      <c r="I31" s="80"/>
      <c r="J31" s="80"/>
      <c r="K31" s="80"/>
      <c r="L31" s="80"/>
      <c r="M31" s="80"/>
    </row>
    <row r="32" spans="1:15" s="5" customFormat="1" ht="14.25">
      <c r="A32" s="1346" t="s">
        <v>1037</v>
      </c>
      <c r="B32" s="2120"/>
      <c r="C32" s="2120"/>
      <c r="D32" s="2120"/>
      <c r="E32" s="2120"/>
      <c r="F32" s="2121"/>
      <c r="G32" s="2121"/>
      <c r="H32" s="2120"/>
      <c r="I32" s="2120"/>
      <c r="J32" s="2120"/>
      <c r="K32" s="2120"/>
      <c r="L32" s="2120"/>
      <c r="M32" s="2120"/>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28"/>
  <sheetViews>
    <sheetView showOutlineSymbols="0" zoomScaleNormal="100" workbookViewId="0">
      <selection sqref="A1:H1"/>
    </sheetView>
  </sheetViews>
  <sheetFormatPr defaultColWidth="10.75" defaultRowHeight="14.25"/>
  <cols>
    <col min="1" max="1" width="11.75" style="102" customWidth="1"/>
    <col min="2" max="2" width="9.5" style="102" bestFit="1" customWidth="1"/>
    <col min="3" max="3" width="11.625" style="102" bestFit="1" customWidth="1"/>
    <col min="4" max="4" width="10.625" style="102" customWidth="1"/>
    <col min="5" max="5" width="14" style="102" bestFit="1" customWidth="1"/>
    <col min="6" max="6" width="12.875" style="102" customWidth="1"/>
    <col min="7" max="7" width="10.5" style="102" customWidth="1"/>
    <col min="8" max="8" width="14" style="102" bestFit="1" customWidth="1"/>
    <col min="9" max="9" width="10.875" style="102" bestFit="1" customWidth="1"/>
    <col min="10" max="10" width="11.375" style="102" bestFit="1" customWidth="1"/>
    <col min="11" max="18" width="10.875" style="102" bestFit="1" customWidth="1"/>
    <col min="19" max="256" width="10.75" style="102"/>
    <col min="257" max="257" width="11.75" style="102" customWidth="1"/>
    <col min="258" max="258" width="9.5" style="102" bestFit="1" customWidth="1"/>
    <col min="259" max="259" width="11.625" style="102" bestFit="1" customWidth="1"/>
    <col min="260" max="260" width="10.625" style="102" customWidth="1"/>
    <col min="261" max="261" width="14" style="102" bestFit="1" customWidth="1"/>
    <col min="262" max="262" width="12.875" style="102" customWidth="1"/>
    <col min="263" max="263" width="10.5" style="102" customWidth="1"/>
    <col min="264" max="264" width="14" style="102" bestFit="1" customWidth="1"/>
    <col min="265" max="265" width="10.875" style="102" bestFit="1" customWidth="1"/>
    <col min="266" max="266" width="11.375" style="102" bestFit="1" customWidth="1"/>
    <col min="267" max="274" width="10.875" style="102" bestFit="1" customWidth="1"/>
    <col min="275" max="512" width="10.75" style="102"/>
    <col min="513" max="513" width="11.75" style="102" customWidth="1"/>
    <col min="514" max="514" width="9.5" style="102" bestFit="1" customWidth="1"/>
    <col min="515" max="515" width="11.625" style="102" bestFit="1" customWidth="1"/>
    <col min="516" max="516" width="10.625" style="102" customWidth="1"/>
    <col min="517" max="517" width="14" style="102" bestFit="1" customWidth="1"/>
    <col min="518" max="518" width="12.875" style="102" customWidth="1"/>
    <col min="519" max="519" width="10.5" style="102" customWidth="1"/>
    <col min="520" max="520" width="14" style="102" bestFit="1" customWidth="1"/>
    <col min="521" max="521" width="10.875" style="102" bestFit="1" customWidth="1"/>
    <col min="522" max="522" width="11.375" style="102" bestFit="1" customWidth="1"/>
    <col min="523" max="530" width="10.875" style="102" bestFit="1" customWidth="1"/>
    <col min="531" max="768" width="10.75" style="102"/>
    <col min="769" max="769" width="11.75" style="102" customWidth="1"/>
    <col min="770" max="770" width="9.5" style="102" bestFit="1" customWidth="1"/>
    <col min="771" max="771" width="11.625" style="102" bestFit="1" customWidth="1"/>
    <col min="772" max="772" width="10.625" style="102" customWidth="1"/>
    <col min="773" max="773" width="14" style="102" bestFit="1" customWidth="1"/>
    <col min="774" max="774" width="12.875" style="102" customWidth="1"/>
    <col min="775" max="775" width="10.5" style="102" customWidth="1"/>
    <col min="776" max="776" width="14" style="102" bestFit="1" customWidth="1"/>
    <col min="777" max="777" width="10.875" style="102" bestFit="1" customWidth="1"/>
    <col min="778" max="778" width="11.375" style="102" bestFit="1" customWidth="1"/>
    <col min="779" max="786" width="10.875" style="102" bestFit="1" customWidth="1"/>
    <col min="787" max="1024" width="10.75" style="102"/>
    <col min="1025" max="1025" width="11.75" style="102" customWidth="1"/>
    <col min="1026" max="1026" width="9.5" style="102" bestFit="1" customWidth="1"/>
    <col min="1027" max="1027" width="11.625" style="102" bestFit="1" customWidth="1"/>
    <col min="1028" max="1028" width="10.625" style="102" customWidth="1"/>
    <col min="1029" max="1029" width="14" style="102" bestFit="1" customWidth="1"/>
    <col min="1030" max="1030" width="12.875" style="102" customWidth="1"/>
    <col min="1031" max="1031" width="10.5" style="102" customWidth="1"/>
    <col min="1032" max="1032" width="14" style="102" bestFit="1" customWidth="1"/>
    <col min="1033" max="1033" width="10.875" style="102" bestFit="1" customWidth="1"/>
    <col min="1034" max="1034" width="11.375" style="102" bestFit="1" customWidth="1"/>
    <col min="1035" max="1042" width="10.875" style="102" bestFit="1" customWidth="1"/>
    <col min="1043" max="1280" width="10.75" style="102"/>
    <col min="1281" max="1281" width="11.75" style="102" customWidth="1"/>
    <col min="1282" max="1282" width="9.5" style="102" bestFit="1" customWidth="1"/>
    <col min="1283" max="1283" width="11.625" style="102" bestFit="1" customWidth="1"/>
    <col min="1284" max="1284" width="10.625" style="102" customWidth="1"/>
    <col min="1285" max="1285" width="14" style="102" bestFit="1" customWidth="1"/>
    <col min="1286" max="1286" width="12.875" style="102" customWidth="1"/>
    <col min="1287" max="1287" width="10.5" style="102" customWidth="1"/>
    <col min="1288" max="1288" width="14" style="102" bestFit="1" customWidth="1"/>
    <col min="1289" max="1289" width="10.875" style="102" bestFit="1" customWidth="1"/>
    <col min="1290" max="1290" width="11.375" style="102" bestFit="1" customWidth="1"/>
    <col min="1291" max="1298" width="10.875" style="102" bestFit="1" customWidth="1"/>
    <col min="1299" max="1536" width="10.75" style="102"/>
    <col min="1537" max="1537" width="11.75" style="102" customWidth="1"/>
    <col min="1538" max="1538" width="9.5" style="102" bestFit="1" customWidth="1"/>
    <col min="1539" max="1539" width="11.625" style="102" bestFit="1" customWidth="1"/>
    <col min="1540" max="1540" width="10.625" style="102" customWidth="1"/>
    <col min="1541" max="1541" width="14" style="102" bestFit="1" customWidth="1"/>
    <col min="1542" max="1542" width="12.875" style="102" customWidth="1"/>
    <col min="1543" max="1543" width="10.5" style="102" customWidth="1"/>
    <col min="1544" max="1544" width="14" style="102" bestFit="1" customWidth="1"/>
    <col min="1545" max="1545" width="10.875" style="102" bestFit="1" customWidth="1"/>
    <col min="1546" max="1546" width="11.375" style="102" bestFit="1" customWidth="1"/>
    <col min="1547" max="1554" width="10.875" style="102" bestFit="1" customWidth="1"/>
    <col min="1555" max="1792" width="10.75" style="102"/>
    <col min="1793" max="1793" width="11.75" style="102" customWidth="1"/>
    <col min="1794" max="1794" width="9.5" style="102" bestFit="1" customWidth="1"/>
    <col min="1795" max="1795" width="11.625" style="102" bestFit="1" customWidth="1"/>
    <col min="1796" max="1796" width="10.625" style="102" customWidth="1"/>
    <col min="1797" max="1797" width="14" style="102" bestFit="1" customWidth="1"/>
    <col min="1798" max="1798" width="12.875" style="102" customWidth="1"/>
    <col min="1799" max="1799" width="10.5" style="102" customWidth="1"/>
    <col min="1800" max="1800" width="14" style="102" bestFit="1" customWidth="1"/>
    <col min="1801" max="1801" width="10.875" style="102" bestFit="1" customWidth="1"/>
    <col min="1802" max="1802" width="11.375" style="102" bestFit="1" customWidth="1"/>
    <col min="1803" max="1810" width="10.875" style="102" bestFit="1" customWidth="1"/>
    <col min="1811" max="2048" width="10.75" style="102"/>
    <col min="2049" max="2049" width="11.75" style="102" customWidth="1"/>
    <col min="2050" max="2050" width="9.5" style="102" bestFit="1" customWidth="1"/>
    <col min="2051" max="2051" width="11.625" style="102" bestFit="1" customWidth="1"/>
    <col min="2052" max="2052" width="10.625" style="102" customWidth="1"/>
    <col min="2053" max="2053" width="14" style="102" bestFit="1" customWidth="1"/>
    <col min="2054" max="2054" width="12.875" style="102" customWidth="1"/>
    <col min="2055" max="2055" width="10.5" style="102" customWidth="1"/>
    <col min="2056" max="2056" width="14" style="102" bestFit="1" customWidth="1"/>
    <col min="2057" max="2057" width="10.875" style="102" bestFit="1" customWidth="1"/>
    <col min="2058" max="2058" width="11.375" style="102" bestFit="1" customWidth="1"/>
    <col min="2059" max="2066" width="10.875" style="102" bestFit="1" customWidth="1"/>
    <col min="2067" max="2304" width="10.75" style="102"/>
    <col min="2305" max="2305" width="11.75" style="102" customWidth="1"/>
    <col min="2306" max="2306" width="9.5" style="102" bestFit="1" customWidth="1"/>
    <col min="2307" max="2307" width="11.625" style="102" bestFit="1" customWidth="1"/>
    <col min="2308" max="2308" width="10.625" style="102" customWidth="1"/>
    <col min="2309" max="2309" width="14" style="102" bestFit="1" customWidth="1"/>
    <col min="2310" max="2310" width="12.875" style="102" customWidth="1"/>
    <col min="2311" max="2311" width="10.5" style="102" customWidth="1"/>
    <col min="2312" max="2312" width="14" style="102" bestFit="1" customWidth="1"/>
    <col min="2313" max="2313" width="10.875" style="102" bestFit="1" customWidth="1"/>
    <col min="2314" max="2314" width="11.375" style="102" bestFit="1" customWidth="1"/>
    <col min="2315" max="2322" width="10.875" style="102" bestFit="1" customWidth="1"/>
    <col min="2323" max="2560" width="10.75" style="102"/>
    <col min="2561" max="2561" width="11.75" style="102" customWidth="1"/>
    <col min="2562" max="2562" width="9.5" style="102" bestFit="1" customWidth="1"/>
    <col min="2563" max="2563" width="11.625" style="102" bestFit="1" customWidth="1"/>
    <col min="2564" max="2564" width="10.625" style="102" customWidth="1"/>
    <col min="2565" max="2565" width="14" style="102" bestFit="1" customWidth="1"/>
    <col min="2566" max="2566" width="12.875" style="102" customWidth="1"/>
    <col min="2567" max="2567" width="10.5" style="102" customWidth="1"/>
    <col min="2568" max="2568" width="14" style="102" bestFit="1" customWidth="1"/>
    <col min="2569" max="2569" width="10.875" style="102" bestFit="1" customWidth="1"/>
    <col min="2570" max="2570" width="11.375" style="102" bestFit="1" customWidth="1"/>
    <col min="2571" max="2578" width="10.875" style="102" bestFit="1" customWidth="1"/>
    <col min="2579" max="2816" width="10.75" style="102"/>
    <col min="2817" max="2817" width="11.75" style="102" customWidth="1"/>
    <col min="2818" max="2818" width="9.5" style="102" bestFit="1" customWidth="1"/>
    <col min="2819" max="2819" width="11.625" style="102" bestFit="1" customWidth="1"/>
    <col min="2820" max="2820" width="10.625" style="102" customWidth="1"/>
    <col min="2821" max="2821" width="14" style="102" bestFit="1" customWidth="1"/>
    <col min="2822" max="2822" width="12.875" style="102" customWidth="1"/>
    <col min="2823" max="2823" width="10.5" style="102" customWidth="1"/>
    <col min="2824" max="2824" width="14" style="102" bestFit="1" customWidth="1"/>
    <col min="2825" max="2825" width="10.875" style="102" bestFit="1" customWidth="1"/>
    <col min="2826" max="2826" width="11.375" style="102" bestFit="1" customWidth="1"/>
    <col min="2827" max="2834" width="10.875" style="102" bestFit="1" customWidth="1"/>
    <col min="2835" max="3072" width="10.75" style="102"/>
    <col min="3073" max="3073" width="11.75" style="102" customWidth="1"/>
    <col min="3074" max="3074" width="9.5" style="102" bestFit="1" customWidth="1"/>
    <col min="3075" max="3075" width="11.625" style="102" bestFit="1" customWidth="1"/>
    <col min="3076" max="3076" width="10.625" style="102" customWidth="1"/>
    <col min="3077" max="3077" width="14" style="102" bestFit="1" customWidth="1"/>
    <col min="3078" max="3078" width="12.875" style="102" customWidth="1"/>
    <col min="3079" max="3079" width="10.5" style="102" customWidth="1"/>
    <col min="3080" max="3080" width="14" style="102" bestFit="1" customWidth="1"/>
    <col min="3081" max="3081" width="10.875" style="102" bestFit="1" customWidth="1"/>
    <col min="3082" max="3082" width="11.375" style="102" bestFit="1" customWidth="1"/>
    <col min="3083" max="3090" width="10.875" style="102" bestFit="1" customWidth="1"/>
    <col min="3091" max="3328" width="10.75" style="102"/>
    <col min="3329" max="3329" width="11.75" style="102" customWidth="1"/>
    <col min="3330" max="3330" width="9.5" style="102" bestFit="1" customWidth="1"/>
    <col min="3331" max="3331" width="11.625" style="102" bestFit="1" customWidth="1"/>
    <col min="3332" max="3332" width="10.625" style="102" customWidth="1"/>
    <col min="3333" max="3333" width="14" style="102" bestFit="1" customWidth="1"/>
    <col min="3334" max="3334" width="12.875" style="102" customWidth="1"/>
    <col min="3335" max="3335" width="10.5" style="102" customWidth="1"/>
    <col min="3336" max="3336" width="14" style="102" bestFit="1" customWidth="1"/>
    <col min="3337" max="3337" width="10.875" style="102" bestFit="1" customWidth="1"/>
    <col min="3338" max="3338" width="11.375" style="102" bestFit="1" customWidth="1"/>
    <col min="3339" max="3346" width="10.875" style="102" bestFit="1" customWidth="1"/>
    <col min="3347" max="3584" width="10.75" style="102"/>
    <col min="3585" max="3585" width="11.75" style="102" customWidth="1"/>
    <col min="3586" max="3586" width="9.5" style="102" bestFit="1" customWidth="1"/>
    <col min="3587" max="3587" width="11.625" style="102" bestFit="1" customWidth="1"/>
    <col min="3588" max="3588" width="10.625" style="102" customWidth="1"/>
    <col min="3589" max="3589" width="14" style="102" bestFit="1" customWidth="1"/>
    <col min="3590" max="3590" width="12.875" style="102" customWidth="1"/>
    <col min="3591" max="3591" width="10.5" style="102" customWidth="1"/>
    <col min="3592" max="3592" width="14" style="102" bestFit="1" customWidth="1"/>
    <col min="3593" max="3593" width="10.875" style="102" bestFit="1" customWidth="1"/>
    <col min="3594" max="3594" width="11.375" style="102" bestFit="1" customWidth="1"/>
    <col min="3595" max="3602" width="10.875" style="102" bestFit="1" customWidth="1"/>
    <col min="3603" max="3840" width="10.75" style="102"/>
    <col min="3841" max="3841" width="11.75" style="102" customWidth="1"/>
    <col min="3842" max="3842" width="9.5" style="102" bestFit="1" customWidth="1"/>
    <col min="3843" max="3843" width="11.625" style="102" bestFit="1" customWidth="1"/>
    <col min="3844" max="3844" width="10.625" style="102" customWidth="1"/>
    <col min="3845" max="3845" width="14" style="102" bestFit="1" customWidth="1"/>
    <col min="3846" max="3846" width="12.875" style="102" customWidth="1"/>
    <col min="3847" max="3847" width="10.5" style="102" customWidth="1"/>
    <col min="3848" max="3848" width="14" style="102" bestFit="1" customWidth="1"/>
    <col min="3849" max="3849" width="10.875" style="102" bestFit="1" customWidth="1"/>
    <col min="3850" max="3850" width="11.375" style="102" bestFit="1" customWidth="1"/>
    <col min="3851" max="3858" width="10.875" style="102" bestFit="1" customWidth="1"/>
    <col min="3859" max="4096" width="10.75" style="102"/>
    <col min="4097" max="4097" width="11.75" style="102" customWidth="1"/>
    <col min="4098" max="4098" width="9.5" style="102" bestFit="1" customWidth="1"/>
    <col min="4099" max="4099" width="11.625" style="102" bestFit="1" customWidth="1"/>
    <col min="4100" max="4100" width="10.625" style="102" customWidth="1"/>
    <col min="4101" max="4101" width="14" style="102" bestFit="1" customWidth="1"/>
    <col min="4102" max="4102" width="12.875" style="102" customWidth="1"/>
    <col min="4103" max="4103" width="10.5" style="102" customWidth="1"/>
    <col min="4104" max="4104" width="14" style="102" bestFit="1" customWidth="1"/>
    <col min="4105" max="4105" width="10.875" style="102" bestFit="1" customWidth="1"/>
    <col min="4106" max="4106" width="11.375" style="102" bestFit="1" customWidth="1"/>
    <col min="4107" max="4114" width="10.875" style="102" bestFit="1" customWidth="1"/>
    <col min="4115" max="4352" width="10.75" style="102"/>
    <col min="4353" max="4353" width="11.75" style="102" customWidth="1"/>
    <col min="4354" max="4354" width="9.5" style="102" bestFit="1" customWidth="1"/>
    <col min="4355" max="4355" width="11.625" style="102" bestFit="1" customWidth="1"/>
    <col min="4356" max="4356" width="10.625" style="102" customWidth="1"/>
    <col min="4357" max="4357" width="14" style="102" bestFit="1" customWidth="1"/>
    <col min="4358" max="4358" width="12.875" style="102" customWidth="1"/>
    <col min="4359" max="4359" width="10.5" style="102" customWidth="1"/>
    <col min="4360" max="4360" width="14" style="102" bestFit="1" customWidth="1"/>
    <col min="4361" max="4361" width="10.875" style="102" bestFit="1" customWidth="1"/>
    <col min="4362" max="4362" width="11.375" style="102" bestFit="1" customWidth="1"/>
    <col min="4363" max="4370" width="10.875" style="102" bestFit="1" customWidth="1"/>
    <col min="4371" max="4608" width="10.75" style="102"/>
    <col min="4609" max="4609" width="11.75" style="102" customWidth="1"/>
    <col min="4610" max="4610" width="9.5" style="102" bestFit="1" customWidth="1"/>
    <col min="4611" max="4611" width="11.625" style="102" bestFit="1" customWidth="1"/>
    <col min="4612" max="4612" width="10.625" style="102" customWidth="1"/>
    <col min="4613" max="4613" width="14" style="102" bestFit="1" customWidth="1"/>
    <col min="4614" max="4614" width="12.875" style="102" customWidth="1"/>
    <col min="4615" max="4615" width="10.5" style="102" customWidth="1"/>
    <col min="4616" max="4616" width="14" style="102" bestFit="1" customWidth="1"/>
    <col min="4617" max="4617" width="10.875" style="102" bestFit="1" customWidth="1"/>
    <col min="4618" max="4618" width="11.375" style="102" bestFit="1" customWidth="1"/>
    <col min="4619" max="4626" width="10.875" style="102" bestFit="1" customWidth="1"/>
    <col min="4627" max="4864" width="10.75" style="102"/>
    <col min="4865" max="4865" width="11.75" style="102" customWidth="1"/>
    <col min="4866" max="4866" width="9.5" style="102" bestFit="1" customWidth="1"/>
    <col min="4867" max="4867" width="11.625" style="102" bestFit="1" customWidth="1"/>
    <col min="4868" max="4868" width="10.625" style="102" customWidth="1"/>
    <col min="4869" max="4869" width="14" style="102" bestFit="1" customWidth="1"/>
    <col min="4870" max="4870" width="12.875" style="102" customWidth="1"/>
    <col min="4871" max="4871" width="10.5" style="102" customWidth="1"/>
    <col min="4872" max="4872" width="14" style="102" bestFit="1" customWidth="1"/>
    <col min="4873" max="4873" width="10.875" style="102" bestFit="1" customWidth="1"/>
    <col min="4874" max="4874" width="11.375" style="102" bestFit="1" customWidth="1"/>
    <col min="4875" max="4882" width="10.875" style="102" bestFit="1" customWidth="1"/>
    <col min="4883" max="5120" width="10.75" style="102"/>
    <col min="5121" max="5121" width="11.75" style="102" customWidth="1"/>
    <col min="5122" max="5122" width="9.5" style="102" bestFit="1" customWidth="1"/>
    <col min="5123" max="5123" width="11.625" style="102" bestFit="1" customWidth="1"/>
    <col min="5124" max="5124" width="10.625" style="102" customWidth="1"/>
    <col min="5125" max="5125" width="14" style="102" bestFit="1" customWidth="1"/>
    <col min="5126" max="5126" width="12.875" style="102" customWidth="1"/>
    <col min="5127" max="5127" width="10.5" style="102" customWidth="1"/>
    <col min="5128" max="5128" width="14" style="102" bestFit="1" customWidth="1"/>
    <col min="5129" max="5129" width="10.875" style="102" bestFit="1" customWidth="1"/>
    <col min="5130" max="5130" width="11.375" style="102" bestFit="1" customWidth="1"/>
    <col min="5131" max="5138" width="10.875" style="102" bestFit="1" customWidth="1"/>
    <col min="5139" max="5376" width="10.75" style="102"/>
    <col min="5377" max="5377" width="11.75" style="102" customWidth="1"/>
    <col min="5378" max="5378" width="9.5" style="102" bestFit="1" customWidth="1"/>
    <col min="5379" max="5379" width="11.625" style="102" bestFit="1" customWidth="1"/>
    <col min="5380" max="5380" width="10.625" style="102" customWidth="1"/>
    <col min="5381" max="5381" width="14" style="102" bestFit="1" customWidth="1"/>
    <col min="5382" max="5382" width="12.875" style="102" customWidth="1"/>
    <col min="5383" max="5383" width="10.5" style="102" customWidth="1"/>
    <col min="5384" max="5384" width="14" style="102" bestFit="1" customWidth="1"/>
    <col min="5385" max="5385" width="10.875" style="102" bestFit="1" customWidth="1"/>
    <col min="5386" max="5386" width="11.375" style="102" bestFit="1" customWidth="1"/>
    <col min="5387" max="5394" width="10.875" style="102" bestFit="1" customWidth="1"/>
    <col min="5395" max="5632" width="10.75" style="102"/>
    <col min="5633" max="5633" width="11.75" style="102" customWidth="1"/>
    <col min="5634" max="5634" width="9.5" style="102" bestFit="1" customWidth="1"/>
    <col min="5635" max="5635" width="11.625" style="102" bestFit="1" customWidth="1"/>
    <col min="5636" max="5636" width="10.625" style="102" customWidth="1"/>
    <col min="5637" max="5637" width="14" style="102" bestFit="1" customWidth="1"/>
    <col min="5638" max="5638" width="12.875" style="102" customWidth="1"/>
    <col min="5639" max="5639" width="10.5" style="102" customWidth="1"/>
    <col min="5640" max="5640" width="14" style="102" bestFit="1" customWidth="1"/>
    <col min="5641" max="5641" width="10.875" style="102" bestFit="1" customWidth="1"/>
    <col min="5642" max="5642" width="11.375" style="102" bestFit="1" customWidth="1"/>
    <col min="5643" max="5650" width="10.875" style="102" bestFit="1" customWidth="1"/>
    <col min="5651" max="5888" width="10.75" style="102"/>
    <col min="5889" max="5889" width="11.75" style="102" customWidth="1"/>
    <col min="5890" max="5890" width="9.5" style="102" bestFit="1" customWidth="1"/>
    <col min="5891" max="5891" width="11.625" style="102" bestFit="1" customWidth="1"/>
    <col min="5892" max="5892" width="10.625" style="102" customWidth="1"/>
    <col min="5893" max="5893" width="14" style="102" bestFit="1" customWidth="1"/>
    <col min="5894" max="5894" width="12.875" style="102" customWidth="1"/>
    <col min="5895" max="5895" width="10.5" style="102" customWidth="1"/>
    <col min="5896" max="5896" width="14" style="102" bestFit="1" customWidth="1"/>
    <col min="5897" max="5897" width="10.875" style="102" bestFit="1" customWidth="1"/>
    <col min="5898" max="5898" width="11.375" style="102" bestFit="1" customWidth="1"/>
    <col min="5899" max="5906" width="10.875" style="102" bestFit="1" customWidth="1"/>
    <col min="5907" max="6144" width="10.75" style="102"/>
    <col min="6145" max="6145" width="11.75" style="102" customWidth="1"/>
    <col min="6146" max="6146" width="9.5" style="102" bestFit="1" customWidth="1"/>
    <col min="6147" max="6147" width="11.625" style="102" bestFit="1" customWidth="1"/>
    <col min="6148" max="6148" width="10.625" style="102" customWidth="1"/>
    <col min="6149" max="6149" width="14" style="102" bestFit="1" customWidth="1"/>
    <col min="6150" max="6150" width="12.875" style="102" customWidth="1"/>
    <col min="6151" max="6151" width="10.5" style="102" customWidth="1"/>
    <col min="6152" max="6152" width="14" style="102" bestFit="1" customWidth="1"/>
    <col min="6153" max="6153" width="10.875" style="102" bestFit="1" customWidth="1"/>
    <col min="6154" max="6154" width="11.375" style="102" bestFit="1" customWidth="1"/>
    <col min="6155" max="6162" width="10.875" style="102" bestFit="1" customWidth="1"/>
    <col min="6163" max="6400" width="10.75" style="102"/>
    <col min="6401" max="6401" width="11.75" style="102" customWidth="1"/>
    <col min="6402" max="6402" width="9.5" style="102" bestFit="1" customWidth="1"/>
    <col min="6403" max="6403" width="11.625" style="102" bestFit="1" customWidth="1"/>
    <col min="6404" max="6404" width="10.625" style="102" customWidth="1"/>
    <col min="6405" max="6405" width="14" style="102" bestFit="1" customWidth="1"/>
    <col min="6406" max="6406" width="12.875" style="102" customWidth="1"/>
    <col min="6407" max="6407" width="10.5" style="102" customWidth="1"/>
    <col min="6408" max="6408" width="14" style="102" bestFit="1" customWidth="1"/>
    <col min="6409" max="6409" width="10.875" style="102" bestFit="1" customWidth="1"/>
    <col min="6410" max="6410" width="11.375" style="102" bestFit="1" customWidth="1"/>
    <col min="6411" max="6418" width="10.875" style="102" bestFit="1" customWidth="1"/>
    <col min="6419" max="6656" width="10.75" style="102"/>
    <col min="6657" max="6657" width="11.75" style="102" customWidth="1"/>
    <col min="6658" max="6658" width="9.5" style="102" bestFit="1" customWidth="1"/>
    <col min="6659" max="6659" width="11.625" style="102" bestFit="1" customWidth="1"/>
    <col min="6660" max="6660" width="10.625" style="102" customWidth="1"/>
    <col min="6661" max="6661" width="14" style="102" bestFit="1" customWidth="1"/>
    <col min="6662" max="6662" width="12.875" style="102" customWidth="1"/>
    <col min="6663" max="6663" width="10.5" style="102" customWidth="1"/>
    <col min="6664" max="6664" width="14" style="102" bestFit="1" customWidth="1"/>
    <col min="6665" max="6665" width="10.875" style="102" bestFit="1" customWidth="1"/>
    <col min="6666" max="6666" width="11.375" style="102" bestFit="1" customWidth="1"/>
    <col min="6667" max="6674" width="10.875" style="102" bestFit="1" customWidth="1"/>
    <col min="6675" max="6912" width="10.75" style="102"/>
    <col min="6913" max="6913" width="11.75" style="102" customWidth="1"/>
    <col min="6914" max="6914" width="9.5" style="102" bestFit="1" customWidth="1"/>
    <col min="6915" max="6915" width="11.625" style="102" bestFit="1" customWidth="1"/>
    <col min="6916" max="6916" width="10.625" style="102" customWidth="1"/>
    <col min="6917" max="6917" width="14" style="102" bestFit="1" customWidth="1"/>
    <col min="6918" max="6918" width="12.875" style="102" customWidth="1"/>
    <col min="6919" max="6919" width="10.5" style="102" customWidth="1"/>
    <col min="6920" max="6920" width="14" style="102" bestFit="1" customWidth="1"/>
    <col min="6921" max="6921" width="10.875" style="102" bestFit="1" customWidth="1"/>
    <col min="6922" max="6922" width="11.375" style="102" bestFit="1" customWidth="1"/>
    <col min="6923" max="6930" width="10.875" style="102" bestFit="1" customWidth="1"/>
    <col min="6931" max="7168" width="10.75" style="102"/>
    <col min="7169" max="7169" width="11.75" style="102" customWidth="1"/>
    <col min="7170" max="7170" width="9.5" style="102" bestFit="1" customWidth="1"/>
    <col min="7171" max="7171" width="11.625" style="102" bestFit="1" customWidth="1"/>
    <col min="7172" max="7172" width="10.625" style="102" customWidth="1"/>
    <col min="7173" max="7173" width="14" style="102" bestFit="1" customWidth="1"/>
    <col min="7174" max="7174" width="12.875" style="102" customWidth="1"/>
    <col min="7175" max="7175" width="10.5" style="102" customWidth="1"/>
    <col min="7176" max="7176" width="14" style="102" bestFit="1" customWidth="1"/>
    <col min="7177" max="7177" width="10.875" style="102" bestFit="1" customWidth="1"/>
    <col min="7178" max="7178" width="11.375" style="102" bestFit="1" customWidth="1"/>
    <col min="7179" max="7186" width="10.875" style="102" bestFit="1" customWidth="1"/>
    <col min="7187" max="7424" width="10.75" style="102"/>
    <col min="7425" max="7425" width="11.75" style="102" customWidth="1"/>
    <col min="7426" max="7426" width="9.5" style="102" bestFit="1" customWidth="1"/>
    <col min="7427" max="7427" width="11.625" style="102" bestFit="1" customWidth="1"/>
    <col min="7428" max="7428" width="10.625" style="102" customWidth="1"/>
    <col min="7429" max="7429" width="14" style="102" bestFit="1" customWidth="1"/>
    <col min="7430" max="7430" width="12.875" style="102" customWidth="1"/>
    <col min="7431" max="7431" width="10.5" style="102" customWidth="1"/>
    <col min="7432" max="7432" width="14" style="102" bestFit="1" customWidth="1"/>
    <col min="7433" max="7433" width="10.875" style="102" bestFit="1" customWidth="1"/>
    <col min="7434" max="7434" width="11.375" style="102" bestFit="1" customWidth="1"/>
    <col min="7435" max="7442" width="10.875" style="102" bestFit="1" customWidth="1"/>
    <col min="7443" max="7680" width="10.75" style="102"/>
    <col min="7681" max="7681" width="11.75" style="102" customWidth="1"/>
    <col min="7682" max="7682" width="9.5" style="102" bestFit="1" customWidth="1"/>
    <col min="7683" max="7683" width="11.625" style="102" bestFit="1" customWidth="1"/>
    <col min="7684" max="7684" width="10.625" style="102" customWidth="1"/>
    <col min="7685" max="7685" width="14" style="102" bestFit="1" customWidth="1"/>
    <col min="7686" max="7686" width="12.875" style="102" customWidth="1"/>
    <col min="7687" max="7687" width="10.5" style="102" customWidth="1"/>
    <col min="7688" max="7688" width="14" style="102" bestFit="1" customWidth="1"/>
    <col min="7689" max="7689" width="10.875" style="102" bestFit="1" customWidth="1"/>
    <col min="7690" max="7690" width="11.375" style="102" bestFit="1" customWidth="1"/>
    <col min="7691" max="7698" width="10.875" style="102" bestFit="1" customWidth="1"/>
    <col min="7699" max="7936" width="10.75" style="102"/>
    <col min="7937" max="7937" width="11.75" style="102" customWidth="1"/>
    <col min="7938" max="7938" width="9.5" style="102" bestFit="1" customWidth="1"/>
    <col min="7939" max="7939" width="11.625" style="102" bestFit="1" customWidth="1"/>
    <col min="7940" max="7940" width="10.625" style="102" customWidth="1"/>
    <col min="7941" max="7941" width="14" style="102" bestFit="1" customWidth="1"/>
    <col min="7942" max="7942" width="12.875" style="102" customWidth="1"/>
    <col min="7943" max="7943" width="10.5" style="102" customWidth="1"/>
    <col min="7944" max="7944" width="14" style="102" bestFit="1" customWidth="1"/>
    <col min="7945" max="7945" width="10.875" style="102" bestFit="1" customWidth="1"/>
    <col min="7946" max="7946" width="11.375" style="102" bestFit="1" customWidth="1"/>
    <col min="7947" max="7954" width="10.875" style="102" bestFit="1" customWidth="1"/>
    <col min="7955" max="8192" width="10.75" style="102"/>
    <col min="8193" max="8193" width="11.75" style="102" customWidth="1"/>
    <col min="8194" max="8194" width="9.5" style="102" bestFit="1" customWidth="1"/>
    <col min="8195" max="8195" width="11.625" style="102" bestFit="1" customWidth="1"/>
    <col min="8196" max="8196" width="10.625" style="102" customWidth="1"/>
    <col min="8197" max="8197" width="14" style="102" bestFit="1" customWidth="1"/>
    <col min="8198" max="8198" width="12.875" style="102" customWidth="1"/>
    <col min="8199" max="8199" width="10.5" style="102" customWidth="1"/>
    <col min="8200" max="8200" width="14" style="102" bestFit="1" customWidth="1"/>
    <col min="8201" max="8201" width="10.875" style="102" bestFit="1" customWidth="1"/>
    <col min="8202" max="8202" width="11.375" style="102" bestFit="1" customWidth="1"/>
    <col min="8203" max="8210" width="10.875" style="102" bestFit="1" customWidth="1"/>
    <col min="8211" max="8448" width="10.75" style="102"/>
    <col min="8449" max="8449" width="11.75" style="102" customWidth="1"/>
    <col min="8450" max="8450" width="9.5" style="102" bestFit="1" customWidth="1"/>
    <col min="8451" max="8451" width="11.625" style="102" bestFit="1" customWidth="1"/>
    <col min="8452" max="8452" width="10.625" style="102" customWidth="1"/>
    <col min="8453" max="8453" width="14" style="102" bestFit="1" customWidth="1"/>
    <col min="8454" max="8454" width="12.875" style="102" customWidth="1"/>
    <col min="8455" max="8455" width="10.5" style="102" customWidth="1"/>
    <col min="8456" max="8456" width="14" style="102" bestFit="1" customWidth="1"/>
    <col min="8457" max="8457" width="10.875" style="102" bestFit="1" customWidth="1"/>
    <col min="8458" max="8458" width="11.375" style="102" bestFit="1" customWidth="1"/>
    <col min="8459" max="8466" width="10.875" style="102" bestFit="1" customWidth="1"/>
    <col min="8467" max="8704" width="10.75" style="102"/>
    <col min="8705" max="8705" width="11.75" style="102" customWidth="1"/>
    <col min="8706" max="8706" width="9.5" style="102" bestFit="1" customWidth="1"/>
    <col min="8707" max="8707" width="11.625" style="102" bestFit="1" customWidth="1"/>
    <col min="8708" max="8708" width="10.625" style="102" customWidth="1"/>
    <col min="8709" max="8709" width="14" style="102" bestFit="1" customWidth="1"/>
    <col min="8710" max="8710" width="12.875" style="102" customWidth="1"/>
    <col min="8711" max="8711" width="10.5" style="102" customWidth="1"/>
    <col min="8712" max="8712" width="14" style="102" bestFit="1" customWidth="1"/>
    <col min="8713" max="8713" width="10.875" style="102" bestFit="1" customWidth="1"/>
    <col min="8714" max="8714" width="11.375" style="102" bestFit="1" customWidth="1"/>
    <col min="8715" max="8722" width="10.875" style="102" bestFit="1" customWidth="1"/>
    <col min="8723" max="8960" width="10.75" style="102"/>
    <col min="8961" max="8961" width="11.75" style="102" customWidth="1"/>
    <col min="8962" max="8962" width="9.5" style="102" bestFit="1" customWidth="1"/>
    <col min="8963" max="8963" width="11.625" style="102" bestFit="1" customWidth="1"/>
    <col min="8964" max="8964" width="10.625" style="102" customWidth="1"/>
    <col min="8965" max="8965" width="14" style="102" bestFit="1" customWidth="1"/>
    <col min="8966" max="8966" width="12.875" style="102" customWidth="1"/>
    <col min="8967" max="8967" width="10.5" style="102" customWidth="1"/>
    <col min="8968" max="8968" width="14" style="102" bestFit="1" customWidth="1"/>
    <col min="8969" max="8969" width="10.875" style="102" bestFit="1" customWidth="1"/>
    <col min="8970" max="8970" width="11.375" style="102" bestFit="1" customWidth="1"/>
    <col min="8971" max="8978" width="10.875" style="102" bestFit="1" customWidth="1"/>
    <col min="8979" max="9216" width="10.75" style="102"/>
    <col min="9217" max="9217" width="11.75" style="102" customWidth="1"/>
    <col min="9218" max="9218" width="9.5" style="102" bestFit="1" customWidth="1"/>
    <col min="9219" max="9219" width="11.625" style="102" bestFit="1" customWidth="1"/>
    <col min="9220" max="9220" width="10.625" style="102" customWidth="1"/>
    <col min="9221" max="9221" width="14" style="102" bestFit="1" customWidth="1"/>
    <col min="9222" max="9222" width="12.875" style="102" customWidth="1"/>
    <col min="9223" max="9223" width="10.5" style="102" customWidth="1"/>
    <col min="9224" max="9224" width="14" style="102" bestFit="1" customWidth="1"/>
    <col min="9225" max="9225" width="10.875" style="102" bestFit="1" customWidth="1"/>
    <col min="9226" max="9226" width="11.375" style="102" bestFit="1" customWidth="1"/>
    <col min="9227" max="9234" width="10.875" style="102" bestFit="1" customWidth="1"/>
    <col min="9235" max="9472" width="10.75" style="102"/>
    <col min="9473" max="9473" width="11.75" style="102" customWidth="1"/>
    <col min="9474" max="9474" width="9.5" style="102" bestFit="1" customWidth="1"/>
    <col min="9475" max="9475" width="11.625" style="102" bestFit="1" customWidth="1"/>
    <col min="9476" max="9476" width="10.625" style="102" customWidth="1"/>
    <col min="9477" max="9477" width="14" style="102" bestFit="1" customWidth="1"/>
    <col min="9478" max="9478" width="12.875" style="102" customWidth="1"/>
    <col min="9479" max="9479" width="10.5" style="102" customWidth="1"/>
    <col min="9480" max="9480" width="14" style="102" bestFit="1" customWidth="1"/>
    <col min="9481" max="9481" width="10.875" style="102" bestFit="1" customWidth="1"/>
    <col min="9482" max="9482" width="11.375" style="102" bestFit="1" customWidth="1"/>
    <col min="9483" max="9490" width="10.875" style="102" bestFit="1" customWidth="1"/>
    <col min="9491" max="9728" width="10.75" style="102"/>
    <col min="9729" max="9729" width="11.75" style="102" customWidth="1"/>
    <col min="9730" max="9730" width="9.5" style="102" bestFit="1" customWidth="1"/>
    <col min="9731" max="9731" width="11.625" style="102" bestFit="1" customWidth="1"/>
    <col min="9732" max="9732" width="10.625" style="102" customWidth="1"/>
    <col min="9733" max="9733" width="14" style="102" bestFit="1" customWidth="1"/>
    <col min="9734" max="9734" width="12.875" style="102" customWidth="1"/>
    <col min="9735" max="9735" width="10.5" style="102" customWidth="1"/>
    <col min="9736" max="9736" width="14" style="102" bestFit="1" customWidth="1"/>
    <col min="9737" max="9737" width="10.875" style="102" bestFit="1" customWidth="1"/>
    <col min="9738" max="9738" width="11.375" style="102" bestFit="1" customWidth="1"/>
    <col min="9739" max="9746" width="10.875" style="102" bestFit="1" customWidth="1"/>
    <col min="9747" max="9984" width="10.75" style="102"/>
    <col min="9985" max="9985" width="11.75" style="102" customWidth="1"/>
    <col min="9986" max="9986" width="9.5" style="102" bestFit="1" customWidth="1"/>
    <col min="9987" max="9987" width="11.625" style="102" bestFit="1" customWidth="1"/>
    <col min="9988" max="9988" width="10.625" style="102" customWidth="1"/>
    <col min="9989" max="9989" width="14" style="102" bestFit="1" customWidth="1"/>
    <col min="9990" max="9990" width="12.875" style="102" customWidth="1"/>
    <col min="9991" max="9991" width="10.5" style="102" customWidth="1"/>
    <col min="9992" max="9992" width="14" style="102" bestFit="1" customWidth="1"/>
    <col min="9993" max="9993" width="10.875" style="102" bestFit="1" customWidth="1"/>
    <col min="9994" max="9994" width="11.375" style="102" bestFit="1" customWidth="1"/>
    <col min="9995" max="10002" width="10.875" style="102" bestFit="1" customWidth="1"/>
    <col min="10003" max="10240" width="10.75" style="102"/>
    <col min="10241" max="10241" width="11.75" style="102" customWidth="1"/>
    <col min="10242" max="10242" width="9.5" style="102" bestFit="1" customWidth="1"/>
    <col min="10243" max="10243" width="11.625" style="102" bestFit="1" customWidth="1"/>
    <col min="10244" max="10244" width="10.625" style="102" customWidth="1"/>
    <col min="10245" max="10245" width="14" style="102" bestFit="1" customWidth="1"/>
    <col min="10246" max="10246" width="12.875" style="102" customWidth="1"/>
    <col min="10247" max="10247" width="10.5" style="102" customWidth="1"/>
    <col min="10248" max="10248" width="14" style="102" bestFit="1" customWidth="1"/>
    <col min="10249" max="10249" width="10.875" style="102" bestFit="1" customWidth="1"/>
    <col min="10250" max="10250" width="11.375" style="102" bestFit="1" customWidth="1"/>
    <col min="10251" max="10258" width="10.875" style="102" bestFit="1" customWidth="1"/>
    <col min="10259" max="10496" width="10.75" style="102"/>
    <col min="10497" max="10497" width="11.75" style="102" customWidth="1"/>
    <col min="10498" max="10498" width="9.5" style="102" bestFit="1" customWidth="1"/>
    <col min="10499" max="10499" width="11.625" style="102" bestFit="1" customWidth="1"/>
    <col min="10500" max="10500" width="10.625" style="102" customWidth="1"/>
    <col min="10501" max="10501" width="14" style="102" bestFit="1" customWidth="1"/>
    <col min="10502" max="10502" width="12.875" style="102" customWidth="1"/>
    <col min="10503" max="10503" width="10.5" style="102" customWidth="1"/>
    <col min="10504" max="10504" width="14" style="102" bestFit="1" customWidth="1"/>
    <col min="10505" max="10505" width="10.875" style="102" bestFit="1" customWidth="1"/>
    <col min="10506" max="10506" width="11.375" style="102" bestFit="1" customWidth="1"/>
    <col min="10507" max="10514" width="10.875" style="102" bestFit="1" customWidth="1"/>
    <col min="10515" max="10752" width="10.75" style="102"/>
    <col min="10753" max="10753" width="11.75" style="102" customWidth="1"/>
    <col min="10754" max="10754" width="9.5" style="102" bestFit="1" customWidth="1"/>
    <col min="10755" max="10755" width="11.625" style="102" bestFit="1" customWidth="1"/>
    <col min="10756" max="10756" width="10.625" style="102" customWidth="1"/>
    <col min="10757" max="10757" width="14" style="102" bestFit="1" customWidth="1"/>
    <col min="10758" max="10758" width="12.875" style="102" customWidth="1"/>
    <col min="10759" max="10759" width="10.5" style="102" customWidth="1"/>
    <col min="10760" max="10760" width="14" style="102" bestFit="1" customWidth="1"/>
    <col min="10761" max="10761" width="10.875" style="102" bestFit="1" customWidth="1"/>
    <col min="10762" max="10762" width="11.375" style="102" bestFit="1" customWidth="1"/>
    <col min="10763" max="10770" width="10.875" style="102" bestFit="1" customWidth="1"/>
    <col min="10771" max="11008" width="10.75" style="102"/>
    <col min="11009" max="11009" width="11.75" style="102" customWidth="1"/>
    <col min="11010" max="11010" width="9.5" style="102" bestFit="1" customWidth="1"/>
    <col min="11011" max="11011" width="11.625" style="102" bestFit="1" customWidth="1"/>
    <col min="11012" max="11012" width="10.625" style="102" customWidth="1"/>
    <col min="11013" max="11013" width="14" style="102" bestFit="1" customWidth="1"/>
    <col min="11014" max="11014" width="12.875" style="102" customWidth="1"/>
    <col min="11015" max="11015" width="10.5" style="102" customWidth="1"/>
    <col min="11016" max="11016" width="14" style="102" bestFit="1" customWidth="1"/>
    <col min="11017" max="11017" width="10.875" style="102" bestFit="1" customWidth="1"/>
    <col min="11018" max="11018" width="11.375" style="102" bestFit="1" customWidth="1"/>
    <col min="11019" max="11026" width="10.875" style="102" bestFit="1" customWidth="1"/>
    <col min="11027" max="11264" width="10.75" style="102"/>
    <col min="11265" max="11265" width="11.75" style="102" customWidth="1"/>
    <col min="11266" max="11266" width="9.5" style="102" bestFit="1" customWidth="1"/>
    <col min="11267" max="11267" width="11.625" style="102" bestFit="1" customWidth="1"/>
    <col min="11268" max="11268" width="10.625" style="102" customWidth="1"/>
    <col min="11269" max="11269" width="14" style="102" bestFit="1" customWidth="1"/>
    <col min="11270" max="11270" width="12.875" style="102" customWidth="1"/>
    <col min="11271" max="11271" width="10.5" style="102" customWidth="1"/>
    <col min="11272" max="11272" width="14" style="102" bestFit="1" customWidth="1"/>
    <col min="11273" max="11273" width="10.875" style="102" bestFit="1" customWidth="1"/>
    <col min="11274" max="11274" width="11.375" style="102" bestFit="1" customWidth="1"/>
    <col min="11275" max="11282" width="10.875" style="102" bestFit="1" customWidth="1"/>
    <col min="11283" max="11520" width="10.75" style="102"/>
    <col min="11521" max="11521" width="11.75" style="102" customWidth="1"/>
    <col min="11522" max="11522" width="9.5" style="102" bestFit="1" customWidth="1"/>
    <col min="11523" max="11523" width="11.625" style="102" bestFit="1" customWidth="1"/>
    <col min="11524" max="11524" width="10.625" style="102" customWidth="1"/>
    <col min="11525" max="11525" width="14" style="102" bestFit="1" customWidth="1"/>
    <col min="11526" max="11526" width="12.875" style="102" customWidth="1"/>
    <col min="11527" max="11527" width="10.5" style="102" customWidth="1"/>
    <col min="11528" max="11528" width="14" style="102" bestFit="1" customWidth="1"/>
    <col min="11529" max="11529" width="10.875" style="102" bestFit="1" customWidth="1"/>
    <col min="11530" max="11530" width="11.375" style="102" bestFit="1" customWidth="1"/>
    <col min="11531" max="11538" width="10.875" style="102" bestFit="1" customWidth="1"/>
    <col min="11539" max="11776" width="10.75" style="102"/>
    <col min="11777" max="11777" width="11.75" style="102" customWidth="1"/>
    <col min="11778" max="11778" width="9.5" style="102" bestFit="1" customWidth="1"/>
    <col min="11779" max="11779" width="11.625" style="102" bestFit="1" customWidth="1"/>
    <col min="11780" max="11780" width="10.625" style="102" customWidth="1"/>
    <col min="11781" max="11781" width="14" style="102" bestFit="1" customWidth="1"/>
    <col min="11782" max="11782" width="12.875" style="102" customWidth="1"/>
    <col min="11783" max="11783" width="10.5" style="102" customWidth="1"/>
    <col min="11784" max="11784" width="14" style="102" bestFit="1" customWidth="1"/>
    <col min="11785" max="11785" width="10.875" style="102" bestFit="1" customWidth="1"/>
    <col min="11786" max="11786" width="11.375" style="102" bestFit="1" customWidth="1"/>
    <col min="11787" max="11794" width="10.875" style="102" bestFit="1" customWidth="1"/>
    <col min="11795" max="12032" width="10.75" style="102"/>
    <col min="12033" max="12033" width="11.75" style="102" customWidth="1"/>
    <col min="12034" max="12034" width="9.5" style="102" bestFit="1" customWidth="1"/>
    <col min="12035" max="12035" width="11.625" style="102" bestFit="1" customWidth="1"/>
    <col min="12036" max="12036" width="10.625" style="102" customWidth="1"/>
    <col min="12037" max="12037" width="14" style="102" bestFit="1" customWidth="1"/>
    <col min="12038" max="12038" width="12.875" style="102" customWidth="1"/>
    <col min="12039" max="12039" width="10.5" style="102" customWidth="1"/>
    <col min="12040" max="12040" width="14" style="102" bestFit="1" customWidth="1"/>
    <col min="12041" max="12041" width="10.875" style="102" bestFit="1" customWidth="1"/>
    <col min="12042" max="12042" width="11.375" style="102" bestFit="1" customWidth="1"/>
    <col min="12043" max="12050" width="10.875" style="102" bestFit="1" customWidth="1"/>
    <col min="12051" max="12288" width="10.75" style="102"/>
    <col min="12289" max="12289" width="11.75" style="102" customWidth="1"/>
    <col min="12290" max="12290" width="9.5" style="102" bestFit="1" customWidth="1"/>
    <col min="12291" max="12291" width="11.625" style="102" bestFit="1" customWidth="1"/>
    <col min="12292" max="12292" width="10.625" style="102" customWidth="1"/>
    <col min="12293" max="12293" width="14" style="102" bestFit="1" customWidth="1"/>
    <col min="12294" max="12294" width="12.875" style="102" customWidth="1"/>
    <col min="12295" max="12295" width="10.5" style="102" customWidth="1"/>
    <col min="12296" max="12296" width="14" style="102" bestFit="1" customWidth="1"/>
    <col min="12297" max="12297" width="10.875" style="102" bestFit="1" customWidth="1"/>
    <col min="12298" max="12298" width="11.375" style="102" bestFit="1" customWidth="1"/>
    <col min="12299" max="12306" width="10.875" style="102" bestFit="1" customWidth="1"/>
    <col min="12307" max="12544" width="10.75" style="102"/>
    <col min="12545" max="12545" width="11.75" style="102" customWidth="1"/>
    <col min="12546" max="12546" width="9.5" style="102" bestFit="1" customWidth="1"/>
    <col min="12547" max="12547" width="11.625" style="102" bestFit="1" customWidth="1"/>
    <col min="12548" max="12548" width="10.625" style="102" customWidth="1"/>
    <col min="12549" max="12549" width="14" style="102" bestFit="1" customWidth="1"/>
    <col min="12550" max="12550" width="12.875" style="102" customWidth="1"/>
    <col min="12551" max="12551" width="10.5" style="102" customWidth="1"/>
    <col min="12552" max="12552" width="14" style="102" bestFit="1" customWidth="1"/>
    <col min="12553" max="12553" width="10.875" style="102" bestFit="1" customWidth="1"/>
    <col min="12554" max="12554" width="11.375" style="102" bestFit="1" customWidth="1"/>
    <col min="12555" max="12562" width="10.875" style="102" bestFit="1" customWidth="1"/>
    <col min="12563" max="12800" width="10.75" style="102"/>
    <col min="12801" max="12801" width="11.75" style="102" customWidth="1"/>
    <col min="12802" max="12802" width="9.5" style="102" bestFit="1" customWidth="1"/>
    <col min="12803" max="12803" width="11.625" style="102" bestFit="1" customWidth="1"/>
    <col min="12804" max="12804" width="10.625" style="102" customWidth="1"/>
    <col min="12805" max="12805" width="14" style="102" bestFit="1" customWidth="1"/>
    <col min="12806" max="12806" width="12.875" style="102" customWidth="1"/>
    <col min="12807" max="12807" width="10.5" style="102" customWidth="1"/>
    <col min="12808" max="12808" width="14" style="102" bestFit="1" customWidth="1"/>
    <col min="12809" max="12809" width="10.875" style="102" bestFit="1" customWidth="1"/>
    <col min="12810" max="12810" width="11.375" style="102" bestFit="1" customWidth="1"/>
    <col min="12811" max="12818" width="10.875" style="102" bestFit="1" customWidth="1"/>
    <col min="12819" max="13056" width="10.75" style="102"/>
    <col min="13057" max="13057" width="11.75" style="102" customWidth="1"/>
    <col min="13058" max="13058" width="9.5" style="102" bestFit="1" customWidth="1"/>
    <col min="13059" max="13059" width="11.625" style="102" bestFit="1" customWidth="1"/>
    <col min="13060" max="13060" width="10.625" style="102" customWidth="1"/>
    <col min="13061" max="13061" width="14" style="102" bestFit="1" customWidth="1"/>
    <col min="13062" max="13062" width="12.875" style="102" customWidth="1"/>
    <col min="13063" max="13063" width="10.5" style="102" customWidth="1"/>
    <col min="13064" max="13064" width="14" style="102" bestFit="1" customWidth="1"/>
    <col min="13065" max="13065" width="10.875" style="102" bestFit="1" customWidth="1"/>
    <col min="13066" max="13066" width="11.375" style="102" bestFit="1" customWidth="1"/>
    <col min="13067" max="13074" width="10.875" style="102" bestFit="1" customWidth="1"/>
    <col min="13075" max="13312" width="10.75" style="102"/>
    <col min="13313" max="13313" width="11.75" style="102" customWidth="1"/>
    <col min="13314" max="13314" width="9.5" style="102" bestFit="1" customWidth="1"/>
    <col min="13315" max="13315" width="11.625" style="102" bestFit="1" customWidth="1"/>
    <col min="13316" max="13316" width="10.625" style="102" customWidth="1"/>
    <col min="13317" max="13317" width="14" style="102" bestFit="1" customWidth="1"/>
    <col min="13318" max="13318" width="12.875" style="102" customWidth="1"/>
    <col min="13319" max="13319" width="10.5" style="102" customWidth="1"/>
    <col min="13320" max="13320" width="14" style="102" bestFit="1" customWidth="1"/>
    <col min="13321" max="13321" width="10.875" style="102" bestFit="1" customWidth="1"/>
    <col min="13322" max="13322" width="11.375" style="102" bestFit="1" customWidth="1"/>
    <col min="13323" max="13330" width="10.875" style="102" bestFit="1" customWidth="1"/>
    <col min="13331" max="13568" width="10.75" style="102"/>
    <col min="13569" max="13569" width="11.75" style="102" customWidth="1"/>
    <col min="13570" max="13570" width="9.5" style="102" bestFit="1" customWidth="1"/>
    <col min="13571" max="13571" width="11.625" style="102" bestFit="1" customWidth="1"/>
    <col min="13572" max="13572" width="10.625" style="102" customWidth="1"/>
    <col min="13573" max="13573" width="14" style="102" bestFit="1" customWidth="1"/>
    <col min="13574" max="13574" width="12.875" style="102" customWidth="1"/>
    <col min="13575" max="13575" width="10.5" style="102" customWidth="1"/>
    <col min="13576" max="13576" width="14" style="102" bestFit="1" customWidth="1"/>
    <col min="13577" max="13577" width="10.875" style="102" bestFit="1" customWidth="1"/>
    <col min="13578" max="13578" width="11.375" style="102" bestFit="1" customWidth="1"/>
    <col min="13579" max="13586" width="10.875" style="102" bestFit="1" customWidth="1"/>
    <col min="13587" max="13824" width="10.75" style="102"/>
    <col min="13825" max="13825" width="11.75" style="102" customWidth="1"/>
    <col min="13826" max="13826" width="9.5" style="102" bestFit="1" customWidth="1"/>
    <col min="13827" max="13827" width="11.625" style="102" bestFit="1" customWidth="1"/>
    <col min="13828" max="13828" width="10.625" style="102" customWidth="1"/>
    <col min="13829" max="13829" width="14" style="102" bestFit="1" customWidth="1"/>
    <col min="13830" max="13830" width="12.875" style="102" customWidth="1"/>
    <col min="13831" max="13831" width="10.5" style="102" customWidth="1"/>
    <col min="13832" max="13832" width="14" style="102" bestFit="1" customWidth="1"/>
    <col min="13833" max="13833" width="10.875" style="102" bestFit="1" customWidth="1"/>
    <col min="13834" max="13834" width="11.375" style="102" bestFit="1" customWidth="1"/>
    <col min="13835" max="13842" width="10.875" style="102" bestFit="1" customWidth="1"/>
    <col min="13843" max="14080" width="10.75" style="102"/>
    <col min="14081" max="14081" width="11.75" style="102" customWidth="1"/>
    <col min="14082" max="14082" width="9.5" style="102" bestFit="1" customWidth="1"/>
    <col min="14083" max="14083" width="11.625" style="102" bestFit="1" customWidth="1"/>
    <col min="14084" max="14084" width="10.625" style="102" customWidth="1"/>
    <col min="14085" max="14085" width="14" style="102" bestFit="1" customWidth="1"/>
    <col min="14086" max="14086" width="12.875" style="102" customWidth="1"/>
    <col min="14087" max="14087" width="10.5" style="102" customWidth="1"/>
    <col min="14088" max="14088" width="14" style="102" bestFit="1" customWidth="1"/>
    <col min="14089" max="14089" width="10.875" style="102" bestFit="1" customWidth="1"/>
    <col min="14090" max="14090" width="11.375" style="102" bestFit="1" customWidth="1"/>
    <col min="14091" max="14098" width="10.875" style="102" bestFit="1" customWidth="1"/>
    <col min="14099" max="14336" width="10.75" style="102"/>
    <col min="14337" max="14337" width="11.75" style="102" customWidth="1"/>
    <col min="14338" max="14338" width="9.5" style="102" bestFit="1" customWidth="1"/>
    <col min="14339" max="14339" width="11.625" style="102" bestFit="1" customWidth="1"/>
    <col min="14340" max="14340" width="10.625" style="102" customWidth="1"/>
    <col min="14341" max="14341" width="14" style="102" bestFit="1" customWidth="1"/>
    <col min="14342" max="14342" width="12.875" style="102" customWidth="1"/>
    <col min="14343" max="14343" width="10.5" style="102" customWidth="1"/>
    <col min="14344" max="14344" width="14" style="102" bestFit="1" customWidth="1"/>
    <col min="14345" max="14345" width="10.875" style="102" bestFit="1" customWidth="1"/>
    <col min="14346" max="14346" width="11.375" style="102" bestFit="1" customWidth="1"/>
    <col min="14347" max="14354" width="10.875" style="102" bestFit="1" customWidth="1"/>
    <col min="14355" max="14592" width="10.75" style="102"/>
    <col min="14593" max="14593" width="11.75" style="102" customWidth="1"/>
    <col min="14594" max="14594" width="9.5" style="102" bestFit="1" customWidth="1"/>
    <col min="14595" max="14595" width="11.625" style="102" bestFit="1" customWidth="1"/>
    <col min="14596" max="14596" width="10.625" style="102" customWidth="1"/>
    <col min="14597" max="14597" width="14" style="102" bestFit="1" customWidth="1"/>
    <col min="14598" max="14598" width="12.875" style="102" customWidth="1"/>
    <col min="14599" max="14599" width="10.5" style="102" customWidth="1"/>
    <col min="14600" max="14600" width="14" style="102" bestFit="1" customWidth="1"/>
    <col min="14601" max="14601" width="10.875" style="102" bestFit="1" customWidth="1"/>
    <col min="14602" max="14602" width="11.375" style="102" bestFit="1" customWidth="1"/>
    <col min="14603" max="14610" width="10.875" style="102" bestFit="1" customWidth="1"/>
    <col min="14611" max="14848" width="10.75" style="102"/>
    <col min="14849" max="14849" width="11.75" style="102" customWidth="1"/>
    <col min="14850" max="14850" width="9.5" style="102" bestFit="1" customWidth="1"/>
    <col min="14851" max="14851" width="11.625" style="102" bestFit="1" customWidth="1"/>
    <col min="14852" max="14852" width="10.625" style="102" customWidth="1"/>
    <col min="14853" max="14853" width="14" style="102" bestFit="1" customWidth="1"/>
    <col min="14854" max="14854" width="12.875" style="102" customWidth="1"/>
    <col min="14855" max="14855" width="10.5" style="102" customWidth="1"/>
    <col min="14856" max="14856" width="14" style="102" bestFit="1" customWidth="1"/>
    <col min="14857" max="14857" width="10.875" style="102" bestFit="1" customWidth="1"/>
    <col min="14858" max="14858" width="11.375" style="102" bestFit="1" customWidth="1"/>
    <col min="14859" max="14866" width="10.875" style="102" bestFit="1" customWidth="1"/>
    <col min="14867" max="15104" width="10.75" style="102"/>
    <col min="15105" max="15105" width="11.75" style="102" customWidth="1"/>
    <col min="15106" max="15106" width="9.5" style="102" bestFit="1" customWidth="1"/>
    <col min="15107" max="15107" width="11.625" style="102" bestFit="1" customWidth="1"/>
    <col min="15108" max="15108" width="10.625" style="102" customWidth="1"/>
    <col min="15109" max="15109" width="14" style="102" bestFit="1" customWidth="1"/>
    <col min="15110" max="15110" width="12.875" style="102" customWidth="1"/>
    <col min="15111" max="15111" width="10.5" style="102" customWidth="1"/>
    <col min="15112" max="15112" width="14" style="102" bestFit="1" customWidth="1"/>
    <col min="15113" max="15113" width="10.875" style="102" bestFit="1" customWidth="1"/>
    <col min="15114" max="15114" width="11.375" style="102" bestFit="1" customWidth="1"/>
    <col min="15115" max="15122" width="10.875" style="102" bestFit="1" customWidth="1"/>
    <col min="15123" max="15360" width="10.75" style="102"/>
    <col min="15361" max="15361" width="11.75" style="102" customWidth="1"/>
    <col min="15362" max="15362" width="9.5" style="102" bestFit="1" customWidth="1"/>
    <col min="15363" max="15363" width="11.625" style="102" bestFit="1" customWidth="1"/>
    <col min="15364" max="15364" width="10.625" style="102" customWidth="1"/>
    <col min="15365" max="15365" width="14" style="102" bestFit="1" customWidth="1"/>
    <col min="15366" max="15366" width="12.875" style="102" customWidth="1"/>
    <col min="15367" max="15367" width="10.5" style="102" customWidth="1"/>
    <col min="15368" max="15368" width="14" style="102" bestFit="1" customWidth="1"/>
    <col min="15369" max="15369" width="10.875" style="102" bestFit="1" customWidth="1"/>
    <col min="15370" max="15370" width="11.375" style="102" bestFit="1" customWidth="1"/>
    <col min="15371" max="15378" width="10.875" style="102" bestFit="1" customWidth="1"/>
    <col min="15379" max="15616" width="10.75" style="102"/>
    <col min="15617" max="15617" width="11.75" style="102" customWidth="1"/>
    <col min="15618" max="15618" width="9.5" style="102" bestFit="1" customWidth="1"/>
    <col min="15619" max="15619" width="11.625" style="102" bestFit="1" customWidth="1"/>
    <col min="15620" max="15620" width="10.625" style="102" customWidth="1"/>
    <col min="15621" max="15621" width="14" style="102" bestFit="1" customWidth="1"/>
    <col min="15622" max="15622" width="12.875" style="102" customWidth="1"/>
    <col min="15623" max="15623" width="10.5" style="102" customWidth="1"/>
    <col min="15624" max="15624" width="14" style="102" bestFit="1" customWidth="1"/>
    <col min="15625" max="15625" width="10.875" style="102" bestFit="1" customWidth="1"/>
    <col min="15626" max="15626" width="11.375" style="102" bestFit="1" customWidth="1"/>
    <col min="15627" max="15634" width="10.875" style="102" bestFit="1" customWidth="1"/>
    <col min="15635" max="15872" width="10.75" style="102"/>
    <col min="15873" max="15873" width="11.75" style="102" customWidth="1"/>
    <col min="15874" max="15874" width="9.5" style="102" bestFit="1" customWidth="1"/>
    <col min="15875" max="15875" width="11.625" style="102" bestFit="1" customWidth="1"/>
    <col min="15876" max="15876" width="10.625" style="102" customWidth="1"/>
    <col min="15877" max="15877" width="14" style="102" bestFit="1" customWidth="1"/>
    <col min="15878" max="15878" width="12.875" style="102" customWidth="1"/>
    <col min="15879" max="15879" width="10.5" style="102" customWidth="1"/>
    <col min="15880" max="15880" width="14" style="102" bestFit="1" customWidth="1"/>
    <col min="15881" max="15881" width="10.875" style="102" bestFit="1" customWidth="1"/>
    <col min="15882" max="15882" width="11.375" style="102" bestFit="1" customWidth="1"/>
    <col min="15883" max="15890" width="10.875" style="102" bestFit="1" customWidth="1"/>
    <col min="15891" max="16128" width="10.75" style="102"/>
    <col min="16129" max="16129" width="11.75" style="102" customWidth="1"/>
    <col min="16130" max="16130" width="9.5" style="102" bestFit="1" customWidth="1"/>
    <col min="16131" max="16131" width="11.625" style="102" bestFit="1" customWidth="1"/>
    <col min="16132" max="16132" width="10.625" style="102" customWidth="1"/>
    <col min="16133" max="16133" width="14" style="102" bestFit="1" customWidth="1"/>
    <col min="16134" max="16134" width="12.875" style="102" customWidth="1"/>
    <col min="16135" max="16135" width="10.5" style="102" customWidth="1"/>
    <col min="16136" max="16136" width="14" style="102" bestFit="1" customWidth="1"/>
    <col min="16137" max="16137" width="10.875" style="102" bestFit="1" customWidth="1"/>
    <col min="16138" max="16138" width="11.375" style="102" bestFit="1" customWidth="1"/>
    <col min="16139" max="16146" width="10.875" style="102" bestFit="1" customWidth="1"/>
    <col min="16147" max="16384" width="10.75" style="102"/>
  </cols>
  <sheetData>
    <row r="1" spans="1:18" ht="16.149999999999999" customHeight="1">
      <c r="A1" s="99" t="s">
        <v>131</v>
      </c>
      <c r="B1" s="99"/>
      <c r="C1" s="99"/>
      <c r="D1" s="99"/>
      <c r="E1" s="99"/>
      <c r="F1" s="99"/>
      <c r="G1" s="99"/>
      <c r="H1" s="99"/>
    </row>
    <row r="2" spans="1:18" ht="16.149999999999999" customHeight="1" thickBot="1">
      <c r="A2" s="264"/>
      <c r="B2" s="265"/>
      <c r="C2" s="265"/>
      <c r="D2" s="265"/>
      <c r="E2" s="265"/>
      <c r="F2" s="265"/>
      <c r="G2" s="265"/>
      <c r="H2" s="266" t="s">
        <v>132</v>
      </c>
    </row>
    <row r="3" spans="1:18" ht="17.25" customHeight="1" thickTop="1">
      <c r="A3" s="237" t="s">
        <v>133</v>
      </c>
      <c r="B3" s="267" t="s">
        <v>134</v>
      </c>
      <c r="C3" s="185"/>
      <c r="D3" s="185"/>
      <c r="E3" s="185"/>
      <c r="F3" s="268" t="s">
        <v>135</v>
      </c>
      <c r="G3" s="269"/>
      <c r="H3" s="269"/>
    </row>
    <row r="4" spans="1:18" ht="20.25" customHeight="1">
      <c r="A4" s="270"/>
      <c r="B4" s="271" t="s">
        <v>136</v>
      </c>
      <c r="C4" s="271"/>
      <c r="D4" s="272" t="s">
        <v>137</v>
      </c>
      <c r="E4" s="273"/>
      <c r="F4" s="274" t="s">
        <v>136</v>
      </c>
      <c r="G4" s="275" t="s">
        <v>137</v>
      </c>
      <c r="H4" s="276"/>
    </row>
    <row r="5" spans="1:18" ht="23.25" customHeight="1">
      <c r="A5" s="270"/>
      <c r="B5" s="277" t="s">
        <v>138</v>
      </c>
      <c r="C5" s="278" t="s">
        <v>139</v>
      </c>
      <c r="D5" s="279" t="s">
        <v>140</v>
      </c>
      <c r="E5" s="280"/>
      <c r="F5" s="281" t="s">
        <v>139</v>
      </c>
      <c r="G5" s="282" t="s">
        <v>140</v>
      </c>
      <c r="H5" s="283"/>
    </row>
    <row r="6" spans="1:18" ht="22.5" customHeight="1">
      <c r="A6" s="284"/>
      <c r="B6" s="198"/>
      <c r="C6" s="285"/>
      <c r="D6" s="286" t="s">
        <v>141</v>
      </c>
      <c r="E6" s="287" t="s">
        <v>142</v>
      </c>
      <c r="F6" s="281" t="s">
        <v>143</v>
      </c>
      <c r="G6" s="287" t="s">
        <v>141</v>
      </c>
      <c r="H6" s="288" t="s">
        <v>142</v>
      </c>
    </row>
    <row r="7" spans="1:18" ht="16.149999999999999" customHeight="1">
      <c r="A7" s="289"/>
      <c r="B7" s="290"/>
      <c r="C7" s="171"/>
      <c r="D7" s="171"/>
      <c r="E7" s="171"/>
      <c r="F7" s="170"/>
      <c r="G7" s="170"/>
      <c r="H7" s="170"/>
    </row>
    <row r="8" spans="1:18" ht="16.149999999999999" customHeight="1">
      <c r="A8" s="291" t="s">
        <v>24</v>
      </c>
      <c r="B8" s="292">
        <v>12347</v>
      </c>
      <c r="C8" s="216">
        <v>170680</v>
      </c>
      <c r="D8" s="293">
        <v>254931</v>
      </c>
      <c r="E8" s="293">
        <v>163726454</v>
      </c>
      <c r="F8" s="294">
        <v>92751</v>
      </c>
      <c r="G8" s="294">
        <v>234809</v>
      </c>
      <c r="H8" s="294">
        <v>163801160</v>
      </c>
      <c r="I8" s="295"/>
      <c r="J8" s="295"/>
      <c r="K8" s="295"/>
      <c r="L8" s="295"/>
      <c r="M8" s="295"/>
      <c r="N8" s="295"/>
      <c r="O8" s="295"/>
      <c r="P8" s="295"/>
      <c r="Q8" s="295"/>
      <c r="R8" s="295"/>
    </row>
    <row r="9" spans="1:18" s="299" customFormat="1" ht="16.149999999999999" customHeight="1">
      <c r="A9" s="296">
        <v>29</v>
      </c>
      <c r="B9" s="215">
        <v>12478</v>
      </c>
      <c r="C9" s="297">
        <v>171166</v>
      </c>
      <c r="D9" s="293">
        <v>257638</v>
      </c>
      <c r="E9" s="293">
        <v>163541925</v>
      </c>
      <c r="F9" s="294">
        <v>88468</v>
      </c>
      <c r="G9" s="294">
        <v>237591</v>
      </c>
      <c r="H9" s="294">
        <v>165985312</v>
      </c>
      <c r="I9" s="298"/>
      <c r="J9" s="298"/>
      <c r="K9" s="298"/>
      <c r="L9" s="298"/>
      <c r="M9" s="298"/>
      <c r="N9" s="298"/>
      <c r="O9" s="298"/>
      <c r="P9" s="298"/>
      <c r="Q9" s="298"/>
      <c r="R9" s="298"/>
    </row>
    <row r="10" spans="1:18" s="299" customFormat="1" ht="16.149999999999999" customHeight="1">
      <c r="A10" s="296">
        <v>30</v>
      </c>
      <c r="B10" s="215">
        <v>12499</v>
      </c>
      <c r="C10" s="297">
        <v>170812</v>
      </c>
      <c r="D10" s="293">
        <v>257156</v>
      </c>
      <c r="E10" s="293">
        <v>161239262</v>
      </c>
      <c r="F10" s="294">
        <v>85139</v>
      </c>
      <c r="G10" s="294">
        <v>238931</v>
      </c>
      <c r="H10" s="294">
        <v>167673179</v>
      </c>
      <c r="I10" s="298"/>
      <c r="J10" s="298"/>
      <c r="K10" s="298"/>
      <c r="L10" s="298"/>
      <c r="M10" s="298"/>
      <c r="N10" s="298"/>
      <c r="O10" s="298"/>
      <c r="P10" s="298"/>
      <c r="Q10" s="298"/>
      <c r="R10" s="298"/>
    </row>
    <row r="11" spans="1:18" s="299" customFormat="1" ht="16.149999999999999" customHeight="1">
      <c r="A11" s="300" t="s">
        <v>144</v>
      </c>
      <c r="B11" s="215">
        <v>12649</v>
      </c>
      <c r="C11" s="297">
        <v>169926</v>
      </c>
      <c r="D11" s="293">
        <v>255868</v>
      </c>
      <c r="E11" s="293">
        <v>159479189</v>
      </c>
      <c r="F11" s="294">
        <v>82560</v>
      </c>
      <c r="G11" s="294">
        <v>239572</v>
      </c>
      <c r="H11" s="294">
        <v>168971415</v>
      </c>
      <c r="I11" s="298"/>
      <c r="J11" s="298"/>
      <c r="K11" s="298"/>
      <c r="L11" s="298"/>
      <c r="M11" s="298"/>
      <c r="N11" s="298"/>
      <c r="O11" s="298"/>
      <c r="P11" s="298"/>
      <c r="Q11" s="298"/>
      <c r="R11" s="298"/>
    </row>
    <row r="12" spans="1:18" ht="16.149999999999999" customHeight="1">
      <c r="A12" s="244"/>
      <c r="B12" s="149"/>
      <c r="C12" s="301"/>
      <c r="D12" s="302"/>
      <c r="E12" s="302"/>
      <c r="F12" s="303"/>
      <c r="G12" s="303"/>
      <c r="H12" s="303"/>
      <c r="I12" s="295"/>
      <c r="J12" s="295"/>
      <c r="K12" s="295"/>
      <c r="L12" s="295"/>
      <c r="M12" s="295"/>
      <c r="N12" s="295"/>
      <c r="O12" s="295"/>
      <c r="P12" s="295"/>
      <c r="Q12" s="295"/>
      <c r="R12" s="295"/>
    </row>
    <row r="13" spans="1:18" s="159" customFormat="1" ht="16.149999999999999" customHeight="1">
      <c r="A13" s="304" t="s">
        <v>145</v>
      </c>
      <c r="B13" s="305">
        <v>12707</v>
      </c>
      <c r="C13" s="305">
        <v>169584</v>
      </c>
      <c r="D13" s="306">
        <v>256100</v>
      </c>
      <c r="E13" s="306">
        <v>159525373</v>
      </c>
      <c r="F13" s="306">
        <v>80315</v>
      </c>
      <c r="G13" s="306">
        <v>239755</v>
      </c>
      <c r="H13" s="306">
        <v>169849864</v>
      </c>
    </row>
    <row r="14" spans="1:18" s="142" customFormat="1" ht="16.149999999999999" customHeight="1">
      <c r="A14" s="244">
        <v>11</v>
      </c>
      <c r="B14" s="150">
        <v>12698</v>
      </c>
      <c r="C14" s="150">
        <v>169445</v>
      </c>
      <c r="D14" s="149">
        <v>256065</v>
      </c>
      <c r="E14" s="149">
        <v>159389854</v>
      </c>
      <c r="F14" s="149">
        <v>80491</v>
      </c>
      <c r="G14" s="149">
        <v>239659</v>
      </c>
      <c r="H14" s="149">
        <v>169837515</v>
      </c>
    </row>
    <row r="15" spans="1:18" s="142" customFormat="1" ht="16.149999999999999" customHeight="1">
      <c r="A15" s="244">
        <v>12</v>
      </c>
      <c r="B15" s="150">
        <v>12704</v>
      </c>
      <c r="C15" s="150">
        <v>169218</v>
      </c>
      <c r="D15" s="149">
        <v>256153</v>
      </c>
      <c r="E15" s="149">
        <v>159392072</v>
      </c>
      <c r="F15" s="149">
        <v>80451</v>
      </c>
      <c r="G15" s="149">
        <v>239696</v>
      </c>
      <c r="H15" s="149">
        <v>169932212</v>
      </c>
    </row>
    <row r="16" spans="1:18" s="142" customFormat="1" ht="16.149999999999999" customHeight="1">
      <c r="A16" s="244" t="s">
        <v>81</v>
      </c>
      <c r="B16" s="150">
        <v>12694</v>
      </c>
      <c r="C16" s="150">
        <v>168650</v>
      </c>
      <c r="D16" s="149">
        <v>256239</v>
      </c>
      <c r="E16" s="149">
        <v>159336542</v>
      </c>
      <c r="F16" s="149">
        <v>80496</v>
      </c>
      <c r="G16" s="149">
        <v>239894</v>
      </c>
      <c r="H16" s="149">
        <v>170127529</v>
      </c>
    </row>
    <row r="17" spans="1:8" s="142" customFormat="1" ht="16.149999999999999" customHeight="1">
      <c r="A17" s="254">
        <v>2</v>
      </c>
      <c r="B17" s="307">
        <v>12703</v>
      </c>
      <c r="C17" s="307">
        <v>168370</v>
      </c>
      <c r="D17" s="308">
        <v>256259</v>
      </c>
      <c r="E17" s="308">
        <v>159266119</v>
      </c>
      <c r="F17" s="308">
        <v>80612</v>
      </c>
      <c r="G17" s="308">
        <v>239878</v>
      </c>
      <c r="H17" s="308">
        <v>170187687</v>
      </c>
    </row>
    <row r="18" spans="1:8" s="142" customFormat="1" ht="16.149999999999999" customHeight="1">
      <c r="A18" s="309" t="s">
        <v>146</v>
      </c>
      <c r="B18" s="307">
        <v>12653</v>
      </c>
      <c r="C18" s="307">
        <v>170492</v>
      </c>
      <c r="D18" s="308">
        <v>255977</v>
      </c>
      <c r="E18" s="308">
        <v>159642591</v>
      </c>
      <c r="F18" s="308">
        <v>82471</v>
      </c>
      <c r="G18" s="308">
        <v>239486</v>
      </c>
      <c r="H18" s="308">
        <v>168843361</v>
      </c>
    </row>
    <row r="19" spans="1:8" ht="16.149999999999999" customHeight="1">
      <c r="A19" s="310"/>
      <c r="B19" s="310"/>
      <c r="C19" s="310"/>
      <c r="D19" s="310"/>
      <c r="E19" s="310"/>
      <c r="F19" s="310"/>
      <c r="G19" s="310"/>
      <c r="H19" s="310"/>
    </row>
    <row r="20" spans="1:8" s="230" customFormat="1" ht="16.149999999999999" customHeight="1">
      <c r="A20" s="311" t="s">
        <v>147</v>
      </c>
      <c r="B20" s="148"/>
      <c r="C20" s="148"/>
      <c r="D20" s="148"/>
      <c r="E20" s="148"/>
      <c r="F20" s="148"/>
      <c r="G20" s="312"/>
    </row>
    <row r="21" spans="1:8" ht="16.149999999999999" customHeight="1">
      <c r="A21" s="113"/>
      <c r="B21" s="113"/>
      <c r="C21" s="113"/>
      <c r="D21" s="113"/>
      <c r="E21" s="113"/>
      <c r="F21" s="113"/>
    </row>
    <row r="22" spans="1:8" ht="16.149999999999999" customHeight="1"/>
    <row r="23" spans="1:8" ht="16.149999999999999" customHeight="1">
      <c r="B23" s="313"/>
      <c r="C23" s="313"/>
      <c r="D23" s="313"/>
      <c r="E23" s="313"/>
    </row>
    <row r="24" spans="1:8">
      <c r="B24" s="313"/>
      <c r="C24" s="313"/>
      <c r="D24" s="313"/>
      <c r="E24" s="313"/>
    </row>
    <row r="25" spans="1:8">
      <c r="B25" s="313"/>
      <c r="C25" s="313"/>
      <c r="D25" s="313"/>
      <c r="E25" s="313"/>
    </row>
    <row r="26" spans="1:8">
      <c r="B26" s="313"/>
      <c r="C26" s="313"/>
      <c r="D26" s="313"/>
      <c r="E26" s="313"/>
    </row>
    <row r="27" spans="1:8">
      <c r="B27" s="313"/>
      <c r="C27" s="313"/>
      <c r="D27" s="313"/>
      <c r="E27" s="313"/>
    </row>
    <row r="28" spans="1:8">
      <c r="B28" s="313"/>
      <c r="C28" s="313"/>
      <c r="D28" s="313"/>
      <c r="E28" s="313"/>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39"/>
  <sheetViews>
    <sheetView showOutlineSymbols="0" zoomScale="87" zoomScaleNormal="87" zoomScaleSheetLayoutView="100" workbookViewId="0">
      <selection sqref="A1:G1"/>
    </sheetView>
  </sheetViews>
  <sheetFormatPr defaultColWidth="10.75" defaultRowHeight="14.25"/>
  <cols>
    <col min="1" max="1" width="12.75" style="102" customWidth="1"/>
    <col min="2" max="4" width="13.75" style="102" customWidth="1"/>
    <col min="5" max="7" width="14.625" style="102" customWidth="1"/>
    <col min="8" max="256" width="10.75" style="102"/>
    <col min="257" max="257" width="12.75" style="102" customWidth="1"/>
    <col min="258" max="260" width="13.75" style="102" customWidth="1"/>
    <col min="261" max="263" width="14.625" style="102" customWidth="1"/>
    <col min="264" max="512" width="10.75" style="102"/>
    <col min="513" max="513" width="12.75" style="102" customWidth="1"/>
    <col min="514" max="516" width="13.75" style="102" customWidth="1"/>
    <col min="517" max="519" width="14.625" style="102" customWidth="1"/>
    <col min="520" max="768" width="10.75" style="102"/>
    <col min="769" max="769" width="12.75" style="102" customWidth="1"/>
    <col min="770" max="772" width="13.75" style="102" customWidth="1"/>
    <col min="773" max="775" width="14.625" style="102" customWidth="1"/>
    <col min="776" max="1024" width="10.75" style="102"/>
    <col min="1025" max="1025" width="12.75" style="102" customWidth="1"/>
    <col min="1026" max="1028" width="13.75" style="102" customWidth="1"/>
    <col min="1029" max="1031" width="14.625" style="102" customWidth="1"/>
    <col min="1032" max="1280" width="10.75" style="102"/>
    <col min="1281" max="1281" width="12.75" style="102" customWidth="1"/>
    <col min="1282" max="1284" width="13.75" style="102" customWidth="1"/>
    <col min="1285" max="1287" width="14.625" style="102" customWidth="1"/>
    <col min="1288" max="1536" width="10.75" style="102"/>
    <col min="1537" max="1537" width="12.75" style="102" customWidth="1"/>
    <col min="1538" max="1540" width="13.75" style="102" customWidth="1"/>
    <col min="1541" max="1543" width="14.625" style="102" customWidth="1"/>
    <col min="1544" max="1792" width="10.75" style="102"/>
    <col min="1793" max="1793" width="12.75" style="102" customWidth="1"/>
    <col min="1794" max="1796" width="13.75" style="102" customWidth="1"/>
    <col min="1797" max="1799" width="14.625" style="102" customWidth="1"/>
    <col min="1800" max="2048" width="10.75" style="102"/>
    <col min="2049" max="2049" width="12.75" style="102" customWidth="1"/>
    <col min="2050" max="2052" width="13.75" style="102" customWidth="1"/>
    <col min="2053" max="2055" width="14.625" style="102" customWidth="1"/>
    <col min="2056" max="2304" width="10.75" style="102"/>
    <col min="2305" max="2305" width="12.75" style="102" customWidth="1"/>
    <col min="2306" max="2308" width="13.75" style="102" customWidth="1"/>
    <col min="2309" max="2311" width="14.625" style="102" customWidth="1"/>
    <col min="2312" max="2560" width="10.75" style="102"/>
    <col min="2561" max="2561" width="12.75" style="102" customWidth="1"/>
    <col min="2562" max="2564" width="13.75" style="102" customWidth="1"/>
    <col min="2565" max="2567" width="14.625" style="102" customWidth="1"/>
    <col min="2568" max="2816" width="10.75" style="102"/>
    <col min="2817" max="2817" width="12.75" style="102" customWidth="1"/>
    <col min="2818" max="2820" width="13.75" style="102" customWidth="1"/>
    <col min="2821" max="2823" width="14.625" style="102" customWidth="1"/>
    <col min="2824" max="3072" width="10.75" style="102"/>
    <col min="3073" max="3073" width="12.75" style="102" customWidth="1"/>
    <col min="3074" max="3076" width="13.75" style="102" customWidth="1"/>
    <col min="3077" max="3079" width="14.625" style="102" customWidth="1"/>
    <col min="3080" max="3328" width="10.75" style="102"/>
    <col min="3329" max="3329" width="12.75" style="102" customWidth="1"/>
    <col min="3330" max="3332" width="13.75" style="102" customWidth="1"/>
    <col min="3333" max="3335" width="14.625" style="102" customWidth="1"/>
    <col min="3336" max="3584" width="10.75" style="102"/>
    <col min="3585" max="3585" width="12.75" style="102" customWidth="1"/>
    <col min="3586" max="3588" width="13.75" style="102" customWidth="1"/>
    <col min="3589" max="3591" width="14.625" style="102" customWidth="1"/>
    <col min="3592" max="3840" width="10.75" style="102"/>
    <col min="3841" max="3841" width="12.75" style="102" customWidth="1"/>
    <col min="3842" max="3844" width="13.75" style="102" customWidth="1"/>
    <col min="3845" max="3847" width="14.625" style="102" customWidth="1"/>
    <col min="3848" max="4096" width="10.75" style="102"/>
    <col min="4097" max="4097" width="12.75" style="102" customWidth="1"/>
    <col min="4098" max="4100" width="13.75" style="102" customWidth="1"/>
    <col min="4101" max="4103" width="14.625" style="102" customWidth="1"/>
    <col min="4104" max="4352" width="10.75" style="102"/>
    <col min="4353" max="4353" width="12.75" style="102" customWidth="1"/>
    <col min="4354" max="4356" width="13.75" style="102" customWidth="1"/>
    <col min="4357" max="4359" width="14.625" style="102" customWidth="1"/>
    <col min="4360" max="4608" width="10.75" style="102"/>
    <col min="4609" max="4609" width="12.75" style="102" customWidth="1"/>
    <col min="4610" max="4612" width="13.75" style="102" customWidth="1"/>
    <col min="4613" max="4615" width="14.625" style="102" customWidth="1"/>
    <col min="4616" max="4864" width="10.75" style="102"/>
    <col min="4865" max="4865" width="12.75" style="102" customWidth="1"/>
    <col min="4866" max="4868" width="13.75" style="102" customWidth="1"/>
    <col min="4869" max="4871" width="14.625" style="102" customWidth="1"/>
    <col min="4872" max="5120" width="10.75" style="102"/>
    <col min="5121" max="5121" width="12.75" style="102" customWidth="1"/>
    <col min="5122" max="5124" width="13.75" style="102" customWidth="1"/>
    <col min="5125" max="5127" width="14.625" style="102" customWidth="1"/>
    <col min="5128" max="5376" width="10.75" style="102"/>
    <col min="5377" max="5377" width="12.75" style="102" customWidth="1"/>
    <col min="5378" max="5380" width="13.75" style="102" customWidth="1"/>
    <col min="5381" max="5383" width="14.625" style="102" customWidth="1"/>
    <col min="5384" max="5632" width="10.75" style="102"/>
    <col min="5633" max="5633" width="12.75" style="102" customWidth="1"/>
    <col min="5634" max="5636" width="13.75" style="102" customWidth="1"/>
    <col min="5637" max="5639" width="14.625" style="102" customWidth="1"/>
    <col min="5640" max="5888" width="10.75" style="102"/>
    <col min="5889" max="5889" width="12.75" style="102" customWidth="1"/>
    <col min="5890" max="5892" width="13.75" style="102" customWidth="1"/>
    <col min="5893" max="5895" width="14.625" style="102" customWidth="1"/>
    <col min="5896" max="6144" width="10.75" style="102"/>
    <col min="6145" max="6145" width="12.75" style="102" customWidth="1"/>
    <col min="6146" max="6148" width="13.75" style="102" customWidth="1"/>
    <col min="6149" max="6151" width="14.625" style="102" customWidth="1"/>
    <col min="6152" max="6400" width="10.75" style="102"/>
    <col min="6401" max="6401" width="12.75" style="102" customWidth="1"/>
    <col min="6402" max="6404" width="13.75" style="102" customWidth="1"/>
    <col min="6405" max="6407" width="14.625" style="102" customWidth="1"/>
    <col min="6408" max="6656" width="10.75" style="102"/>
    <col min="6657" max="6657" width="12.75" style="102" customWidth="1"/>
    <col min="6658" max="6660" width="13.75" style="102" customWidth="1"/>
    <col min="6661" max="6663" width="14.625" style="102" customWidth="1"/>
    <col min="6664" max="6912" width="10.75" style="102"/>
    <col min="6913" max="6913" width="12.75" style="102" customWidth="1"/>
    <col min="6914" max="6916" width="13.75" style="102" customWidth="1"/>
    <col min="6917" max="6919" width="14.625" style="102" customWidth="1"/>
    <col min="6920" max="7168" width="10.75" style="102"/>
    <col min="7169" max="7169" width="12.75" style="102" customWidth="1"/>
    <col min="7170" max="7172" width="13.75" style="102" customWidth="1"/>
    <col min="7173" max="7175" width="14.625" style="102" customWidth="1"/>
    <col min="7176" max="7424" width="10.75" style="102"/>
    <col min="7425" max="7425" width="12.75" style="102" customWidth="1"/>
    <col min="7426" max="7428" width="13.75" style="102" customWidth="1"/>
    <col min="7429" max="7431" width="14.625" style="102" customWidth="1"/>
    <col min="7432" max="7680" width="10.75" style="102"/>
    <col min="7681" max="7681" width="12.75" style="102" customWidth="1"/>
    <col min="7682" max="7684" width="13.75" style="102" customWidth="1"/>
    <col min="7685" max="7687" width="14.625" style="102" customWidth="1"/>
    <col min="7688" max="7936" width="10.75" style="102"/>
    <col min="7937" max="7937" width="12.75" style="102" customWidth="1"/>
    <col min="7938" max="7940" width="13.75" style="102" customWidth="1"/>
    <col min="7941" max="7943" width="14.625" style="102" customWidth="1"/>
    <col min="7944" max="8192" width="10.75" style="102"/>
    <col min="8193" max="8193" width="12.75" style="102" customWidth="1"/>
    <col min="8194" max="8196" width="13.75" style="102" customWidth="1"/>
    <col min="8197" max="8199" width="14.625" style="102" customWidth="1"/>
    <col min="8200" max="8448" width="10.75" style="102"/>
    <col min="8449" max="8449" width="12.75" style="102" customWidth="1"/>
    <col min="8450" max="8452" width="13.75" style="102" customWidth="1"/>
    <col min="8453" max="8455" width="14.625" style="102" customWidth="1"/>
    <col min="8456" max="8704" width="10.75" style="102"/>
    <col min="8705" max="8705" width="12.75" style="102" customWidth="1"/>
    <col min="8706" max="8708" width="13.75" style="102" customWidth="1"/>
    <col min="8709" max="8711" width="14.625" style="102" customWidth="1"/>
    <col min="8712" max="8960" width="10.75" style="102"/>
    <col min="8961" max="8961" width="12.75" style="102" customWidth="1"/>
    <col min="8962" max="8964" width="13.75" style="102" customWidth="1"/>
    <col min="8965" max="8967" width="14.625" style="102" customWidth="1"/>
    <col min="8968" max="9216" width="10.75" style="102"/>
    <col min="9217" max="9217" width="12.75" style="102" customWidth="1"/>
    <col min="9218" max="9220" width="13.75" style="102" customWidth="1"/>
    <col min="9221" max="9223" width="14.625" style="102" customWidth="1"/>
    <col min="9224" max="9472" width="10.75" style="102"/>
    <col min="9473" max="9473" width="12.75" style="102" customWidth="1"/>
    <col min="9474" max="9476" width="13.75" style="102" customWidth="1"/>
    <col min="9477" max="9479" width="14.625" style="102" customWidth="1"/>
    <col min="9480" max="9728" width="10.75" style="102"/>
    <col min="9729" max="9729" width="12.75" style="102" customWidth="1"/>
    <col min="9730" max="9732" width="13.75" style="102" customWidth="1"/>
    <col min="9733" max="9735" width="14.625" style="102" customWidth="1"/>
    <col min="9736" max="9984" width="10.75" style="102"/>
    <col min="9985" max="9985" width="12.75" style="102" customWidth="1"/>
    <col min="9986" max="9988" width="13.75" style="102" customWidth="1"/>
    <col min="9989" max="9991" width="14.625" style="102" customWidth="1"/>
    <col min="9992" max="10240" width="10.75" style="102"/>
    <col min="10241" max="10241" width="12.75" style="102" customWidth="1"/>
    <col min="10242" max="10244" width="13.75" style="102" customWidth="1"/>
    <col min="10245" max="10247" width="14.625" style="102" customWidth="1"/>
    <col min="10248" max="10496" width="10.75" style="102"/>
    <col min="10497" max="10497" width="12.75" style="102" customWidth="1"/>
    <col min="10498" max="10500" width="13.75" style="102" customWidth="1"/>
    <col min="10501" max="10503" width="14.625" style="102" customWidth="1"/>
    <col min="10504" max="10752" width="10.75" style="102"/>
    <col min="10753" max="10753" width="12.75" style="102" customWidth="1"/>
    <col min="10754" max="10756" width="13.75" style="102" customWidth="1"/>
    <col min="10757" max="10759" width="14.625" style="102" customWidth="1"/>
    <col min="10760" max="11008" width="10.75" style="102"/>
    <col min="11009" max="11009" width="12.75" style="102" customWidth="1"/>
    <col min="11010" max="11012" width="13.75" style="102" customWidth="1"/>
    <col min="11013" max="11015" width="14.625" style="102" customWidth="1"/>
    <col min="11016" max="11264" width="10.75" style="102"/>
    <col min="11265" max="11265" width="12.75" style="102" customWidth="1"/>
    <col min="11266" max="11268" width="13.75" style="102" customWidth="1"/>
    <col min="11269" max="11271" width="14.625" style="102" customWidth="1"/>
    <col min="11272" max="11520" width="10.75" style="102"/>
    <col min="11521" max="11521" width="12.75" style="102" customWidth="1"/>
    <col min="11522" max="11524" width="13.75" style="102" customWidth="1"/>
    <col min="11525" max="11527" width="14.625" style="102" customWidth="1"/>
    <col min="11528" max="11776" width="10.75" style="102"/>
    <col min="11777" max="11777" width="12.75" style="102" customWidth="1"/>
    <col min="11778" max="11780" width="13.75" style="102" customWidth="1"/>
    <col min="11781" max="11783" width="14.625" style="102" customWidth="1"/>
    <col min="11784" max="12032" width="10.75" style="102"/>
    <col min="12033" max="12033" width="12.75" style="102" customWidth="1"/>
    <col min="12034" max="12036" width="13.75" style="102" customWidth="1"/>
    <col min="12037" max="12039" width="14.625" style="102" customWidth="1"/>
    <col min="12040" max="12288" width="10.75" style="102"/>
    <col min="12289" max="12289" width="12.75" style="102" customWidth="1"/>
    <col min="12290" max="12292" width="13.75" style="102" customWidth="1"/>
    <col min="12293" max="12295" width="14.625" style="102" customWidth="1"/>
    <col min="12296" max="12544" width="10.75" style="102"/>
    <col min="12545" max="12545" width="12.75" style="102" customWidth="1"/>
    <col min="12546" max="12548" width="13.75" style="102" customWidth="1"/>
    <col min="12549" max="12551" width="14.625" style="102" customWidth="1"/>
    <col min="12552" max="12800" width="10.75" style="102"/>
    <col min="12801" max="12801" width="12.75" style="102" customWidth="1"/>
    <col min="12802" max="12804" width="13.75" style="102" customWidth="1"/>
    <col min="12805" max="12807" width="14.625" style="102" customWidth="1"/>
    <col min="12808" max="13056" width="10.75" style="102"/>
    <col min="13057" max="13057" width="12.75" style="102" customWidth="1"/>
    <col min="13058" max="13060" width="13.75" style="102" customWidth="1"/>
    <col min="13061" max="13063" width="14.625" style="102" customWidth="1"/>
    <col min="13064" max="13312" width="10.75" style="102"/>
    <col min="13313" max="13313" width="12.75" style="102" customWidth="1"/>
    <col min="13314" max="13316" width="13.75" style="102" customWidth="1"/>
    <col min="13317" max="13319" width="14.625" style="102" customWidth="1"/>
    <col min="13320" max="13568" width="10.75" style="102"/>
    <col min="13569" max="13569" width="12.75" style="102" customWidth="1"/>
    <col min="13570" max="13572" width="13.75" style="102" customWidth="1"/>
    <col min="13573" max="13575" width="14.625" style="102" customWidth="1"/>
    <col min="13576" max="13824" width="10.75" style="102"/>
    <col min="13825" max="13825" width="12.75" style="102" customWidth="1"/>
    <col min="13826" max="13828" width="13.75" style="102" customWidth="1"/>
    <col min="13829" max="13831" width="14.625" style="102" customWidth="1"/>
    <col min="13832" max="14080" width="10.75" style="102"/>
    <col min="14081" max="14081" width="12.75" style="102" customWidth="1"/>
    <col min="14082" max="14084" width="13.75" style="102" customWidth="1"/>
    <col min="14085" max="14087" width="14.625" style="102" customWidth="1"/>
    <col min="14088" max="14336" width="10.75" style="102"/>
    <col min="14337" max="14337" width="12.75" style="102" customWidth="1"/>
    <col min="14338" max="14340" width="13.75" style="102" customWidth="1"/>
    <col min="14341" max="14343" width="14.625" style="102" customWidth="1"/>
    <col min="14344" max="14592" width="10.75" style="102"/>
    <col min="14593" max="14593" width="12.75" style="102" customWidth="1"/>
    <col min="14594" max="14596" width="13.75" style="102" customWidth="1"/>
    <col min="14597" max="14599" width="14.625" style="102" customWidth="1"/>
    <col min="14600" max="14848" width="10.75" style="102"/>
    <col min="14849" max="14849" width="12.75" style="102" customWidth="1"/>
    <col min="14850" max="14852" width="13.75" style="102" customWidth="1"/>
    <col min="14853" max="14855" width="14.625" style="102" customWidth="1"/>
    <col min="14856" max="15104" width="10.75" style="102"/>
    <col min="15105" max="15105" width="12.75" style="102" customWidth="1"/>
    <col min="15106" max="15108" width="13.75" style="102" customWidth="1"/>
    <col min="15109" max="15111" width="14.625" style="102" customWidth="1"/>
    <col min="15112" max="15360" width="10.75" style="102"/>
    <col min="15361" max="15361" width="12.75" style="102" customWidth="1"/>
    <col min="15362" max="15364" width="13.75" style="102" customWidth="1"/>
    <col min="15365" max="15367" width="14.625" style="102" customWidth="1"/>
    <col min="15368" max="15616" width="10.75" style="102"/>
    <col min="15617" max="15617" width="12.75" style="102" customWidth="1"/>
    <col min="15618" max="15620" width="13.75" style="102" customWidth="1"/>
    <col min="15621" max="15623" width="14.625" style="102" customWidth="1"/>
    <col min="15624" max="15872" width="10.75" style="102"/>
    <col min="15873" max="15873" width="12.75" style="102" customWidth="1"/>
    <col min="15874" max="15876" width="13.75" style="102" customWidth="1"/>
    <col min="15877" max="15879" width="14.625" style="102" customWidth="1"/>
    <col min="15880" max="16128" width="10.75" style="102"/>
    <col min="16129" max="16129" width="12.75" style="102" customWidth="1"/>
    <col min="16130" max="16132" width="13.75" style="102" customWidth="1"/>
    <col min="16133" max="16135" width="14.625" style="102" customWidth="1"/>
    <col min="16136" max="16384" width="10.75" style="102"/>
  </cols>
  <sheetData>
    <row r="1" spans="1:254" ht="16.149999999999999" customHeight="1">
      <c r="A1" s="99" t="s">
        <v>111</v>
      </c>
      <c r="B1" s="99"/>
      <c r="C1" s="99"/>
      <c r="D1" s="99"/>
      <c r="E1" s="99"/>
      <c r="F1" s="99"/>
      <c r="G1" s="99"/>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row>
    <row r="2" spans="1:254" ht="16.149999999999999" customHeight="1">
      <c r="A2" s="235" t="s">
        <v>112</v>
      </c>
      <c r="B2" s="235"/>
      <c r="C2" s="235"/>
      <c r="D2" s="235"/>
      <c r="E2" s="235"/>
      <c r="F2" s="235"/>
      <c r="G2" s="235"/>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row>
    <row r="3" spans="1:254" ht="21" customHeight="1" thickBot="1">
      <c r="A3" s="103"/>
      <c r="B3" s="104"/>
      <c r="C3" s="104"/>
      <c r="D3" s="104"/>
      <c r="E3" s="104"/>
      <c r="F3" s="104"/>
      <c r="G3" s="236" t="s">
        <v>113</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row>
    <row r="4" spans="1:254" ht="18.75" customHeight="1" thickTop="1">
      <c r="A4" s="237" t="s">
        <v>114</v>
      </c>
      <c r="B4" s="107" t="s">
        <v>115</v>
      </c>
      <c r="C4" s="107" t="s">
        <v>116</v>
      </c>
      <c r="D4" s="107" t="s">
        <v>117</v>
      </c>
      <c r="E4" s="238" t="s">
        <v>118</v>
      </c>
      <c r="F4" s="239"/>
      <c r="G4" s="239"/>
      <c r="H4" s="113"/>
    </row>
    <row r="5" spans="1:254" ht="16.5" customHeight="1">
      <c r="A5" s="114"/>
      <c r="B5" s="115"/>
      <c r="C5" s="115"/>
      <c r="D5" s="115"/>
      <c r="E5" s="118" t="s">
        <v>119</v>
      </c>
      <c r="F5" s="118" t="s">
        <v>120</v>
      </c>
      <c r="G5" s="240" t="s">
        <v>7</v>
      </c>
      <c r="H5" s="113"/>
    </row>
    <row r="6" spans="1:254" ht="16.5" customHeight="1">
      <c r="A6" s="196"/>
      <c r="B6" s="241"/>
      <c r="C6" s="241"/>
      <c r="D6" s="241"/>
      <c r="E6" s="242"/>
      <c r="F6" s="129"/>
      <c r="G6" s="243"/>
      <c r="H6" s="113"/>
    </row>
    <row r="7" spans="1:254" ht="16.149999999999999" customHeight="1">
      <c r="A7" s="203"/>
      <c r="B7" s="204"/>
      <c r="C7" s="162"/>
      <c r="D7" s="162"/>
      <c r="E7" s="162"/>
      <c r="F7" s="162"/>
      <c r="G7" s="162"/>
      <c r="H7" s="113"/>
    </row>
    <row r="8" spans="1:254" ht="16.149999999999999" customHeight="1">
      <c r="A8" s="244" t="s">
        <v>121</v>
      </c>
      <c r="B8" s="245">
        <v>11665</v>
      </c>
      <c r="C8" s="246">
        <v>152469</v>
      </c>
      <c r="D8" s="246">
        <v>106048</v>
      </c>
      <c r="E8" s="247">
        <v>38026566</v>
      </c>
      <c r="F8" s="138">
        <v>35166707</v>
      </c>
      <c r="G8" s="138">
        <v>2859859</v>
      </c>
      <c r="H8" s="248"/>
      <c r="I8" s="249"/>
    </row>
    <row r="9" spans="1:254" ht="16.149999999999999" customHeight="1">
      <c r="A9" s="244">
        <v>27</v>
      </c>
      <c r="B9" s="245">
        <v>12016</v>
      </c>
      <c r="C9" s="246">
        <v>151540</v>
      </c>
      <c r="D9" s="246">
        <v>103411</v>
      </c>
      <c r="E9" s="247">
        <v>39195669</v>
      </c>
      <c r="F9" s="138">
        <v>36541490</v>
      </c>
      <c r="G9" s="138">
        <v>2654179</v>
      </c>
      <c r="H9" s="248"/>
      <c r="I9" s="249"/>
    </row>
    <row r="10" spans="1:254" ht="16.149999999999999" customHeight="1">
      <c r="A10" s="244">
        <v>28</v>
      </c>
      <c r="B10" s="245">
        <v>12160</v>
      </c>
      <c r="C10" s="246">
        <v>151829</v>
      </c>
      <c r="D10" s="246">
        <v>100597</v>
      </c>
      <c r="E10" s="247">
        <v>39342378.071999997</v>
      </c>
      <c r="F10" s="138">
        <v>36566019.221999995</v>
      </c>
      <c r="G10" s="138">
        <v>2776358.85</v>
      </c>
      <c r="H10" s="248"/>
      <c r="I10" s="249"/>
    </row>
    <row r="11" spans="1:254" ht="16.149999999999999" customHeight="1">
      <c r="A11" s="244">
        <v>29</v>
      </c>
      <c r="B11" s="245">
        <v>12266</v>
      </c>
      <c r="C11" s="246">
        <v>152347</v>
      </c>
      <c r="D11" s="246">
        <v>98507</v>
      </c>
      <c r="E11" s="247">
        <v>40360861.682999998</v>
      </c>
      <c r="F11" s="138">
        <v>37327074.343000002</v>
      </c>
      <c r="G11" s="138">
        <v>3033787.34</v>
      </c>
      <c r="H11" s="248"/>
      <c r="I11" s="249"/>
    </row>
    <row r="12" spans="1:254" s="142" customFormat="1" ht="16.149999999999999" customHeight="1">
      <c r="A12" s="244">
        <v>30</v>
      </c>
      <c r="B12" s="245">
        <v>12299</v>
      </c>
      <c r="C12" s="246">
        <v>152289</v>
      </c>
      <c r="D12" s="246">
        <v>95938</v>
      </c>
      <c r="E12" s="247">
        <v>40359994.943999991</v>
      </c>
      <c r="F12" s="138">
        <v>37587785.658999987</v>
      </c>
      <c r="G12" s="138">
        <v>2772209.2850000001</v>
      </c>
      <c r="H12" s="140"/>
      <c r="I12" s="250"/>
    </row>
    <row r="13" spans="1:254" ht="15.75" customHeight="1">
      <c r="A13" s="210"/>
      <c r="B13" s="251"/>
      <c r="C13" s="138"/>
      <c r="D13" s="138"/>
      <c r="E13" s="138"/>
      <c r="F13" s="138"/>
      <c r="G13" s="138"/>
      <c r="H13" s="248"/>
    </row>
    <row r="14" spans="1:254" ht="16.149999999999999" customHeight="1">
      <c r="A14" s="144" t="s">
        <v>122</v>
      </c>
      <c r="B14" s="252">
        <v>12477</v>
      </c>
      <c r="C14" s="253">
        <v>153664</v>
      </c>
      <c r="D14" s="253">
        <v>92593</v>
      </c>
      <c r="E14" s="245">
        <v>3248224.963</v>
      </c>
      <c r="F14" s="245">
        <v>3041584.9709999999</v>
      </c>
      <c r="G14" s="245">
        <v>206639.992</v>
      </c>
      <c r="H14" s="248"/>
    </row>
    <row r="15" spans="1:254" ht="16.149999999999999" customHeight="1">
      <c r="A15" s="144">
        <v>5</v>
      </c>
      <c r="B15" s="252">
        <v>12474</v>
      </c>
      <c r="C15" s="253">
        <v>154173</v>
      </c>
      <c r="D15" s="253">
        <v>92393</v>
      </c>
      <c r="E15" s="245">
        <v>2913841.3540000003</v>
      </c>
      <c r="F15" s="245">
        <v>2760901.2370000002</v>
      </c>
      <c r="G15" s="245">
        <v>152940.117</v>
      </c>
      <c r="H15" s="248"/>
    </row>
    <row r="16" spans="1:254" ht="16.149999999999999" customHeight="1">
      <c r="A16" s="144">
        <v>6</v>
      </c>
      <c r="B16" s="252">
        <v>12480</v>
      </c>
      <c r="C16" s="253">
        <v>154117</v>
      </c>
      <c r="D16" s="253">
        <v>92279</v>
      </c>
      <c r="E16" s="245">
        <v>3455747.9739999995</v>
      </c>
      <c r="F16" s="245">
        <v>3135857.7509999997</v>
      </c>
      <c r="G16" s="245">
        <v>319890.223</v>
      </c>
      <c r="H16" s="248"/>
    </row>
    <row r="17" spans="1:8" s="142" customFormat="1" ht="16.149999999999999" customHeight="1">
      <c r="A17" s="144">
        <v>7</v>
      </c>
      <c r="B17" s="252">
        <v>12482</v>
      </c>
      <c r="C17" s="253">
        <v>153852</v>
      </c>
      <c r="D17" s="253">
        <v>92271</v>
      </c>
      <c r="E17" s="245" t="s">
        <v>123</v>
      </c>
      <c r="F17" s="245" t="s">
        <v>124</v>
      </c>
      <c r="G17" s="245" t="s">
        <v>124</v>
      </c>
      <c r="H17" s="140"/>
    </row>
    <row r="18" spans="1:8" s="142" customFormat="1" ht="16.149999999999999" customHeight="1">
      <c r="A18" s="144">
        <v>8</v>
      </c>
      <c r="B18" s="252">
        <v>12489</v>
      </c>
      <c r="C18" s="253">
        <v>153749</v>
      </c>
      <c r="D18" s="253">
        <v>92324</v>
      </c>
      <c r="E18" s="245" t="s">
        <v>124</v>
      </c>
      <c r="F18" s="245" t="s">
        <v>124</v>
      </c>
      <c r="G18" s="245" t="s">
        <v>124</v>
      </c>
      <c r="H18" s="140"/>
    </row>
    <row r="19" spans="1:8" s="142" customFormat="1" ht="16.149999999999999" customHeight="1">
      <c r="A19" s="144">
        <v>9</v>
      </c>
      <c r="B19" s="252">
        <v>12497</v>
      </c>
      <c r="C19" s="253">
        <v>153642</v>
      </c>
      <c r="D19" s="253">
        <v>92372</v>
      </c>
      <c r="E19" s="245" t="s">
        <v>124</v>
      </c>
      <c r="F19" s="245" t="s">
        <v>124</v>
      </c>
      <c r="G19" s="245" t="s">
        <v>124</v>
      </c>
      <c r="H19" s="140"/>
    </row>
    <row r="20" spans="1:8" s="142" customFormat="1" ht="16.149999999999999" customHeight="1">
      <c r="A20" s="144">
        <v>10</v>
      </c>
      <c r="B20" s="252">
        <v>12515</v>
      </c>
      <c r="C20" s="245">
        <v>153496</v>
      </c>
      <c r="D20" s="245">
        <v>92485</v>
      </c>
      <c r="E20" s="245" t="s">
        <v>124</v>
      </c>
      <c r="F20" s="245" t="s">
        <v>124</v>
      </c>
      <c r="G20" s="245" t="s">
        <v>124</v>
      </c>
      <c r="H20" s="140"/>
    </row>
    <row r="21" spans="1:8" s="142" customFormat="1" ht="16.149999999999999" customHeight="1">
      <c r="A21" s="144">
        <v>11</v>
      </c>
      <c r="B21" s="252">
        <v>12509</v>
      </c>
      <c r="C21" s="245">
        <v>153491</v>
      </c>
      <c r="D21" s="245">
        <v>92528</v>
      </c>
      <c r="E21" s="245" t="s">
        <v>124</v>
      </c>
      <c r="F21" s="245" t="s">
        <v>124</v>
      </c>
      <c r="G21" s="245" t="s">
        <v>124</v>
      </c>
      <c r="H21" s="140"/>
    </row>
    <row r="22" spans="1:8" s="142" customFormat="1" ht="16.149999999999999" customHeight="1">
      <c r="A22" s="244">
        <v>12</v>
      </c>
      <c r="B22" s="245">
        <v>12507</v>
      </c>
      <c r="C22" s="253">
        <v>153482</v>
      </c>
      <c r="D22" s="253">
        <v>92443</v>
      </c>
      <c r="E22" s="245" t="s">
        <v>124</v>
      </c>
      <c r="F22" s="245" t="s">
        <v>124</v>
      </c>
      <c r="G22" s="245" t="s">
        <v>124</v>
      </c>
      <c r="H22" s="140"/>
    </row>
    <row r="23" spans="1:8" s="142" customFormat="1" ht="16.149999999999999" customHeight="1">
      <c r="A23" s="244" t="s">
        <v>125</v>
      </c>
      <c r="B23" s="245">
        <v>12520</v>
      </c>
      <c r="C23" s="253">
        <v>152924</v>
      </c>
      <c r="D23" s="253">
        <v>92153</v>
      </c>
      <c r="E23" s="245" t="s">
        <v>124</v>
      </c>
      <c r="F23" s="245" t="s">
        <v>124</v>
      </c>
      <c r="G23" s="245" t="s">
        <v>124</v>
      </c>
      <c r="H23" s="140"/>
    </row>
    <row r="24" spans="1:8" s="142" customFormat="1" ht="16.149999999999999" customHeight="1">
      <c r="A24" s="244" t="s">
        <v>126</v>
      </c>
      <c r="B24" s="245">
        <v>12511</v>
      </c>
      <c r="C24" s="253">
        <v>152787</v>
      </c>
      <c r="D24" s="253">
        <v>92114</v>
      </c>
      <c r="E24" s="245" t="s">
        <v>124</v>
      </c>
      <c r="F24" s="245" t="s">
        <v>124</v>
      </c>
      <c r="G24" s="245" t="s">
        <v>124</v>
      </c>
      <c r="H24" s="140"/>
    </row>
    <row r="25" spans="1:8" s="142" customFormat="1" ht="16.149999999999999" customHeight="1">
      <c r="A25" s="254">
        <v>3</v>
      </c>
      <c r="B25" s="255">
        <v>12520</v>
      </c>
      <c r="C25" s="256">
        <v>151910</v>
      </c>
      <c r="D25" s="256">
        <v>91234</v>
      </c>
      <c r="E25" s="255">
        <v>3777779</v>
      </c>
      <c r="F25" s="255">
        <v>3511543</v>
      </c>
      <c r="G25" s="255">
        <v>266236</v>
      </c>
      <c r="H25" s="140"/>
    </row>
    <row r="26" spans="1:8" s="142" customFormat="1" ht="16.149999999999999" customHeight="1">
      <c r="A26" s="257" t="s">
        <v>127</v>
      </c>
      <c r="B26" s="258">
        <v>12458</v>
      </c>
      <c r="C26" s="259">
        <v>153868</v>
      </c>
      <c r="D26" s="259">
        <v>94458</v>
      </c>
      <c r="E26" s="258">
        <v>3770734</v>
      </c>
      <c r="F26" s="258">
        <v>3493769</v>
      </c>
      <c r="G26" s="258">
        <v>276966</v>
      </c>
      <c r="H26" s="260"/>
    </row>
    <row r="27" spans="1:8" ht="16.149999999999999" customHeight="1">
      <c r="A27" s="261" t="s">
        <v>128</v>
      </c>
      <c r="B27" s="161"/>
      <c r="C27" s="162"/>
      <c r="D27" s="162"/>
      <c r="E27" s="162"/>
      <c r="F27" s="162"/>
      <c r="G27" s="162"/>
      <c r="H27" s="113"/>
    </row>
    <row r="28" spans="1:8" ht="16.149999999999999" customHeight="1">
      <c r="A28" s="262" t="s">
        <v>129</v>
      </c>
      <c r="H28" s="113"/>
    </row>
    <row r="29" spans="1:8" s="230" customFormat="1" ht="16.149999999999999" customHeight="1">
      <c r="A29" s="263" t="s">
        <v>130</v>
      </c>
    </row>
    <row r="30" spans="1:8" ht="16.149999999999999" customHeight="1">
      <c r="A30" s="113"/>
      <c r="B30" s="174"/>
      <c r="C30" s="113"/>
      <c r="D30" s="113"/>
      <c r="E30" s="175"/>
      <c r="F30" s="175"/>
      <c r="G30" s="175"/>
    </row>
    <row r="31" spans="1:8" ht="17.25">
      <c r="E31" s="176"/>
      <c r="F31" s="176"/>
      <c r="G31" s="176"/>
    </row>
    <row r="32" spans="1:8" ht="17.25">
      <c r="E32" s="176"/>
      <c r="F32" s="176"/>
      <c r="G32" s="176"/>
    </row>
    <row r="33" spans="5:7" ht="17.25">
      <c r="E33" s="176"/>
      <c r="F33" s="176"/>
      <c r="G33" s="176"/>
    </row>
    <row r="34" spans="5:7" ht="17.25">
      <c r="E34" s="176"/>
      <c r="F34" s="176"/>
      <c r="G34" s="176"/>
    </row>
    <row r="35" spans="5:7" ht="17.25">
      <c r="E35" s="176"/>
      <c r="F35" s="176"/>
      <c r="G35" s="176"/>
    </row>
    <row r="36" spans="5:7" ht="17.25">
      <c r="E36" s="176"/>
      <c r="F36" s="176"/>
      <c r="G36" s="176"/>
    </row>
    <row r="37" spans="5:7" ht="17.25">
      <c r="E37" s="176"/>
      <c r="F37" s="176"/>
      <c r="G37" s="176"/>
    </row>
    <row r="38" spans="5:7" ht="17.25">
      <c r="E38" s="176"/>
      <c r="F38" s="176"/>
      <c r="G38" s="176"/>
    </row>
    <row r="39" spans="5:7" ht="17.25">
      <c r="E39" s="176"/>
      <c r="F39" s="176"/>
      <c r="G39" s="176"/>
    </row>
  </sheetData>
  <mergeCells count="10">
    <mergeCell ref="A1:G1"/>
    <mergeCell ref="A2:G2"/>
    <mergeCell ref="A4:A6"/>
    <mergeCell ref="B4:B6"/>
    <mergeCell ref="C4:C6"/>
    <mergeCell ref="D4:D6"/>
    <mergeCell ref="E4:G4"/>
    <mergeCell ref="E5:E6"/>
    <mergeCell ref="F5:F6"/>
    <mergeCell ref="G5:G6"/>
  </mergeCells>
  <phoneticPr fontId="4"/>
  <printOptions horizontalCentered="1" verticalCentered="1"/>
  <pageMargins left="0.51181102362204722" right="0.51181102362204722" top="0.51181102362204722" bottom="0.51181102362204722" header="0.51181102362204722" footer="0.51181102362204722"/>
  <pageSetup paperSize="9"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28"/>
  <sheetViews>
    <sheetView showOutlineSymbols="0" zoomScaleNormal="100" workbookViewId="0">
      <selection sqref="A1:G1"/>
    </sheetView>
  </sheetViews>
  <sheetFormatPr defaultColWidth="10.75" defaultRowHeight="14.25"/>
  <cols>
    <col min="1" max="1" width="10.625" style="102" customWidth="1"/>
    <col min="2" max="2" width="13.25" style="102" customWidth="1"/>
    <col min="3" max="3" width="12.75" style="102" customWidth="1"/>
    <col min="4" max="4" width="13.75" style="102" customWidth="1"/>
    <col min="5" max="5" width="12.75" style="102" customWidth="1"/>
    <col min="6" max="6" width="13.75" style="102" customWidth="1"/>
    <col min="7" max="7" width="12.75" style="102" customWidth="1"/>
    <col min="8" max="8" width="14.375" style="102" customWidth="1"/>
    <col min="9" max="15" width="10.75" style="180"/>
    <col min="16" max="256" width="10.75" style="102"/>
    <col min="257" max="257" width="10.625" style="102" customWidth="1"/>
    <col min="258" max="258" width="13.25" style="102" customWidth="1"/>
    <col min="259" max="259" width="12.75" style="102" customWidth="1"/>
    <col min="260" max="260" width="13.75" style="102" customWidth="1"/>
    <col min="261" max="261" width="12.75" style="102" customWidth="1"/>
    <col min="262" max="262" width="13.75" style="102" customWidth="1"/>
    <col min="263" max="263" width="12.75" style="102" customWidth="1"/>
    <col min="264" max="264" width="14.375" style="102" customWidth="1"/>
    <col min="265" max="512" width="10.75" style="102"/>
    <col min="513" max="513" width="10.625" style="102" customWidth="1"/>
    <col min="514" max="514" width="13.25" style="102" customWidth="1"/>
    <col min="515" max="515" width="12.75" style="102" customWidth="1"/>
    <col min="516" max="516" width="13.75" style="102" customWidth="1"/>
    <col min="517" max="517" width="12.75" style="102" customWidth="1"/>
    <col min="518" max="518" width="13.75" style="102" customWidth="1"/>
    <col min="519" max="519" width="12.75" style="102" customWidth="1"/>
    <col min="520" max="520" width="14.375" style="102" customWidth="1"/>
    <col min="521" max="768" width="10.75" style="102"/>
    <col min="769" max="769" width="10.625" style="102" customWidth="1"/>
    <col min="770" max="770" width="13.25" style="102" customWidth="1"/>
    <col min="771" max="771" width="12.75" style="102" customWidth="1"/>
    <col min="772" max="772" width="13.75" style="102" customWidth="1"/>
    <col min="773" max="773" width="12.75" style="102" customWidth="1"/>
    <col min="774" max="774" width="13.75" style="102" customWidth="1"/>
    <col min="775" max="775" width="12.75" style="102" customWidth="1"/>
    <col min="776" max="776" width="14.375" style="102" customWidth="1"/>
    <col min="777" max="1024" width="10.75" style="102"/>
    <col min="1025" max="1025" width="10.625" style="102" customWidth="1"/>
    <col min="1026" max="1026" width="13.25" style="102" customWidth="1"/>
    <col min="1027" max="1027" width="12.75" style="102" customWidth="1"/>
    <col min="1028" max="1028" width="13.75" style="102" customWidth="1"/>
    <col min="1029" max="1029" width="12.75" style="102" customWidth="1"/>
    <col min="1030" max="1030" width="13.75" style="102" customWidth="1"/>
    <col min="1031" max="1031" width="12.75" style="102" customWidth="1"/>
    <col min="1032" max="1032" width="14.375" style="102" customWidth="1"/>
    <col min="1033" max="1280" width="10.75" style="102"/>
    <col min="1281" max="1281" width="10.625" style="102" customWidth="1"/>
    <col min="1282" max="1282" width="13.25" style="102" customWidth="1"/>
    <col min="1283" max="1283" width="12.75" style="102" customWidth="1"/>
    <col min="1284" max="1284" width="13.75" style="102" customWidth="1"/>
    <col min="1285" max="1285" width="12.75" style="102" customWidth="1"/>
    <col min="1286" max="1286" width="13.75" style="102" customWidth="1"/>
    <col min="1287" max="1287" width="12.75" style="102" customWidth="1"/>
    <col min="1288" max="1288" width="14.375" style="102" customWidth="1"/>
    <col min="1289" max="1536" width="10.75" style="102"/>
    <col min="1537" max="1537" width="10.625" style="102" customWidth="1"/>
    <col min="1538" max="1538" width="13.25" style="102" customWidth="1"/>
    <col min="1539" max="1539" width="12.75" style="102" customWidth="1"/>
    <col min="1540" max="1540" width="13.75" style="102" customWidth="1"/>
    <col min="1541" max="1541" width="12.75" style="102" customWidth="1"/>
    <col min="1542" max="1542" width="13.75" style="102" customWidth="1"/>
    <col min="1543" max="1543" width="12.75" style="102" customWidth="1"/>
    <col min="1544" max="1544" width="14.375" style="102" customWidth="1"/>
    <col min="1545" max="1792" width="10.75" style="102"/>
    <col min="1793" max="1793" width="10.625" style="102" customWidth="1"/>
    <col min="1794" max="1794" width="13.25" style="102" customWidth="1"/>
    <col min="1795" max="1795" width="12.75" style="102" customWidth="1"/>
    <col min="1796" max="1796" width="13.75" style="102" customWidth="1"/>
    <col min="1797" max="1797" width="12.75" style="102" customWidth="1"/>
    <col min="1798" max="1798" width="13.75" style="102" customWidth="1"/>
    <col min="1799" max="1799" width="12.75" style="102" customWidth="1"/>
    <col min="1800" max="1800" width="14.375" style="102" customWidth="1"/>
    <col min="1801" max="2048" width="10.75" style="102"/>
    <col min="2049" max="2049" width="10.625" style="102" customWidth="1"/>
    <col min="2050" max="2050" width="13.25" style="102" customWidth="1"/>
    <col min="2051" max="2051" width="12.75" style="102" customWidth="1"/>
    <col min="2052" max="2052" width="13.75" style="102" customWidth="1"/>
    <col min="2053" max="2053" width="12.75" style="102" customWidth="1"/>
    <col min="2054" max="2054" width="13.75" style="102" customWidth="1"/>
    <col min="2055" max="2055" width="12.75" style="102" customWidth="1"/>
    <col min="2056" max="2056" width="14.375" style="102" customWidth="1"/>
    <col min="2057" max="2304" width="10.75" style="102"/>
    <col min="2305" max="2305" width="10.625" style="102" customWidth="1"/>
    <col min="2306" max="2306" width="13.25" style="102" customWidth="1"/>
    <col min="2307" max="2307" width="12.75" style="102" customWidth="1"/>
    <col min="2308" max="2308" width="13.75" style="102" customWidth="1"/>
    <col min="2309" max="2309" width="12.75" style="102" customWidth="1"/>
    <col min="2310" max="2310" width="13.75" style="102" customWidth="1"/>
    <col min="2311" max="2311" width="12.75" style="102" customWidth="1"/>
    <col min="2312" max="2312" width="14.375" style="102" customWidth="1"/>
    <col min="2313" max="2560" width="10.75" style="102"/>
    <col min="2561" max="2561" width="10.625" style="102" customWidth="1"/>
    <col min="2562" max="2562" width="13.25" style="102" customWidth="1"/>
    <col min="2563" max="2563" width="12.75" style="102" customWidth="1"/>
    <col min="2564" max="2564" width="13.75" style="102" customWidth="1"/>
    <col min="2565" max="2565" width="12.75" style="102" customWidth="1"/>
    <col min="2566" max="2566" width="13.75" style="102" customWidth="1"/>
    <col min="2567" max="2567" width="12.75" style="102" customWidth="1"/>
    <col min="2568" max="2568" width="14.375" style="102" customWidth="1"/>
    <col min="2569" max="2816" width="10.75" style="102"/>
    <col min="2817" max="2817" width="10.625" style="102" customWidth="1"/>
    <col min="2818" max="2818" width="13.25" style="102" customWidth="1"/>
    <col min="2819" max="2819" width="12.75" style="102" customWidth="1"/>
    <col min="2820" max="2820" width="13.75" style="102" customWidth="1"/>
    <col min="2821" max="2821" width="12.75" style="102" customWidth="1"/>
    <col min="2822" max="2822" width="13.75" style="102" customWidth="1"/>
    <col min="2823" max="2823" width="12.75" style="102" customWidth="1"/>
    <col min="2824" max="2824" width="14.375" style="102" customWidth="1"/>
    <col min="2825" max="3072" width="10.75" style="102"/>
    <col min="3073" max="3073" width="10.625" style="102" customWidth="1"/>
    <col min="3074" max="3074" width="13.25" style="102" customWidth="1"/>
    <col min="3075" max="3075" width="12.75" style="102" customWidth="1"/>
    <col min="3076" max="3076" width="13.75" style="102" customWidth="1"/>
    <col min="3077" max="3077" width="12.75" style="102" customWidth="1"/>
    <col min="3078" max="3078" width="13.75" style="102" customWidth="1"/>
    <col min="3079" max="3079" width="12.75" style="102" customWidth="1"/>
    <col min="3080" max="3080" width="14.375" style="102" customWidth="1"/>
    <col min="3081" max="3328" width="10.75" style="102"/>
    <col min="3329" max="3329" width="10.625" style="102" customWidth="1"/>
    <col min="3330" max="3330" width="13.25" style="102" customWidth="1"/>
    <col min="3331" max="3331" width="12.75" style="102" customWidth="1"/>
    <col min="3332" max="3332" width="13.75" style="102" customWidth="1"/>
    <col min="3333" max="3333" width="12.75" style="102" customWidth="1"/>
    <col min="3334" max="3334" width="13.75" style="102" customWidth="1"/>
    <col min="3335" max="3335" width="12.75" style="102" customWidth="1"/>
    <col min="3336" max="3336" width="14.375" style="102" customWidth="1"/>
    <col min="3337" max="3584" width="10.75" style="102"/>
    <col min="3585" max="3585" width="10.625" style="102" customWidth="1"/>
    <col min="3586" max="3586" width="13.25" style="102" customWidth="1"/>
    <col min="3587" max="3587" width="12.75" style="102" customWidth="1"/>
    <col min="3588" max="3588" width="13.75" style="102" customWidth="1"/>
    <col min="3589" max="3589" width="12.75" style="102" customWidth="1"/>
    <col min="3590" max="3590" width="13.75" style="102" customWidth="1"/>
    <col min="3591" max="3591" width="12.75" style="102" customWidth="1"/>
    <col min="3592" max="3592" width="14.375" style="102" customWidth="1"/>
    <col min="3593" max="3840" width="10.75" style="102"/>
    <col min="3841" max="3841" width="10.625" style="102" customWidth="1"/>
    <col min="3842" max="3842" width="13.25" style="102" customWidth="1"/>
    <col min="3843" max="3843" width="12.75" style="102" customWidth="1"/>
    <col min="3844" max="3844" width="13.75" style="102" customWidth="1"/>
    <col min="3845" max="3845" width="12.75" style="102" customWidth="1"/>
    <col min="3846" max="3846" width="13.75" style="102" customWidth="1"/>
    <col min="3847" max="3847" width="12.75" style="102" customWidth="1"/>
    <col min="3848" max="3848" width="14.375" style="102" customWidth="1"/>
    <col min="3849" max="4096" width="10.75" style="102"/>
    <col min="4097" max="4097" width="10.625" style="102" customWidth="1"/>
    <col min="4098" max="4098" width="13.25" style="102" customWidth="1"/>
    <col min="4099" max="4099" width="12.75" style="102" customWidth="1"/>
    <col min="4100" max="4100" width="13.75" style="102" customWidth="1"/>
    <col min="4101" max="4101" width="12.75" style="102" customWidth="1"/>
    <col min="4102" max="4102" width="13.75" style="102" customWidth="1"/>
    <col min="4103" max="4103" width="12.75" style="102" customWidth="1"/>
    <col min="4104" max="4104" width="14.375" style="102" customWidth="1"/>
    <col min="4105" max="4352" width="10.75" style="102"/>
    <col min="4353" max="4353" width="10.625" style="102" customWidth="1"/>
    <col min="4354" max="4354" width="13.25" style="102" customWidth="1"/>
    <col min="4355" max="4355" width="12.75" style="102" customWidth="1"/>
    <col min="4356" max="4356" width="13.75" style="102" customWidth="1"/>
    <col min="4357" max="4357" width="12.75" style="102" customWidth="1"/>
    <col min="4358" max="4358" width="13.75" style="102" customWidth="1"/>
    <col min="4359" max="4359" width="12.75" style="102" customWidth="1"/>
    <col min="4360" max="4360" width="14.375" style="102" customWidth="1"/>
    <col min="4361" max="4608" width="10.75" style="102"/>
    <col min="4609" max="4609" width="10.625" style="102" customWidth="1"/>
    <col min="4610" max="4610" width="13.25" style="102" customWidth="1"/>
    <col min="4611" max="4611" width="12.75" style="102" customWidth="1"/>
    <col min="4612" max="4612" width="13.75" style="102" customWidth="1"/>
    <col min="4613" max="4613" width="12.75" style="102" customWidth="1"/>
    <col min="4614" max="4614" width="13.75" style="102" customWidth="1"/>
    <col min="4615" max="4615" width="12.75" style="102" customWidth="1"/>
    <col min="4616" max="4616" width="14.375" style="102" customWidth="1"/>
    <col min="4617" max="4864" width="10.75" style="102"/>
    <col min="4865" max="4865" width="10.625" style="102" customWidth="1"/>
    <col min="4866" max="4866" width="13.25" style="102" customWidth="1"/>
    <col min="4867" max="4867" width="12.75" style="102" customWidth="1"/>
    <col min="4868" max="4868" width="13.75" style="102" customWidth="1"/>
    <col min="4869" max="4869" width="12.75" style="102" customWidth="1"/>
    <col min="4870" max="4870" width="13.75" style="102" customWidth="1"/>
    <col min="4871" max="4871" width="12.75" style="102" customWidth="1"/>
    <col min="4872" max="4872" width="14.375" style="102" customWidth="1"/>
    <col min="4873" max="5120" width="10.75" style="102"/>
    <col min="5121" max="5121" width="10.625" style="102" customWidth="1"/>
    <col min="5122" max="5122" width="13.25" style="102" customWidth="1"/>
    <col min="5123" max="5123" width="12.75" style="102" customWidth="1"/>
    <col min="5124" max="5124" width="13.75" style="102" customWidth="1"/>
    <col min="5125" max="5125" width="12.75" style="102" customWidth="1"/>
    <col min="5126" max="5126" width="13.75" style="102" customWidth="1"/>
    <col min="5127" max="5127" width="12.75" style="102" customWidth="1"/>
    <col min="5128" max="5128" width="14.375" style="102" customWidth="1"/>
    <col min="5129" max="5376" width="10.75" style="102"/>
    <col min="5377" max="5377" width="10.625" style="102" customWidth="1"/>
    <col min="5378" max="5378" width="13.25" style="102" customWidth="1"/>
    <col min="5379" max="5379" width="12.75" style="102" customWidth="1"/>
    <col min="5380" max="5380" width="13.75" style="102" customWidth="1"/>
    <col min="5381" max="5381" width="12.75" style="102" customWidth="1"/>
    <col min="5382" max="5382" width="13.75" style="102" customWidth="1"/>
    <col min="5383" max="5383" width="12.75" style="102" customWidth="1"/>
    <col min="5384" max="5384" width="14.375" style="102" customWidth="1"/>
    <col min="5385" max="5632" width="10.75" style="102"/>
    <col min="5633" max="5633" width="10.625" style="102" customWidth="1"/>
    <col min="5634" max="5634" width="13.25" style="102" customWidth="1"/>
    <col min="5635" max="5635" width="12.75" style="102" customWidth="1"/>
    <col min="5636" max="5636" width="13.75" style="102" customWidth="1"/>
    <col min="5637" max="5637" width="12.75" style="102" customWidth="1"/>
    <col min="5638" max="5638" width="13.75" style="102" customWidth="1"/>
    <col min="5639" max="5639" width="12.75" style="102" customWidth="1"/>
    <col min="5640" max="5640" width="14.375" style="102" customWidth="1"/>
    <col min="5641" max="5888" width="10.75" style="102"/>
    <col min="5889" max="5889" width="10.625" style="102" customWidth="1"/>
    <col min="5890" max="5890" width="13.25" style="102" customWidth="1"/>
    <col min="5891" max="5891" width="12.75" style="102" customWidth="1"/>
    <col min="5892" max="5892" width="13.75" style="102" customWidth="1"/>
    <col min="5893" max="5893" width="12.75" style="102" customWidth="1"/>
    <col min="5894" max="5894" width="13.75" style="102" customWidth="1"/>
    <col min="5895" max="5895" width="12.75" style="102" customWidth="1"/>
    <col min="5896" max="5896" width="14.375" style="102" customWidth="1"/>
    <col min="5897" max="6144" width="10.75" style="102"/>
    <col min="6145" max="6145" width="10.625" style="102" customWidth="1"/>
    <col min="6146" max="6146" width="13.25" style="102" customWidth="1"/>
    <col min="6147" max="6147" width="12.75" style="102" customWidth="1"/>
    <col min="6148" max="6148" width="13.75" style="102" customWidth="1"/>
    <col min="6149" max="6149" width="12.75" style="102" customWidth="1"/>
    <col min="6150" max="6150" width="13.75" style="102" customWidth="1"/>
    <col min="6151" max="6151" width="12.75" style="102" customWidth="1"/>
    <col min="6152" max="6152" width="14.375" style="102" customWidth="1"/>
    <col min="6153" max="6400" width="10.75" style="102"/>
    <col min="6401" max="6401" width="10.625" style="102" customWidth="1"/>
    <col min="6402" max="6402" width="13.25" style="102" customWidth="1"/>
    <col min="6403" max="6403" width="12.75" style="102" customWidth="1"/>
    <col min="6404" max="6404" width="13.75" style="102" customWidth="1"/>
    <col min="6405" max="6405" width="12.75" style="102" customWidth="1"/>
    <col min="6406" max="6406" width="13.75" style="102" customWidth="1"/>
    <col min="6407" max="6407" width="12.75" style="102" customWidth="1"/>
    <col min="6408" max="6408" width="14.375" style="102" customWidth="1"/>
    <col min="6409" max="6656" width="10.75" style="102"/>
    <col min="6657" max="6657" width="10.625" style="102" customWidth="1"/>
    <col min="6658" max="6658" width="13.25" style="102" customWidth="1"/>
    <col min="6659" max="6659" width="12.75" style="102" customWidth="1"/>
    <col min="6660" max="6660" width="13.75" style="102" customWidth="1"/>
    <col min="6661" max="6661" width="12.75" style="102" customWidth="1"/>
    <col min="6662" max="6662" width="13.75" style="102" customWidth="1"/>
    <col min="6663" max="6663" width="12.75" style="102" customWidth="1"/>
    <col min="6664" max="6664" width="14.375" style="102" customWidth="1"/>
    <col min="6665" max="6912" width="10.75" style="102"/>
    <col min="6913" max="6913" width="10.625" style="102" customWidth="1"/>
    <col min="6914" max="6914" width="13.25" style="102" customWidth="1"/>
    <col min="6915" max="6915" width="12.75" style="102" customWidth="1"/>
    <col min="6916" max="6916" width="13.75" style="102" customWidth="1"/>
    <col min="6917" max="6917" width="12.75" style="102" customWidth="1"/>
    <col min="6918" max="6918" width="13.75" style="102" customWidth="1"/>
    <col min="6919" max="6919" width="12.75" style="102" customWidth="1"/>
    <col min="6920" max="6920" width="14.375" style="102" customWidth="1"/>
    <col min="6921" max="7168" width="10.75" style="102"/>
    <col min="7169" max="7169" width="10.625" style="102" customWidth="1"/>
    <col min="7170" max="7170" width="13.25" style="102" customWidth="1"/>
    <col min="7171" max="7171" width="12.75" style="102" customWidth="1"/>
    <col min="7172" max="7172" width="13.75" style="102" customWidth="1"/>
    <col min="7173" max="7173" width="12.75" style="102" customWidth="1"/>
    <col min="7174" max="7174" width="13.75" style="102" customWidth="1"/>
    <col min="7175" max="7175" width="12.75" style="102" customWidth="1"/>
    <col min="7176" max="7176" width="14.375" style="102" customWidth="1"/>
    <col min="7177" max="7424" width="10.75" style="102"/>
    <col min="7425" max="7425" width="10.625" style="102" customWidth="1"/>
    <col min="7426" max="7426" width="13.25" style="102" customWidth="1"/>
    <col min="7427" max="7427" width="12.75" style="102" customWidth="1"/>
    <col min="7428" max="7428" width="13.75" style="102" customWidth="1"/>
    <col min="7429" max="7429" width="12.75" style="102" customWidth="1"/>
    <col min="7430" max="7430" width="13.75" style="102" customWidth="1"/>
    <col min="7431" max="7431" width="12.75" style="102" customWidth="1"/>
    <col min="7432" max="7432" width="14.375" style="102" customWidth="1"/>
    <col min="7433" max="7680" width="10.75" style="102"/>
    <col min="7681" max="7681" width="10.625" style="102" customWidth="1"/>
    <col min="7682" max="7682" width="13.25" style="102" customWidth="1"/>
    <col min="7683" max="7683" width="12.75" style="102" customWidth="1"/>
    <col min="7684" max="7684" width="13.75" style="102" customWidth="1"/>
    <col min="7685" max="7685" width="12.75" style="102" customWidth="1"/>
    <col min="7686" max="7686" width="13.75" style="102" customWidth="1"/>
    <col min="7687" max="7687" width="12.75" style="102" customWidth="1"/>
    <col min="7688" max="7688" width="14.375" style="102" customWidth="1"/>
    <col min="7689" max="7936" width="10.75" style="102"/>
    <col min="7937" max="7937" width="10.625" style="102" customWidth="1"/>
    <col min="7938" max="7938" width="13.25" style="102" customWidth="1"/>
    <col min="7939" max="7939" width="12.75" style="102" customWidth="1"/>
    <col min="7940" max="7940" width="13.75" style="102" customWidth="1"/>
    <col min="7941" max="7941" width="12.75" style="102" customWidth="1"/>
    <col min="7942" max="7942" width="13.75" style="102" customWidth="1"/>
    <col min="7943" max="7943" width="12.75" style="102" customWidth="1"/>
    <col min="7944" max="7944" width="14.375" style="102" customWidth="1"/>
    <col min="7945" max="8192" width="10.75" style="102"/>
    <col min="8193" max="8193" width="10.625" style="102" customWidth="1"/>
    <col min="8194" max="8194" width="13.25" style="102" customWidth="1"/>
    <col min="8195" max="8195" width="12.75" style="102" customWidth="1"/>
    <col min="8196" max="8196" width="13.75" style="102" customWidth="1"/>
    <col min="8197" max="8197" width="12.75" style="102" customWidth="1"/>
    <col min="8198" max="8198" width="13.75" style="102" customWidth="1"/>
    <col min="8199" max="8199" width="12.75" style="102" customWidth="1"/>
    <col min="8200" max="8200" width="14.375" style="102" customWidth="1"/>
    <col min="8201" max="8448" width="10.75" style="102"/>
    <col min="8449" max="8449" width="10.625" style="102" customWidth="1"/>
    <col min="8450" max="8450" width="13.25" style="102" customWidth="1"/>
    <col min="8451" max="8451" width="12.75" style="102" customWidth="1"/>
    <col min="8452" max="8452" width="13.75" style="102" customWidth="1"/>
    <col min="8453" max="8453" width="12.75" style="102" customWidth="1"/>
    <col min="8454" max="8454" width="13.75" style="102" customWidth="1"/>
    <col min="8455" max="8455" width="12.75" style="102" customWidth="1"/>
    <col min="8456" max="8456" width="14.375" style="102" customWidth="1"/>
    <col min="8457" max="8704" width="10.75" style="102"/>
    <col min="8705" max="8705" width="10.625" style="102" customWidth="1"/>
    <col min="8706" max="8706" width="13.25" style="102" customWidth="1"/>
    <col min="8707" max="8707" width="12.75" style="102" customWidth="1"/>
    <col min="8708" max="8708" width="13.75" style="102" customWidth="1"/>
    <col min="8709" max="8709" width="12.75" style="102" customWidth="1"/>
    <col min="8710" max="8710" width="13.75" style="102" customWidth="1"/>
    <col min="8711" max="8711" width="12.75" style="102" customWidth="1"/>
    <col min="8712" max="8712" width="14.375" style="102" customWidth="1"/>
    <col min="8713" max="8960" width="10.75" style="102"/>
    <col min="8961" max="8961" width="10.625" style="102" customWidth="1"/>
    <col min="8962" max="8962" width="13.25" style="102" customWidth="1"/>
    <col min="8963" max="8963" width="12.75" style="102" customWidth="1"/>
    <col min="8964" max="8964" width="13.75" style="102" customWidth="1"/>
    <col min="8965" max="8965" width="12.75" style="102" customWidth="1"/>
    <col min="8966" max="8966" width="13.75" style="102" customWidth="1"/>
    <col min="8967" max="8967" width="12.75" style="102" customWidth="1"/>
    <col min="8968" max="8968" width="14.375" style="102" customWidth="1"/>
    <col min="8969" max="9216" width="10.75" style="102"/>
    <col min="9217" max="9217" width="10.625" style="102" customWidth="1"/>
    <col min="9218" max="9218" width="13.25" style="102" customWidth="1"/>
    <col min="9219" max="9219" width="12.75" style="102" customWidth="1"/>
    <col min="9220" max="9220" width="13.75" style="102" customWidth="1"/>
    <col min="9221" max="9221" width="12.75" style="102" customWidth="1"/>
    <col min="9222" max="9222" width="13.75" style="102" customWidth="1"/>
    <col min="9223" max="9223" width="12.75" style="102" customWidth="1"/>
    <col min="9224" max="9224" width="14.375" style="102" customWidth="1"/>
    <col min="9225" max="9472" width="10.75" style="102"/>
    <col min="9473" max="9473" width="10.625" style="102" customWidth="1"/>
    <col min="9474" max="9474" width="13.25" style="102" customWidth="1"/>
    <col min="9475" max="9475" width="12.75" style="102" customWidth="1"/>
    <col min="9476" max="9476" width="13.75" style="102" customWidth="1"/>
    <col min="9477" max="9477" width="12.75" style="102" customWidth="1"/>
    <col min="9478" max="9478" width="13.75" style="102" customWidth="1"/>
    <col min="9479" max="9479" width="12.75" style="102" customWidth="1"/>
    <col min="9480" max="9480" width="14.375" style="102" customWidth="1"/>
    <col min="9481" max="9728" width="10.75" style="102"/>
    <col min="9729" max="9729" width="10.625" style="102" customWidth="1"/>
    <col min="9730" max="9730" width="13.25" style="102" customWidth="1"/>
    <col min="9731" max="9731" width="12.75" style="102" customWidth="1"/>
    <col min="9732" max="9732" width="13.75" style="102" customWidth="1"/>
    <col min="9733" max="9733" width="12.75" style="102" customWidth="1"/>
    <col min="9734" max="9734" width="13.75" style="102" customWidth="1"/>
    <col min="9735" max="9735" width="12.75" style="102" customWidth="1"/>
    <col min="9736" max="9736" width="14.375" style="102" customWidth="1"/>
    <col min="9737" max="9984" width="10.75" style="102"/>
    <col min="9985" max="9985" width="10.625" style="102" customWidth="1"/>
    <col min="9986" max="9986" width="13.25" style="102" customWidth="1"/>
    <col min="9987" max="9987" width="12.75" style="102" customWidth="1"/>
    <col min="9988" max="9988" width="13.75" style="102" customWidth="1"/>
    <col min="9989" max="9989" width="12.75" style="102" customWidth="1"/>
    <col min="9990" max="9990" width="13.75" style="102" customWidth="1"/>
    <col min="9991" max="9991" width="12.75" style="102" customWidth="1"/>
    <col min="9992" max="9992" width="14.375" style="102" customWidth="1"/>
    <col min="9993" max="10240" width="10.75" style="102"/>
    <col min="10241" max="10241" width="10.625" style="102" customWidth="1"/>
    <col min="10242" max="10242" width="13.25" style="102" customWidth="1"/>
    <col min="10243" max="10243" width="12.75" style="102" customWidth="1"/>
    <col min="10244" max="10244" width="13.75" style="102" customWidth="1"/>
    <col min="10245" max="10245" width="12.75" style="102" customWidth="1"/>
    <col min="10246" max="10246" width="13.75" style="102" customWidth="1"/>
    <col min="10247" max="10247" width="12.75" style="102" customWidth="1"/>
    <col min="10248" max="10248" width="14.375" style="102" customWidth="1"/>
    <col min="10249" max="10496" width="10.75" style="102"/>
    <col min="10497" max="10497" width="10.625" style="102" customWidth="1"/>
    <col min="10498" max="10498" width="13.25" style="102" customWidth="1"/>
    <col min="10499" max="10499" width="12.75" style="102" customWidth="1"/>
    <col min="10500" max="10500" width="13.75" style="102" customWidth="1"/>
    <col min="10501" max="10501" width="12.75" style="102" customWidth="1"/>
    <col min="10502" max="10502" width="13.75" style="102" customWidth="1"/>
    <col min="10503" max="10503" width="12.75" style="102" customWidth="1"/>
    <col min="10504" max="10504" width="14.375" style="102" customWidth="1"/>
    <col min="10505" max="10752" width="10.75" style="102"/>
    <col min="10753" max="10753" width="10.625" style="102" customWidth="1"/>
    <col min="10754" max="10754" width="13.25" style="102" customWidth="1"/>
    <col min="10755" max="10755" width="12.75" style="102" customWidth="1"/>
    <col min="10756" max="10756" width="13.75" style="102" customWidth="1"/>
    <col min="10757" max="10757" width="12.75" style="102" customWidth="1"/>
    <col min="10758" max="10758" width="13.75" style="102" customWidth="1"/>
    <col min="10759" max="10759" width="12.75" style="102" customWidth="1"/>
    <col min="10760" max="10760" width="14.375" style="102" customWidth="1"/>
    <col min="10761" max="11008" width="10.75" style="102"/>
    <col min="11009" max="11009" width="10.625" style="102" customWidth="1"/>
    <col min="11010" max="11010" width="13.25" style="102" customWidth="1"/>
    <col min="11011" max="11011" width="12.75" style="102" customWidth="1"/>
    <col min="11012" max="11012" width="13.75" style="102" customWidth="1"/>
    <col min="11013" max="11013" width="12.75" style="102" customWidth="1"/>
    <col min="11014" max="11014" width="13.75" style="102" customWidth="1"/>
    <col min="11015" max="11015" width="12.75" style="102" customWidth="1"/>
    <col min="11016" max="11016" width="14.375" style="102" customWidth="1"/>
    <col min="11017" max="11264" width="10.75" style="102"/>
    <col min="11265" max="11265" width="10.625" style="102" customWidth="1"/>
    <col min="11266" max="11266" width="13.25" style="102" customWidth="1"/>
    <col min="11267" max="11267" width="12.75" style="102" customWidth="1"/>
    <col min="11268" max="11268" width="13.75" style="102" customWidth="1"/>
    <col min="11269" max="11269" width="12.75" style="102" customWidth="1"/>
    <col min="11270" max="11270" width="13.75" style="102" customWidth="1"/>
    <col min="11271" max="11271" width="12.75" style="102" customWidth="1"/>
    <col min="11272" max="11272" width="14.375" style="102" customWidth="1"/>
    <col min="11273" max="11520" width="10.75" style="102"/>
    <col min="11521" max="11521" width="10.625" style="102" customWidth="1"/>
    <col min="11522" max="11522" width="13.25" style="102" customWidth="1"/>
    <col min="11523" max="11523" width="12.75" style="102" customWidth="1"/>
    <col min="11524" max="11524" width="13.75" style="102" customWidth="1"/>
    <col min="11525" max="11525" width="12.75" style="102" customWidth="1"/>
    <col min="11526" max="11526" width="13.75" style="102" customWidth="1"/>
    <col min="11527" max="11527" width="12.75" style="102" customWidth="1"/>
    <col min="11528" max="11528" width="14.375" style="102" customWidth="1"/>
    <col min="11529" max="11776" width="10.75" style="102"/>
    <col min="11777" max="11777" width="10.625" style="102" customWidth="1"/>
    <col min="11778" max="11778" width="13.25" style="102" customWidth="1"/>
    <col min="11779" max="11779" width="12.75" style="102" customWidth="1"/>
    <col min="11780" max="11780" width="13.75" style="102" customWidth="1"/>
    <col min="11781" max="11781" width="12.75" style="102" customWidth="1"/>
    <col min="11782" max="11782" width="13.75" style="102" customWidth="1"/>
    <col min="11783" max="11783" width="12.75" style="102" customWidth="1"/>
    <col min="11784" max="11784" width="14.375" style="102" customWidth="1"/>
    <col min="11785" max="12032" width="10.75" style="102"/>
    <col min="12033" max="12033" width="10.625" style="102" customWidth="1"/>
    <col min="12034" max="12034" width="13.25" style="102" customWidth="1"/>
    <col min="12035" max="12035" width="12.75" style="102" customWidth="1"/>
    <col min="12036" max="12036" width="13.75" style="102" customWidth="1"/>
    <col min="12037" max="12037" width="12.75" style="102" customWidth="1"/>
    <col min="12038" max="12038" width="13.75" style="102" customWidth="1"/>
    <col min="12039" max="12039" width="12.75" style="102" customWidth="1"/>
    <col min="12040" max="12040" width="14.375" style="102" customWidth="1"/>
    <col min="12041" max="12288" width="10.75" style="102"/>
    <col min="12289" max="12289" width="10.625" style="102" customWidth="1"/>
    <col min="12290" max="12290" width="13.25" style="102" customWidth="1"/>
    <col min="12291" max="12291" width="12.75" style="102" customWidth="1"/>
    <col min="12292" max="12292" width="13.75" style="102" customWidth="1"/>
    <col min="12293" max="12293" width="12.75" style="102" customWidth="1"/>
    <col min="12294" max="12294" width="13.75" style="102" customWidth="1"/>
    <col min="12295" max="12295" width="12.75" style="102" customWidth="1"/>
    <col min="12296" max="12296" width="14.375" style="102" customWidth="1"/>
    <col min="12297" max="12544" width="10.75" style="102"/>
    <col min="12545" max="12545" width="10.625" style="102" customWidth="1"/>
    <col min="12546" max="12546" width="13.25" style="102" customWidth="1"/>
    <col min="12547" max="12547" width="12.75" style="102" customWidth="1"/>
    <col min="12548" max="12548" width="13.75" style="102" customWidth="1"/>
    <col min="12549" max="12549" width="12.75" style="102" customWidth="1"/>
    <col min="12550" max="12550" width="13.75" style="102" customWidth="1"/>
    <col min="12551" max="12551" width="12.75" style="102" customWidth="1"/>
    <col min="12552" max="12552" width="14.375" style="102" customWidth="1"/>
    <col min="12553" max="12800" width="10.75" style="102"/>
    <col min="12801" max="12801" width="10.625" style="102" customWidth="1"/>
    <col min="12802" max="12802" width="13.25" style="102" customWidth="1"/>
    <col min="12803" max="12803" width="12.75" style="102" customWidth="1"/>
    <col min="12804" max="12804" width="13.75" style="102" customWidth="1"/>
    <col min="12805" max="12805" width="12.75" style="102" customWidth="1"/>
    <col min="12806" max="12806" width="13.75" style="102" customWidth="1"/>
    <col min="12807" max="12807" width="12.75" style="102" customWidth="1"/>
    <col min="12808" max="12808" width="14.375" style="102" customWidth="1"/>
    <col min="12809" max="13056" width="10.75" style="102"/>
    <col min="13057" max="13057" width="10.625" style="102" customWidth="1"/>
    <col min="13058" max="13058" width="13.25" style="102" customWidth="1"/>
    <col min="13059" max="13059" width="12.75" style="102" customWidth="1"/>
    <col min="13060" max="13060" width="13.75" style="102" customWidth="1"/>
    <col min="13061" max="13061" width="12.75" style="102" customWidth="1"/>
    <col min="13062" max="13062" width="13.75" style="102" customWidth="1"/>
    <col min="13063" max="13063" width="12.75" style="102" customWidth="1"/>
    <col min="13064" max="13064" width="14.375" style="102" customWidth="1"/>
    <col min="13065" max="13312" width="10.75" style="102"/>
    <col min="13313" max="13313" width="10.625" style="102" customWidth="1"/>
    <col min="13314" max="13314" width="13.25" style="102" customWidth="1"/>
    <col min="13315" max="13315" width="12.75" style="102" customWidth="1"/>
    <col min="13316" max="13316" width="13.75" style="102" customWidth="1"/>
    <col min="13317" max="13317" width="12.75" style="102" customWidth="1"/>
    <col min="13318" max="13318" width="13.75" style="102" customWidth="1"/>
    <col min="13319" max="13319" width="12.75" style="102" customWidth="1"/>
    <col min="13320" max="13320" width="14.375" style="102" customWidth="1"/>
    <col min="13321" max="13568" width="10.75" style="102"/>
    <col min="13569" max="13569" width="10.625" style="102" customWidth="1"/>
    <col min="13570" max="13570" width="13.25" style="102" customWidth="1"/>
    <col min="13571" max="13571" width="12.75" style="102" customWidth="1"/>
    <col min="13572" max="13572" width="13.75" style="102" customWidth="1"/>
    <col min="13573" max="13573" width="12.75" style="102" customWidth="1"/>
    <col min="13574" max="13574" width="13.75" style="102" customWidth="1"/>
    <col min="13575" max="13575" width="12.75" style="102" customWidth="1"/>
    <col min="13576" max="13576" width="14.375" style="102" customWidth="1"/>
    <col min="13577" max="13824" width="10.75" style="102"/>
    <col min="13825" max="13825" width="10.625" style="102" customWidth="1"/>
    <col min="13826" max="13826" width="13.25" style="102" customWidth="1"/>
    <col min="13827" max="13827" width="12.75" style="102" customWidth="1"/>
    <col min="13828" max="13828" width="13.75" style="102" customWidth="1"/>
    <col min="13829" max="13829" width="12.75" style="102" customWidth="1"/>
    <col min="13830" max="13830" width="13.75" style="102" customWidth="1"/>
    <col min="13831" max="13831" width="12.75" style="102" customWidth="1"/>
    <col min="13832" max="13832" width="14.375" style="102" customWidth="1"/>
    <col min="13833" max="14080" width="10.75" style="102"/>
    <col min="14081" max="14081" width="10.625" style="102" customWidth="1"/>
    <col min="14082" max="14082" width="13.25" style="102" customWidth="1"/>
    <col min="14083" max="14083" width="12.75" style="102" customWidth="1"/>
    <col min="14084" max="14084" width="13.75" style="102" customWidth="1"/>
    <col min="14085" max="14085" width="12.75" style="102" customWidth="1"/>
    <col min="14086" max="14086" width="13.75" style="102" customWidth="1"/>
    <col min="14087" max="14087" width="12.75" style="102" customWidth="1"/>
    <col min="14088" max="14088" width="14.375" style="102" customWidth="1"/>
    <col min="14089" max="14336" width="10.75" style="102"/>
    <col min="14337" max="14337" width="10.625" style="102" customWidth="1"/>
    <col min="14338" max="14338" width="13.25" style="102" customWidth="1"/>
    <col min="14339" max="14339" width="12.75" style="102" customWidth="1"/>
    <col min="14340" max="14340" width="13.75" style="102" customWidth="1"/>
    <col min="14341" max="14341" width="12.75" style="102" customWidth="1"/>
    <col min="14342" max="14342" width="13.75" style="102" customWidth="1"/>
    <col min="14343" max="14343" width="12.75" style="102" customWidth="1"/>
    <col min="14344" max="14344" width="14.375" style="102" customWidth="1"/>
    <col min="14345" max="14592" width="10.75" style="102"/>
    <col min="14593" max="14593" width="10.625" style="102" customWidth="1"/>
    <col min="14594" max="14594" width="13.25" style="102" customWidth="1"/>
    <col min="14595" max="14595" width="12.75" style="102" customWidth="1"/>
    <col min="14596" max="14596" width="13.75" style="102" customWidth="1"/>
    <col min="14597" max="14597" width="12.75" style="102" customWidth="1"/>
    <col min="14598" max="14598" width="13.75" style="102" customWidth="1"/>
    <col min="14599" max="14599" width="12.75" style="102" customWidth="1"/>
    <col min="14600" max="14600" width="14.375" style="102" customWidth="1"/>
    <col min="14601" max="14848" width="10.75" style="102"/>
    <col min="14849" max="14849" width="10.625" style="102" customWidth="1"/>
    <col min="14850" max="14850" width="13.25" style="102" customWidth="1"/>
    <col min="14851" max="14851" width="12.75" style="102" customWidth="1"/>
    <col min="14852" max="14852" width="13.75" style="102" customWidth="1"/>
    <col min="14853" max="14853" width="12.75" style="102" customWidth="1"/>
    <col min="14854" max="14854" width="13.75" style="102" customWidth="1"/>
    <col min="14855" max="14855" width="12.75" style="102" customWidth="1"/>
    <col min="14856" max="14856" width="14.375" style="102" customWidth="1"/>
    <col min="14857" max="15104" width="10.75" style="102"/>
    <col min="15105" max="15105" width="10.625" style="102" customWidth="1"/>
    <col min="15106" max="15106" width="13.25" style="102" customWidth="1"/>
    <col min="15107" max="15107" width="12.75" style="102" customWidth="1"/>
    <col min="15108" max="15108" width="13.75" style="102" customWidth="1"/>
    <col min="15109" max="15109" width="12.75" style="102" customWidth="1"/>
    <col min="15110" max="15110" width="13.75" style="102" customWidth="1"/>
    <col min="15111" max="15111" width="12.75" style="102" customWidth="1"/>
    <col min="15112" max="15112" width="14.375" style="102" customWidth="1"/>
    <col min="15113" max="15360" width="10.75" style="102"/>
    <col min="15361" max="15361" width="10.625" style="102" customWidth="1"/>
    <col min="15362" max="15362" width="13.25" style="102" customWidth="1"/>
    <col min="15363" max="15363" width="12.75" style="102" customWidth="1"/>
    <col min="15364" max="15364" width="13.75" style="102" customWidth="1"/>
    <col min="15365" max="15365" width="12.75" style="102" customWidth="1"/>
    <col min="15366" max="15366" width="13.75" style="102" customWidth="1"/>
    <col min="15367" max="15367" width="12.75" style="102" customWidth="1"/>
    <col min="15368" max="15368" width="14.375" style="102" customWidth="1"/>
    <col min="15369" max="15616" width="10.75" style="102"/>
    <col min="15617" max="15617" width="10.625" style="102" customWidth="1"/>
    <col min="15618" max="15618" width="13.25" style="102" customWidth="1"/>
    <col min="15619" max="15619" width="12.75" style="102" customWidth="1"/>
    <col min="15620" max="15620" width="13.75" style="102" customWidth="1"/>
    <col min="15621" max="15621" width="12.75" style="102" customWidth="1"/>
    <col min="15622" max="15622" width="13.75" style="102" customWidth="1"/>
    <col min="15623" max="15623" width="12.75" style="102" customWidth="1"/>
    <col min="15624" max="15624" width="14.375" style="102" customWidth="1"/>
    <col min="15625" max="15872" width="10.75" style="102"/>
    <col min="15873" max="15873" width="10.625" style="102" customWidth="1"/>
    <col min="15874" max="15874" width="13.25" style="102" customWidth="1"/>
    <col min="15875" max="15875" width="12.75" style="102" customWidth="1"/>
    <col min="15876" max="15876" width="13.75" style="102" customWidth="1"/>
    <col min="15877" max="15877" width="12.75" style="102" customWidth="1"/>
    <col min="15878" max="15878" width="13.75" style="102" customWidth="1"/>
    <col min="15879" max="15879" width="12.75" style="102" customWidth="1"/>
    <col min="15880" max="15880" width="14.375" style="102" customWidth="1"/>
    <col min="15881" max="16128" width="10.75" style="102"/>
    <col min="16129" max="16129" width="10.625" style="102" customWidth="1"/>
    <col min="16130" max="16130" width="13.25" style="102" customWidth="1"/>
    <col min="16131" max="16131" width="12.75" style="102" customWidth="1"/>
    <col min="16132" max="16132" width="13.75" style="102" customWidth="1"/>
    <col min="16133" max="16133" width="12.75" style="102" customWidth="1"/>
    <col min="16134" max="16134" width="13.75" style="102" customWidth="1"/>
    <col min="16135" max="16135" width="12.75" style="102" customWidth="1"/>
    <col min="16136" max="16136" width="14.375" style="102" customWidth="1"/>
    <col min="16137" max="16384" width="10.75" style="102"/>
  </cols>
  <sheetData>
    <row r="1" spans="1:15" ht="20.45" customHeight="1" thickBot="1">
      <c r="A1" s="177" t="s">
        <v>89</v>
      </c>
      <c r="B1" s="178"/>
      <c r="C1" s="178"/>
      <c r="D1" s="178"/>
      <c r="E1" s="178"/>
      <c r="F1" s="178"/>
      <c r="G1" s="178"/>
      <c r="H1" s="179" t="s">
        <v>90</v>
      </c>
      <c r="N1" s="181"/>
    </row>
    <row r="2" spans="1:15" ht="16.149999999999999" customHeight="1" thickTop="1">
      <c r="A2" s="182" t="s">
        <v>91</v>
      </c>
      <c r="B2" s="183" t="s">
        <v>92</v>
      </c>
      <c r="C2" s="184" t="s">
        <v>93</v>
      </c>
      <c r="D2" s="185"/>
      <c r="E2" s="185"/>
      <c r="F2" s="186"/>
      <c r="G2" s="187" t="s">
        <v>94</v>
      </c>
      <c r="H2" s="188"/>
    </row>
    <row r="3" spans="1:15" ht="16.149999999999999" customHeight="1">
      <c r="A3" s="114"/>
      <c r="B3" s="189"/>
      <c r="C3" s="190" t="s">
        <v>95</v>
      </c>
      <c r="D3" s="191" t="s">
        <v>96</v>
      </c>
      <c r="E3" s="192" t="s">
        <v>7</v>
      </c>
      <c r="F3" s="193" t="s">
        <v>97</v>
      </c>
      <c r="G3" s="194" t="s">
        <v>98</v>
      </c>
      <c r="H3" s="195" t="s">
        <v>99</v>
      </c>
    </row>
    <row r="4" spans="1:15" ht="16.149999999999999" customHeight="1">
      <c r="A4" s="196"/>
      <c r="B4" s="197"/>
      <c r="C4" s="198"/>
      <c r="D4" s="199"/>
      <c r="E4" s="200"/>
      <c r="F4" s="201" t="s">
        <v>100</v>
      </c>
      <c r="G4" s="201" t="s">
        <v>101</v>
      </c>
      <c r="H4" s="122"/>
      <c r="I4" s="202"/>
    </row>
    <row r="5" spans="1:15" ht="16.149999999999999" customHeight="1">
      <c r="A5" s="203"/>
      <c r="B5" s="204"/>
      <c r="C5" s="162"/>
      <c r="D5" s="162"/>
      <c r="E5" s="162"/>
      <c r="F5" s="162"/>
      <c r="G5" s="162"/>
      <c r="H5" s="162"/>
    </row>
    <row r="6" spans="1:15" ht="16.149999999999999" customHeight="1">
      <c r="A6" s="205" t="s">
        <v>102</v>
      </c>
      <c r="B6" s="206">
        <v>154992</v>
      </c>
      <c r="C6" s="139">
        <v>64527434</v>
      </c>
      <c r="D6" s="139">
        <v>64327113</v>
      </c>
      <c r="E6" s="139">
        <v>200321</v>
      </c>
      <c r="F6" s="139">
        <v>6473810</v>
      </c>
      <c r="G6" s="207">
        <v>123498</v>
      </c>
      <c r="H6" s="207">
        <v>109775725</v>
      </c>
    </row>
    <row r="7" spans="1:15" ht="16.149999999999999" customHeight="1">
      <c r="A7" s="205">
        <v>27</v>
      </c>
      <c r="B7" s="206">
        <v>149941</v>
      </c>
      <c r="C7" s="139">
        <v>66289934</v>
      </c>
      <c r="D7" s="139">
        <v>66077912</v>
      </c>
      <c r="E7" s="139">
        <v>212022</v>
      </c>
      <c r="F7" s="139">
        <v>7154201</v>
      </c>
      <c r="G7" s="207">
        <v>123559</v>
      </c>
      <c r="H7" s="207">
        <v>112542040</v>
      </c>
    </row>
    <row r="8" spans="1:15" s="142" customFormat="1" ht="16.149999999999999" customHeight="1">
      <c r="A8" s="208">
        <v>28</v>
      </c>
      <c r="B8" s="206">
        <v>142645</v>
      </c>
      <c r="C8" s="139">
        <v>63774075</v>
      </c>
      <c r="D8" s="139">
        <v>63570008</v>
      </c>
      <c r="E8" s="139">
        <v>204067</v>
      </c>
      <c r="F8" s="139">
        <v>7146737</v>
      </c>
      <c r="G8" s="207">
        <v>124063</v>
      </c>
      <c r="H8" s="207">
        <v>112479194</v>
      </c>
      <c r="I8" s="180"/>
      <c r="J8" s="209"/>
      <c r="K8" s="180"/>
      <c r="L8" s="180"/>
      <c r="M8" s="180"/>
      <c r="N8" s="180"/>
      <c r="O8" s="180"/>
    </row>
    <row r="9" spans="1:15" s="142" customFormat="1" ht="16.149999999999999" customHeight="1">
      <c r="A9" s="208">
        <v>29</v>
      </c>
      <c r="B9" s="206">
        <v>136992</v>
      </c>
      <c r="C9" s="139">
        <v>62435929</v>
      </c>
      <c r="D9" s="139">
        <v>62272979</v>
      </c>
      <c r="E9" s="139">
        <v>162950</v>
      </c>
      <c r="F9" s="139">
        <v>6954873</v>
      </c>
      <c r="G9" s="207">
        <v>124542</v>
      </c>
      <c r="H9" s="207">
        <v>114741046.256</v>
      </c>
      <c r="I9" s="180"/>
      <c r="J9" s="209"/>
      <c r="K9" s="180"/>
      <c r="L9" s="180"/>
      <c r="M9" s="180"/>
      <c r="N9" s="180"/>
      <c r="O9" s="180"/>
    </row>
    <row r="10" spans="1:15" s="142" customFormat="1" ht="16.149999999999999" customHeight="1">
      <c r="A10" s="208">
        <v>30</v>
      </c>
      <c r="B10" s="206">
        <v>132280</v>
      </c>
      <c r="C10" s="139">
        <v>61567042</v>
      </c>
      <c r="D10" s="139">
        <v>61403164</v>
      </c>
      <c r="E10" s="139">
        <v>163878</v>
      </c>
      <c r="F10" s="139">
        <v>6999989</v>
      </c>
      <c r="G10" s="207">
        <v>124948</v>
      </c>
      <c r="H10" s="207">
        <v>115156243</v>
      </c>
      <c r="I10" s="180"/>
      <c r="J10" s="209"/>
      <c r="K10" s="180"/>
      <c r="L10" s="180"/>
      <c r="M10" s="180"/>
      <c r="N10" s="180"/>
      <c r="O10" s="180"/>
    </row>
    <row r="11" spans="1:15" ht="16.149999999999999" customHeight="1">
      <c r="A11" s="210"/>
      <c r="B11" s="211"/>
      <c r="C11" s="212"/>
      <c r="D11" s="212"/>
      <c r="E11" s="149"/>
      <c r="F11" s="149"/>
      <c r="G11" s="213"/>
      <c r="H11" s="213"/>
      <c r="J11" s="214"/>
    </row>
    <row r="12" spans="1:15" s="142" customFormat="1" ht="16.149999999999999" customHeight="1">
      <c r="A12" s="144" t="s">
        <v>103</v>
      </c>
      <c r="B12" s="206">
        <v>128588</v>
      </c>
      <c r="C12" s="215">
        <v>4870824</v>
      </c>
      <c r="D12" s="146">
        <v>4861508</v>
      </c>
      <c r="E12" s="146">
        <v>9316</v>
      </c>
      <c r="F12" s="146">
        <v>567211</v>
      </c>
      <c r="G12" s="216">
        <v>124318</v>
      </c>
      <c r="H12" s="216">
        <v>9488011</v>
      </c>
      <c r="I12" s="180"/>
      <c r="J12" s="180"/>
      <c r="K12" s="180"/>
      <c r="L12" s="180"/>
      <c r="M12" s="180"/>
      <c r="N12" s="180"/>
      <c r="O12" s="180"/>
    </row>
    <row r="13" spans="1:15" s="142" customFormat="1" ht="16.149999999999999" customHeight="1">
      <c r="A13" s="144">
        <v>9</v>
      </c>
      <c r="B13" s="217">
        <v>128395</v>
      </c>
      <c r="C13" s="218">
        <v>4952071</v>
      </c>
      <c r="D13" s="218">
        <v>4941770</v>
      </c>
      <c r="E13" s="218">
        <v>10301</v>
      </c>
      <c r="F13" s="218">
        <v>577385</v>
      </c>
      <c r="G13" s="216">
        <v>124140</v>
      </c>
      <c r="H13" s="216">
        <v>9553006</v>
      </c>
      <c r="I13" s="180"/>
      <c r="J13" s="180"/>
      <c r="K13" s="180"/>
      <c r="L13" s="180"/>
      <c r="M13" s="180"/>
      <c r="N13" s="180"/>
      <c r="O13" s="180"/>
    </row>
    <row r="14" spans="1:15" ht="16.149999999999999" customHeight="1">
      <c r="A14" s="144">
        <v>10</v>
      </c>
      <c r="B14" s="206">
        <v>128199</v>
      </c>
      <c r="C14" s="215">
        <v>5353501</v>
      </c>
      <c r="D14" s="215">
        <v>5336528</v>
      </c>
      <c r="E14" s="146">
        <v>16973</v>
      </c>
      <c r="F14" s="146">
        <v>569735</v>
      </c>
      <c r="G14" s="216">
        <v>123868</v>
      </c>
      <c r="H14" s="216">
        <v>9979869</v>
      </c>
    </row>
    <row r="15" spans="1:15" ht="16.149999999999999" customHeight="1">
      <c r="A15" s="144">
        <v>11</v>
      </c>
      <c r="B15" s="206">
        <v>128012</v>
      </c>
      <c r="C15" s="215">
        <v>4967378</v>
      </c>
      <c r="D15" s="215">
        <v>4956419</v>
      </c>
      <c r="E15" s="146">
        <v>10959</v>
      </c>
      <c r="F15" s="146">
        <v>576635</v>
      </c>
      <c r="G15" s="216">
        <v>123555</v>
      </c>
      <c r="H15" s="216">
        <v>9531870</v>
      </c>
    </row>
    <row r="16" spans="1:15" ht="16.149999999999999" customHeight="1">
      <c r="A16" s="144">
        <v>12</v>
      </c>
      <c r="B16" s="206">
        <v>127832</v>
      </c>
      <c r="C16" s="215">
        <v>5198224</v>
      </c>
      <c r="D16" s="215">
        <v>5188515</v>
      </c>
      <c r="E16" s="146">
        <v>9709</v>
      </c>
      <c r="F16" s="146">
        <v>608470</v>
      </c>
      <c r="G16" s="216">
        <v>123229</v>
      </c>
      <c r="H16" s="216">
        <v>9864954</v>
      </c>
    </row>
    <row r="17" spans="1:15" s="148" customFormat="1" ht="16.149999999999999" customHeight="1">
      <c r="A17" s="219" t="s">
        <v>104</v>
      </c>
      <c r="B17" s="220">
        <v>127839</v>
      </c>
      <c r="C17" s="221">
        <v>4950392</v>
      </c>
      <c r="D17" s="221">
        <v>4943155</v>
      </c>
      <c r="E17" s="222">
        <v>7237</v>
      </c>
      <c r="F17" s="222">
        <v>574325</v>
      </c>
      <c r="G17" s="223">
        <v>123017</v>
      </c>
      <c r="H17" s="223">
        <v>9478390</v>
      </c>
      <c r="I17" s="224"/>
      <c r="J17" s="224"/>
      <c r="K17" s="224"/>
      <c r="L17" s="224"/>
      <c r="M17" s="224"/>
      <c r="N17" s="224"/>
      <c r="O17" s="224"/>
    </row>
    <row r="18" spans="1:15" s="148" customFormat="1" ht="16.149999999999999" customHeight="1">
      <c r="A18" s="225" t="s">
        <v>105</v>
      </c>
      <c r="B18" s="206">
        <v>129139</v>
      </c>
      <c r="C18" s="226">
        <v>5130492</v>
      </c>
      <c r="D18" s="227">
        <v>5120689</v>
      </c>
      <c r="E18" s="227">
        <v>9803</v>
      </c>
      <c r="F18" s="227">
        <v>593921</v>
      </c>
      <c r="G18" s="216">
        <v>124792</v>
      </c>
      <c r="H18" s="216">
        <v>9849844</v>
      </c>
      <c r="I18" s="202"/>
      <c r="J18" s="224"/>
      <c r="K18" s="224"/>
      <c r="L18" s="224"/>
      <c r="M18" s="224"/>
      <c r="N18" s="224"/>
      <c r="O18" s="224"/>
    </row>
    <row r="19" spans="1:15" ht="16.149999999999999" customHeight="1">
      <c r="A19" s="228" t="s">
        <v>106</v>
      </c>
      <c r="B19" s="229" t="s">
        <v>107</v>
      </c>
      <c r="C19" s="162"/>
      <c r="D19" s="162"/>
      <c r="E19" s="162"/>
      <c r="F19" s="162"/>
      <c r="G19" s="162"/>
      <c r="H19" s="162"/>
    </row>
    <row r="20" spans="1:15" ht="16.149999999999999" customHeight="1">
      <c r="A20" s="105" t="s">
        <v>108</v>
      </c>
      <c r="B20" s="230" t="s">
        <v>109</v>
      </c>
    </row>
    <row r="22" spans="1:15">
      <c r="B22" s="231"/>
      <c r="C22" s="232"/>
    </row>
    <row r="26" spans="1:15">
      <c r="A26" s="233"/>
      <c r="B26" s="234"/>
    </row>
    <row r="28" spans="1:15">
      <c r="G28" s="102" t="s">
        <v>110</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4"/>
  <sheetViews>
    <sheetView showOutlineSymbols="0" zoomScale="110" zoomScaleNormal="110" zoomScaleSheetLayoutView="100" workbookViewId="0">
      <selection sqref="A1:I1"/>
    </sheetView>
  </sheetViews>
  <sheetFormatPr defaultColWidth="10.75" defaultRowHeight="14.25"/>
  <cols>
    <col min="1" max="1" width="12.75" style="102" customWidth="1"/>
    <col min="2" max="2" width="12.375" style="102" customWidth="1"/>
    <col min="3" max="9" width="13.125" style="102" customWidth="1"/>
    <col min="10" max="10" width="3.625" style="102" customWidth="1"/>
    <col min="11" max="11" width="13" style="102" bestFit="1" customWidth="1"/>
    <col min="12" max="12" width="19.5" style="102" customWidth="1"/>
    <col min="13" max="256" width="10.75" style="102"/>
    <col min="257" max="257" width="12.75" style="102" customWidth="1"/>
    <col min="258" max="258" width="12.375" style="102" customWidth="1"/>
    <col min="259" max="265" width="13.125" style="102" customWidth="1"/>
    <col min="266" max="266" width="3.625" style="102" customWidth="1"/>
    <col min="267" max="267" width="13" style="102" bestFit="1" customWidth="1"/>
    <col min="268" max="268" width="19.5" style="102" customWidth="1"/>
    <col min="269" max="512" width="10.75" style="102"/>
    <col min="513" max="513" width="12.75" style="102" customWidth="1"/>
    <col min="514" max="514" width="12.375" style="102" customWidth="1"/>
    <col min="515" max="521" width="13.125" style="102" customWidth="1"/>
    <col min="522" max="522" width="3.625" style="102" customWidth="1"/>
    <col min="523" max="523" width="13" style="102" bestFit="1" customWidth="1"/>
    <col min="524" max="524" width="19.5" style="102" customWidth="1"/>
    <col min="525" max="768" width="10.75" style="102"/>
    <col min="769" max="769" width="12.75" style="102" customWidth="1"/>
    <col min="770" max="770" width="12.375" style="102" customWidth="1"/>
    <col min="771" max="777" width="13.125" style="102" customWidth="1"/>
    <col min="778" max="778" width="3.625" style="102" customWidth="1"/>
    <col min="779" max="779" width="13" style="102" bestFit="1" customWidth="1"/>
    <col min="780" max="780" width="19.5" style="102" customWidth="1"/>
    <col min="781" max="1024" width="10.75" style="102"/>
    <col min="1025" max="1025" width="12.75" style="102" customWidth="1"/>
    <col min="1026" max="1026" width="12.375" style="102" customWidth="1"/>
    <col min="1027" max="1033" width="13.125" style="102" customWidth="1"/>
    <col min="1034" max="1034" width="3.625" style="102" customWidth="1"/>
    <col min="1035" max="1035" width="13" style="102" bestFit="1" customWidth="1"/>
    <col min="1036" max="1036" width="19.5" style="102" customWidth="1"/>
    <col min="1037" max="1280" width="10.75" style="102"/>
    <col min="1281" max="1281" width="12.75" style="102" customWidth="1"/>
    <col min="1282" max="1282" width="12.375" style="102" customWidth="1"/>
    <col min="1283" max="1289" width="13.125" style="102" customWidth="1"/>
    <col min="1290" max="1290" width="3.625" style="102" customWidth="1"/>
    <col min="1291" max="1291" width="13" style="102" bestFit="1" customWidth="1"/>
    <col min="1292" max="1292" width="19.5" style="102" customWidth="1"/>
    <col min="1293" max="1536" width="10.75" style="102"/>
    <col min="1537" max="1537" width="12.75" style="102" customWidth="1"/>
    <col min="1538" max="1538" width="12.375" style="102" customWidth="1"/>
    <col min="1539" max="1545" width="13.125" style="102" customWidth="1"/>
    <col min="1546" max="1546" width="3.625" style="102" customWidth="1"/>
    <col min="1547" max="1547" width="13" style="102" bestFit="1" customWidth="1"/>
    <col min="1548" max="1548" width="19.5" style="102" customWidth="1"/>
    <col min="1549" max="1792" width="10.75" style="102"/>
    <col min="1793" max="1793" width="12.75" style="102" customWidth="1"/>
    <col min="1794" max="1794" width="12.375" style="102" customWidth="1"/>
    <col min="1795" max="1801" width="13.125" style="102" customWidth="1"/>
    <col min="1802" max="1802" width="3.625" style="102" customWidth="1"/>
    <col min="1803" max="1803" width="13" style="102" bestFit="1" customWidth="1"/>
    <col min="1804" max="1804" width="19.5" style="102" customWidth="1"/>
    <col min="1805" max="2048" width="10.75" style="102"/>
    <col min="2049" max="2049" width="12.75" style="102" customWidth="1"/>
    <col min="2050" max="2050" width="12.375" style="102" customWidth="1"/>
    <col min="2051" max="2057" width="13.125" style="102" customWidth="1"/>
    <col min="2058" max="2058" width="3.625" style="102" customWidth="1"/>
    <col min="2059" max="2059" width="13" style="102" bestFit="1" customWidth="1"/>
    <col min="2060" max="2060" width="19.5" style="102" customWidth="1"/>
    <col min="2061" max="2304" width="10.75" style="102"/>
    <col min="2305" max="2305" width="12.75" style="102" customWidth="1"/>
    <col min="2306" max="2306" width="12.375" style="102" customWidth="1"/>
    <col min="2307" max="2313" width="13.125" style="102" customWidth="1"/>
    <col min="2314" max="2314" width="3.625" style="102" customWidth="1"/>
    <col min="2315" max="2315" width="13" style="102" bestFit="1" customWidth="1"/>
    <col min="2316" max="2316" width="19.5" style="102" customWidth="1"/>
    <col min="2317" max="2560" width="10.75" style="102"/>
    <col min="2561" max="2561" width="12.75" style="102" customWidth="1"/>
    <col min="2562" max="2562" width="12.375" style="102" customWidth="1"/>
    <col min="2563" max="2569" width="13.125" style="102" customWidth="1"/>
    <col min="2570" max="2570" width="3.625" style="102" customWidth="1"/>
    <col min="2571" max="2571" width="13" style="102" bestFit="1" customWidth="1"/>
    <col min="2572" max="2572" width="19.5" style="102" customWidth="1"/>
    <col min="2573" max="2816" width="10.75" style="102"/>
    <col min="2817" max="2817" width="12.75" style="102" customWidth="1"/>
    <col min="2818" max="2818" width="12.375" style="102" customWidth="1"/>
    <col min="2819" max="2825" width="13.125" style="102" customWidth="1"/>
    <col min="2826" max="2826" width="3.625" style="102" customWidth="1"/>
    <col min="2827" max="2827" width="13" style="102" bestFit="1" customWidth="1"/>
    <col min="2828" max="2828" width="19.5" style="102" customWidth="1"/>
    <col min="2829" max="3072" width="10.75" style="102"/>
    <col min="3073" max="3073" width="12.75" style="102" customWidth="1"/>
    <col min="3074" max="3074" width="12.375" style="102" customWidth="1"/>
    <col min="3075" max="3081" width="13.125" style="102" customWidth="1"/>
    <col min="3082" max="3082" width="3.625" style="102" customWidth="1"/>
    <col min="3083" max="3083" width="13" style="102" bestFit="1" customWidth="1"/>
    <col min="3084" max="3084" width="19.5" style="102" customWidth="1"/>
    <col min="3085" max="3328" width="10.75" style="102"/>
    <col min="3329" max="3329" width="12.75" style="102" customWidth="1"/>
    <col min="3330" max="3330" width="12.375" style="102" customWidth="1"/>
    <col min="3331" max="3337" width="13.125" style="102" customWidth="1"/>
    <col min="3338" max="3338" width="3.625" style="102" customWidth="1"/>
    <col min="3339" max="3339" width="13" style="102" bestFit="1" customWidth="1"/>
    <col min="3340" max="3340" width="19.5" style="102" customWidth="1"/>
    <col min="3341" max="3584" width="10.75" style="102"/>
    <col min="3585" max="3585" width="12.75" style="102" customWidth="1"/>
    <col min="3586" max="3586" width="12.375" style="102" customWidth="1"/>
    <col min="3587" max="3593" width="13.125" style="102" customWidth="1"/>
    <col min="3594" max="3594" width="3.625" style="102" customWidth="1"/>
    <col min="3595" max="3595" width="13" style="102" bestFit="1" customWidth="1"/>
    <col min="3596" max="3596" width="19.5" style="102" customWidth="1"/>
    <col min="3597" max="3840" width="10.75" style="102"/>
    <col min="3841" max="3841" width="12.75" style="102" customWidth="1"/>
    <col min="3842" max="3842" width="12.375" style="102" customWidth="1"/>
    <col min="3843" max="3849" width="13.125" style="102" customWidth="1"/>
    <col min="3850" max="3850" width="3.625" style="102" customWidth="1"/>
    <col min="3851" max="3851" width="13" style="102" bestFit="1" customWidth="1"/>
    <col min="3852" max="3852" width="19.5" style="102" customWidth="1"/>
    <col min="3853" max="4096" width="10.75" style="102"/>
    <col min="4097" max="4097" width="12.75" style="102" customWidth="1"/>
    <col min="4098" max="4098" width="12.375" style="102" customWidth="1"/>
    <col min="4099" max="4105" width="13.125" style="102" customWidth="1"/>
    <col min="4106" max="4106" width="3.625" style="102" customWidth="1"/>
    <col min="4107" max="4107" width="13" style="102" bestFit="1" customWidth="1"/>
    <col min="4108" max="4108" width="19.5" style="102" customWidth="1"/>
    <col min="4109" max="4352" width="10.75" style="102"/>
    <col min="4353" max="4353" width="12.75" style="102" customWidth="1"/>
    <col min="4354" max="4354" width="12.375" style="102" customWidth="1"/>
    <col min="4355" max="4361" width="13.125" style="102" customWidth="1"/>
    <col min="4362" max="4362" width="3.625" style="102" customWidth="1"/>
    <col min="4363" max="4363" width="13" style="102" bestFit="1" customWidth="1"/>
    <col min="4364" max="4364" width="19.5" style="102" customWidth="1"/>
    <col min="4365" max="4608" width="10.75" style="102"/>
    <col min="4609" max="4609" width="12.75" style="102" customWidth="1"/>
    <col min="4610" max="4610" width="12.375" style="102" customWidth="1"/>
    <col min="4611" max="4617" width="13.125" style="102" customWidth="1"/>
    <col min="4618" max="4618" width="3.625" style="102" customWidth="1"/>
    <col min="4619" max="4619" width="13" style="102" bestFit="1" customWidth="1"/>
    <col min="4620" max="4620" width="19.5" style="102" customWidth="1"/>
    <col min="4621" max="4864" width="10.75" style="102"/>
    <col min="4865" max="4865" width="12.75" style="102" customWidth="1"/>
    <col min="4866" max="4866" width="12.375" style="102" customWidth="1"/>
    <col min="4867" max="4873" width="13.125" style="102" customWidth="1"/>
    <col min="4874" max="4874" width="3.625" style="102" customWidth="1"/>
    <col min="4875" max="4875" width="13" style="102" bestFit="1" customWidth="1"/>
    <col min="4876" max="4876" width="19.5" style="102" customWidth="1"/>
    <col min="4877" max="5120" width="10.75" style="102"/>
    <col min="5121" max="5121" width="12.75" style="102" customWidth="1"/>
    <col min="5122" max="5122" width="12.375" style="102" customWidth="1"/>
    <col min="5123" max="5129" width="13.125" style="102" customWidth="1"/>
    <col min="5130" max="5130" width="3.625" style="102" customWidth="1"/>
    <col min="5131" max="5131" width="13" style="102" bestFit="1" customWidth="1"/>
    <col min="5132" max="5132" width="19.5" style="102" customWidth="1"/>
    <col min="5133" max="5376" width="10.75" style="102"/>
    <col min="5377" max="5377" width="12.75" style="102" customWidth="1"/>
    <col min="5378" max="5378" width="12.375" style="102" customWidth="1"/>
    <col min="5379" max="5385" width="13.125" style="102" customWidth="1"/>
    <col min="5386" max="5386" width="3.625" style="102" customWidth="1"/>
    <col min="5387" max="5387" width="13" style="102" bestFit="1" customWidth="1"/>
    <col min="5388" max="5388" width="19.5" style="102" customWidth="1"/>
    <col min="5389" max="5632" width="10.75" style="102"/>
    <col min="5633" max="5633" width="12.75" style="102" customWidth="1"/>
    <col min="5634" max="5634" width="12.375" style="102" customWidth="1"/>
    <col min="5635" max="5641" width="13.125" style="102" customWidth="1"/>
    <col min="5642" max="5642" width="3.625" style="102" customWidth="1"/>
    <col min="5643" max="5643" width="13" style="102" bestFit="1" customWidth="1"/>
    <col min="5644" max="5644" width="19.5" style="102" customWidth="1"/>
    <col min="5645" max="5888" width="10.75" style="102"/>
    <col min="5889" max="5889" width="12.75" style="102" customWidth="1"/>
    <col min="5890" max="5890" width="12.375" style="102" customWidth="1"/>
    <col min="5891" max="5897" width="13.125" style="102" customWidth="1"/>
    <col min="5898" max="5898" width="3.625" style="102" customWidth="1"/>
    <col min="5899" max="5899" width="13" style="102" bestFit="1" customWidth="1"/>
    <col min="5900" max="5900" width="19.5" style="102" customWidth="1"/>
    <col min="5901" max="6144" width="10.75" style="102"/>
    <col min="6145" max="6145" width="12.75" style="102" customWidth="1"/>
    <col min="6146" max="6146" width="12.375" style="102" customWidth="1"/>
    <col min="6147" max="6153" width="13.125" style="102" customWidth="1"/>
    <col min="6154" max="6154" width="3.625" style="102" customWidth="1"/>
    <col min="6155" max="6155" width="13" style="102" bestFit="1" customWidth="1"/>
    <col min="6156" max="6156" width="19.5" style="102" customWidth="1"/>
    <col min="6157" max="6400" width="10.75" style="102"/>
    <col min="6401" max="6401" width="12.75" style="102" customWidth="1"/>
    <col min="6402" max="6402" width="12.375" style="102" customWidth="1"/>
    <col min="6403" max="6409" width="13.125" style="102" customWidth="1"/>
    <col min="6410" max="6410" width="3.625" style="102" customWidth="1"/>
    <col min="6411" max="6411" width="13" style="102" bestFit="1" customWidth="1"/>
    <col min="6412" max="6412" width="19.5" style="102" customWidth="1"/>
    <col min="6413" max="6656" width="10.75" style="102"/>
    <col min="6657" max="6657" width="12.75" style="102" customWidth="1"/>
    <col min="6658" max="6658" width="12.375" style="102" customWidth="1"/>
    <col min="6659" max="6665" width="13.125" style="102" customWidth="1"/>
    <col min="6666" max="6666" width="3.625" style="102" customWidth="1"/>
    <col min="6667" max="6667" width="13" style="102" bestFit="1" customWidth="1"/>
    <col min="6668" max="6668" width="19.5" style="102" customWidth="1"/>
    <col min="6669" max="6912" width="10.75" style="102"/>
    <col min="6913" max="6913" width="12.75" style="102" customWidth="1"/>
    <col min="6914" max="6914" width="12.375" style="102" customWidth="1"/>
    <col min="6915" max="6921" width="13.125" style="102" customWidth="1"/>
    <col min="6922" max="6922" width="3.625" style="102" customWidth="1"/>
    <col min="6923" max="6923" width="13" style="102" bestFit="1" customWidth="1"/>
    <col min="6924" max="6924" width="19.5" style="102" customWidth="1"/>
    <col min="6925" max="7168" width="10.75" style="102"/>
    <col min="7169" max="7169" width="12.75" style="102" customWidth="1"/>
    <col min="7170" max="7170" width="12.375" style="102" customWidth="1"/>
    <col min="7171" max="7177" width="13.125" style="102" customWidth="1"/>
    <col min="7178" max="7178" width="3.625" style="102" customWidth="1"/>
    <col min="7179" max="7179" width="13" style="102" bestFit="1" customWidth="1"/>
    <col min="7180" max="7180" width="19.5" style="102" customWidth="1"/>
    <col min="7181" max="7424" width="10.75" style="102"/>
    <col min="7425" max="7425" width="12.75" style="102" customWidth="1"/>
    <col min="7426" max="7426" width="12.375" style="102" customWidth="1"/>
    <col min="7427" max="7433" width="13.125" style="102" customWidth="1"/>
    <col min="7434" max="7434" width="3.625" style="102" customWidth="1"/>
    <col min="7435" max="7435" width="13" style="102" bestFit="1" customWidth="1"/>
    <col min="7436" max="7436" width="19.5" style="102" customWidth="1"/>
    <col min="7437" max="7680" width="10.75" style="102"/>
    <col min="7681" max="7681" width="12.75" style="102" customWidth="1"/>
    <col min="7682" max="7682" width="12.375" style="102" customWidth="1"/>
    <col min="7683" max="7689" width="13.125" style="102" customWidth="1"/>
    <col min="7690" max="7690" width="3.625" style="102" customWidth="1"/>
    <col min="7691" max="7691" width="13" style="102" bestFit="1" customWidth="1"/>
    <col min="7692" max="7692" width="19.5" style="102" customWidth="1"/>
    <col min="7693" max="7936" width="10.75" style="102"/>
    <col min="7937" max="7937" width="12.75" style="102" customWidth="1"/>
    <col min="7938" max="7938" width="12.375" style="102" customWidth="1"/>
    <col min="7939" max="7945" width="13.125" style="102" customWidth="1"/>
    <col min="7946" max="7946" width="3.625" style="102" customWidth="1"/>
    <col min="7947" max="7947" width="13" style="102" bestFit="1" customWidth="1"/>
    <col min="7948" max="7948" width="19.5" style="102" customWidth="1"/>
    <col min="7949" max="8192" width="10.75" style="102"/>
    <col min="8193" max="8193" width="12.75" style="102" customWidth="1"/>
    <col min="8194" max="8194" width="12.375" style="102" customWidth="1"/>
    <col min="8195" max="8201" width="13.125" style="102" customWidth="1"/>
    <col min="8202" max="8202" width="3.625" style="102" customWidth="1"/>
    <col min="8203" max="8203" width="13" style="102" bestFit="1" customWidth="1"/>
    <col min="8204" max="8204" width="19.5" style="102" customWidth="1"/>
    <col min="8205" max="8448" width="10.75" style="102"/>
    <col min="8449" max="8449" width="12.75" style="102" customWidth="1"/>
    <col min="8450" max="8450" width="12.375" style="102" customWidth="1"/>
    <col min="8451" max="8457" width="13.125" style="102" customWidth="1"/>
    <col min="8458" max="8458" width="3.625" style="102" customWidth="1"/>
    <col min="8459" max="8459" width="13" style="102" bestFit="1" customWidth="1"/>
    <col min="8460" max="8460" width="19.5" style="102" customWidth="1"/>
    <col min="8461" max="8704" width="10.75" style="102"/>
    <col min="8705" max="8705" width="12.75" style="102" customWidth="1"/>
    <col min="8706" max="8706" width="12.375" style="102" customWidth="1"/>
    <col min="8707" max="8713" width="13.125" style="102" customWidth="1"/>
    <col min="8714" max="8714" width="3.625" style="102" customWidth="1"/>
    <col min="8715" max="8715" width="13" style="102" bestFit="1" customWidth="1"/>
    <col min="8716" max="8716" width="19.5" style="102" customWidth="1"/>
    <col min="8717" max="8960" width="10.75" style="102"/>
    <col min="8961" max="8961" width="12.75" style="102" customWidth="1"/>
    <col min="8962" max="8962" width="12.375" style="102" customWidth="1"/>
    <col min="8963" max="8969" width="13.125" style="102" customWidth="1"/>
    <col min="8970" max="8970" width="3.625" style="102" customWidth="1"/>
    <col min="8971" max="8971" width="13" style="102" bestFit="1" customWidth="1"/>
    <col min="8972" max="8972" width="19.5" style="102" customWidth="1"/>
    <col min="8973" max="9216" width="10.75" style="102"/>
    <col min="9217" max="9217" width="12.75" style="102" customWidth="1"/>
    <col min="9218" max="9218" width="12.375" style="102" customWidth="1"/>
    <col min="9219" max="9225" width="13.125" style="102" customWidth="1"/>
    <col min="9226" max="9226" width="3.625" style="102" customWidth="1"/>
    <col min="9227" max="9227" width="13" style="102" bestFit="1" customWidth="1"/>
    <col min="9228" max="9228" width="19.5" style="102" customWidth="1"/>
    <col min="9229" max="9472" width="10.75" style="102"/>
    <col min="9473" max="9473" width="12.75" style="102" customWidth="1"/>
    <col min="9474" max="9474" width="12.375" style="102" customWidth="1"/>
    <col min="9475" max="9481" width="13.125" style="102" customWidth="1"/>
    <col min="9482" max="9482" width="3.625" style="102" customWidth="1"/>
    <col min="9483" max="9483" width="13" style="102" bestFit="1" customWidth="1"/>
    <col min="9484" max="9484" width="19.5" style="102" customWidth="1"/>
    <col min="9485" max="9728" width="10.75" style="102"/>
    <col min="9729" max="9729" width="12.75" style="102" customWidth="1"/>
    <col min="9730" max="9730" width="12.375" style="102" customWidth="1"/>
    <col min="9731" max="9737" width="13.125" style="102" customWidth="1"/>
    <col min="9738" max="9738" width="3.625" style="102" customWidth="1"/>
    <col min="9739" max="9739" width="13" style="102" bestFit="1" customWidth="1"/>
    <col min="9740" max="9740" width="19.5" style="102" customWidth="1"/>
    <col min="9741" max="9984" width="10.75" style="102"/>
    <col min="9985" max="9985" width="12.75" style="102" customWidth="1"/>
    <col min="9986" max="9986" width="12.375" style="102" customWidth="1"/>
    <col min="9987" max="9993" width="13.125" style="102" customWidth="1"/>
    <col min="9994" max="9994" width="3.625" style="102" customWidth="1"/>
    <col min="9995" max="9995" width="13" style="102" bestFit="1" customWidth="1"/>
    <col min="9996" max="9996" width="19.5" style="102" customWidth="1"/>
    <col min="9997" max="10240" width="10.75" style="102"/>
    <col min="10241" max="10241" width="12.75" style="102" customWidth="1"/>
    <col min="10242" max="10242" width="12.375" style="102" customWidth="1"/>
    <col min="10243" max="10249" width="13.125" style="102" customWidth="1"/>
    <col min="10250" max="10250" width="3.625" style="102" customWidth="1"/>
    <col min="10251" max="10251" width="13" style="102" bestFit="1" customWidth="1"/>
    <col min="10252" max="10252" width="19.5" style="102" customWidth="1"/>
    <col min="10253" max="10496" width="10.75" style="102"/>
    <col min="10497" max="10497" width="12.75" style="102" customWidth="1"/>
    <col min="10498" max="10498" width="12.375" style="102" customWidth="1"/>
    <col min="10499" max="10505" width="13.125" style="102" customWidth="1"/>
    <col min="10506" max="10506" width="3.625" style="102" customWidth="1"/>
    <col min="10507" max="10507" width="13" style="102" bestFit="1" customWidth="1"/>
    <col min="10508" max="10508" width="19.5" style="102" customWidth="1"/>
    <col min="10509" max="10752" width="10.75" style="102"/>
    <col min="10753" max="10753" width="12.75" style="102" customWidth="1"/>
    <col min="10754" max="10754" width="12.375" style="102" customWidth="1"/>
    <col min="10755" max="10761" width="13.125" style="102" customWidth="1"/>
    <col min="10762" max="10762" width="3.625" style="102" customWidth="1"/>
    <col min="10763" max="10763" width="13" style="102" bestFit="1" customWidth="1"/>
    <col min="10764" max="10764" width="19.5" style="102" customWidth="1"/>
    <col min="10765" max="11008" width="10.75" style="102"/>
    <col min="11009" max="11009" width="12.75" style="102" customWidth="1"/>
    <col min="11010" max="11010" width="12.375" style="102" customWidth="1"/>
    <col min="11011" max="11017" width="13.125" style="102" customWidth="1"/>
    <col min="11018" max="11018" width="3.625" style="102" customWidth="1"/>
    <col min="11019" max="11019" width="13" style="102" bestFit="1" customWidth="1"/>
    <col min="11020" max="11020" width="19.5" style="102" customWidth="1"/>
    <col min="11021" max="11264" width="10.75" style="102"/>
    <col min="11265" max="11265" width="12.75" style="102" customWidth="1"/>
    <col min="11266" max="11266" width="12.375" style="102" customWidth="1"/>
    <col min="11267" max="11273" width="13.125" style="102" customWidth="1"/>
    <col min="11274" max="11274" width="3.625" style="102" customWidth="1"/>
    <col min="11275" max="11275" width="13" style="102" bestFit="1" customWidth="1"/>
    <col min="11276" max="11276" width="19.5" style="102" customWidth="1"/>
    <col min="11277" max="11520" width="10.75" style="102"/>
    <col min="11521" max="11521" width="12.75" style="102" customWidth="1"/>
    <col min="11522" max="11522" width="12.375" style="102" customWidth="1"/>
    <col min="11523" max="11529" width="13.125" style="102" customWidth="1"/>
    <col min="11530" max="11530" width="3.625" style="102" customWidth="1"/>
    <col min="11531" max="11531" width="13" style="102" bestFit="1" customWidth="1"/>
    <col min="11532" max="11532" width="19.5" style="102" customWidth="1"/>
    <col min="11533" max="11776" width="10.75" style="102"/>
    <col min="11777" max="11777" width="12.75" style="102" customWidth="1"/>
    <col min="11778" max="11778" width="12.375" style="102" customWidth="1"/>
    <col min="11779" max="11785" width="13.125" style="102" customWidth="1"/>
    <col min="11786" max="11786" width="3.625" style="102" customWidth="1"/>
    <col min="11787" max="11787" width="13" style="102" bestFit="1" customWidth="1"/>
    <col min="11788" max="11788" width="19.5" style="102" customWidth="1"/>
    <col min="11789" max="12032" width="10.75" style="102"/>
    <col min="12033" max="12033" width="12.75" style="102" customWidth="1"/>
    <col min="12034" max="12034" width="12.375" style="102" customWidth="1"/>
    <col min="12035" max="12041" width="13.125" style="102" customWidth="1"/>
    <col min="12042" max="12042" width="3.625" style="102" customWidth="1"/>
    <col min="12043" max="12043" width="13" style="102" bestFit="1" customWidth="1"/>
    <col min="12044" max="12044" width="19.5" style="102" customWidth="1"/>
    <col min="12045" max="12288" width="10.75" style="102"/>
    <col min="12289" max="12289" width="12.75" style="102" customWidth="1"/>
    <col min="12290" max="12290" width="12.375" style="102" customWidth="1"/>
    <col min="12291" max="12297" width="13.125" style="102" customWidth="1"/>
    <col min="12298" max="12298" width="3.625" style="102" customWidth="1"/>
    <col min="12299" max="12299" width="13" style="102" bestFit="1" customWidth="1"/>
    <col min="12300" max="12300" width="19.5" style="102" customWidth="1"/>
    <col min="12301" max="12544" width="10.75" style="102"/>
    <col min="12545" max="12545" width="12.75" style="102" customWidth="1"/>
    <col min="12546" max="12546" width="12.375" style="102" customWidth="1"/>
    <col min="12547" max="12553" width="13.125" style="102" customWidth="1"/>
    <col min="12554" max="12554" width="3.625" style="102" customWidth="1"/>
    <col min="12555" max="12555" width="13" style="102" bestFit="1" customWidth="1"/>
    <col min="12556" max="12556" width="19.5" style="102" customWidth="1"/>
    <col min="12557" max="12800" width="10.75" style="102"/>
    <col min="12801" max="12801" width="12.75" style="102" customWidth="1"/>
    <col min="12802" max="12802" width="12.375" style="102" customWidth="1"/>
    <col min="12803" max="12809" width="13.125" style="102" customWidth="1"/>
    <col min="12810" max="12810" width="3.625" style="102" customWidth="1"/>
    <col min="12811" max="12811" width="13" style="102" bestFit="1" customWidth="1"/>
    <col min="12812" max="12812" width="19.5" style="102" customWidth="1"/>
    <col min="12813" max="13056" width="10.75" style="102"/>
    <col min="13057" max="13057" width="12.75" style="102" customWidth="1"/>
    <col min="13058" max="13058" width="12.375" style="102" customWidth="1"/>
    <col min="13059" max="13065" width="13.125" style="102" customWidth="1"/>
    <col min="13066" max="13066" width="3.625" style="102" customWidth="1"/>
    <col min="13067" max="13067" width="13" style="102" bestFit="1" customWidth="1"/>
    <col min="13068" max="13068" width="19.5" style="102" customWidth="1"/>
    <col min="13069" max="13312" width="10.75" style="102"/>
    <col min="13313" max="13313" width="12.75" style="102" customWidth="1"/>
    <col min="13314" max="13314" width="12.375" style="102" customWidth="1"/>
    <col min="13315" max="13321" width="13.125" style="102" customWidth="1"/>
    <col min="13322" max="13322" width="3.625" style="102" customWidth="1"/>
    <col min="13323" max="13323" width="13" style="102" bestFit="1" customWidth="1"/>
    <col min="13324" max="13324" width="19.5" style="102" customWidth="1"/>
    <col min="13325" max="13568" width="10.75" style="102"/>
    <col min="13569" max="13569" width="12.75" style="102" customWidth="1"/>
    <col min="13570" max="13570" width="12.375" style="102" customWidth="1"/>
    <col min="13571" max="13577" width="13.125" style="102" customWidth="1"/>
    <col min="13578" max="13578" width="3.625" style="102" customWidth="1"/>
    <col min="13579" max="13579" width="13" style="102" bestFit="1" customWidth="1"/>
    <col min="13580" max="13580" width="19.5" style="102" customWidth="1"/>
    <col min="13581" max="13824" width="10.75" style="102"/>
    <col min="13825" max="13825" width="12.75" style="102" customWidth="1"/>
    <col min="13826" max="13826" width="12.375" style="102" customWidth="1"/>
    <col min="13827" max="13833" width="13.125" style="102" customWidth="1"/>
    <col min="13834" max="13834" width="3.625" style="102" customWidth="1"/>
    <col min="13835" max="13835" width="13" style="102" bestFit="1" customWidth="1"/>
    <col min="13836" max="13836" width="19.5" style="102" customWidth="1"/>
    <col min="13837" max="14080" width="10.75" style="102"/>
    <col min="14081" max="14081" width="12.75" style="102" customWidth="1"/>
    <col min="14082" max="14082" width="12.375" style="102" customWidth="1"/>
    <col min="14083" max="14089" width="13.125" style="102" customWidth="1"/>
    <col min="14090" max="14090" width="3.625" style="102" customWidth="1"/>
    <col min="14091" max="14091" width="13" style="102" bestFit="1" customWidth="1"/>
    <col min="14092" max="14092" width="19.5" style="102" customWidth="1"/>
    <col min="14093" max="14336" width="10.75" style="102"/>
    <col min="14337" max="14337" width="12.75" style="102" customWidth="1"/>
    <col min="14338" max="14338" width="12.375" style="102" customWidth="1"/>
    <col min="14339" max="14345" width="13.125" style="102" customWidth="1"/>
    <col min="14346" max="14346" width="3.625" style="102" customWidth="1"/>
    <col min="14347" max="14347" width="13" style="102" bestFit="1" customWidth="1"/>
    <col min="14348" max="14348" width="19.5" style="102" customWidth="1"/>
    <col min="14349" max="14592" width="10.75" style="102"/>
    <col min="14593" max="14593" width="12.75" style="102" customWidth="1"/>
    <col min="14594" max="14594" width="12.375" style="102" customWidth="1"/>
    <col min="14595" max="14601" width="13.125" style="102" customWidth="1"/>
    <col min="14602" max="14602" width="3.625" style="102" customWidth="1"/>
    <col min="14603" max="14603" width="13" style="102" bestFit="1" customWidth="1"/>
    <col min="14604" max="14604" width="19.5" style="102" customWidth="1"/>
    <col min="14605" max="14848" width="10.75" style="102"/>
    <col min="14849" max="14849" width="12.75" style="102" customWidth="1"/>
    <col min="14850" max="14850" width="12.375" style="102" customWidth="1"/>
    <col min="14851" max="14857" width="13.125" style="102" customWidth="1"/>
    <col min="14858" max="14858" width="3.625" style="102" customWidth="1"/>
    <col min="14859" max="14859" width="13" style="102" bestFit="1" customWidth="1"/>
    <col min="14860" max="14860" width="19.5" style="102" customWidth="1"/>
    <col min="14861" max="15104" width="10.75" style="102"/>
    <col min="15105" max="15105" width="12.75" style="102" customWidth="1"/>
    <col min="15106" max="15106" width="12.375" style="102" customWidth="1"/>
    <col min="15107" max="15113" width="13.125" style="102" customWidth="1"/>
    <col min="15114" max="15114" width="3.625" style="102" customWidth="1"/>
    <col min="15115" max="15115" width="13" style="102" bestFit="1" customWidth="1"/>
    <col min="15116" max="15116" width="19.5" style="102" customWidth="1"/>
    <col min="15117" max="15360" width="10.75" style="102"/>
    <col min="15361" max="15361" width="12.75" style="102" customWidth="1"/>
    <col min="15362" max="15362" width="12.375" style="102" customWidth="1"/>
    <col min="15363" max="15369" width="13.125" style="102" customWidth="1"/>
    <col min="15370" max="15370" width="3.625" style="102" customWidth="1"/>
    <col min="15371" max="15371" width="13" style="102" bestFit="1" customWidth="1"/>
    <col min="15372" max="15372" width="19.5" style="102" customWidth="1"/>
    <col min="15373" max="15616" width="10.75" style="102"/>
    <col min="15617" max="15617" width="12.75" style="102" customWidth="1"/>
    <col min="15618" max="15618" width="12.375" style="102" customWidth="1"/>
    <col min="15619" max="15625" width="13.125" style="102" customWidth="1"/>
    <col min="15626" max="15626" width="3.625" style="102" customWidth="1"/>
    <col min="15627" max="15627" width="13" style="102" bestFit="1" customWidth="1"/>
    <col min="15628" max="15628" width="19.5" style="102" customWidth="1"/>
    <col min="15629" max="15872" width="10.75" style="102"/>
    <col min="15873" max="15873" width="12.75" style="102" customWidth="1"/>
    <col min="15874" max="15874" width="12.375" style="102" customWidth="1"/>
    <col min="15875" max="15881" width="13.125" style="102" customWidth="1"/>
    <col min="15882" max="15882" width="3.625" style="102" customWidth="1"/>
    <col min="15883" max="15883" width="13" style="102" bestFit="1" customWidth="1"/>
    <col min="15884" max="15884" width="19.5" style="102" customWidth="1"/>
    <col min="15885" max="16128" width="10.75" style="102"/>
    <col min="16129" max="16129" width="12.75" style="102" customWidth="1"/>
    <col min="16130" max="16130" width="12.375" style="102" customWidth="1"/>
    <col min="16131" max="16137" width="13.125" style="102" customWidth="1"/>
    <col min="16138" max="16138" width="3.625" style="102" customWidth="1"/>
    <col min="16139" max="16139" width="13" style="102" bestFit="1" customWidth="1"/>
    <col min="16140" max="16140" width="19.5" style="102" customWidth="1"/>
    <col min="16141" max="16384" width="10.75" style="102"/>
  </cols>
  <sheetData>
    <row r="1" spans="1:255" ht="16.149999999999999" customHeight="1">
      <c r="A1" s="99" t="s">
        <v>66</v>
      </c>
      <c r="B1" s="100"/>
      <c r="C1" s="100"/>
      <c r="D1" s="100"/>
      <c r="E1" s="100"/>
      <c r="F1" s="100"/>
      <c r="G1" s="100"/>
      <c r="H1" s="100"/>
      <c r="I1" s="100"/>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row>
    <row r="2" spans="1:255" ht="16.149999999999999" customHeight="1" thickBot="1">
      <c r="A2" s="103"/>
      <c r="B2" s="104"/>
      <c r="C2" s="104"/>
      <c r="D2" s="104"/>
      <c r="E2" s="104"/>
      <c r="F2" s="104"/>
      <c r="G2" s="104"/>
      <c r="H2" s="104"/>
      <c r="I2" s="105" t="s">
        <v>67</v>
      </c>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row>
    <row r="3" spans="1:255" ht="16.149999999999999" customHeight="1" thickTop="1">
      <c r="A3" s="106" t="s">
        <v>68</v>
      </c>
      <c r="B3" s="107" t="s">
        <v>69</v>
      </c>
      <c r="C3" s="108" t="s">
        <v>70</v>
      </c>
      <c r="D3" s="109"/>
      <c r="E3" s="110" t="s">
        <v>71</v>
      </c>
      <c r="F3" s="111"/>
      <c r="G3" s="111"/>
      <c r="H3" s="111"/>
      <c r="I3" s="112" t="s">
        <v>72</v>
      </c>
      <c r="J3" s="113"/>
    </row>
    <row r="4" spans="1:255" ht="16.149999999999999" customHeight="1">
      <c r="A4" s="114"/>
      <c r="B4" s="115"/>
      <c r="C4" s="116"/>
      <c r="D4" s="117"/>
      <c r="E4" s="118" t="s">
        <v>73</v>
      </c>
      <c r="F4" s="119" t="s">
        <v>74</v>
      </c>
      <c r="G4" s="119" t="s">
        <v>75</v>
      </c>
      <c r="H4" s="120" t="s">
        <v>76</v>
      </c>
      <c r="I4" s="121"/>
      <c r="J4" s="113"/>
    </row>
    <row r="5" spans="1:255" ht="16.149999999999999" customHeight="1">
      <c r="A5" s="114"/>
      <c r="B5" s="115"/>
      <c r="C5" s="122"/>
      <c r="D5" s="123"/>
      <c r="E5" s="124"/>
      <c r="F5" s="115"/>
      <c r="G5" s="115"/>
      <c r="H5" s="125"/>
      <c r="I5" s="121"/>
      <c r="J5" s="113"/>
    </row>
    <row r="6" spans="1:255" ht="16.149999999999999" customHeight="1">
      <c r="A6" s="126"/>
      <c r="B6" s="127"/>
      <c r="C6" s="128" t="s">
        <v>77</v>
      </c>
      <c r="D6" s="128" t="s">
        <v>78</v>
      </c>
      <c r="E6" s="129"/>
      <c r="F6" s="127"/>
      <c r="G6" s="127"/>
      <c r="H6" s="130"/>
      <c r="I6" s="131"/>
      <c r="J6" s="113"/>
    </row>
    <row r="7" spans="1:255" ht="16.149999999999999" customHeight="1">
      <c r="A7" s="132"/>
      <c r="B7" s="133"/>
      <c r="C7" s="134"/>
      <c r="D7" s="134"/>
      <c r="E7" s="135"/>
      <c r="F7" s="132"/>
      <c r="G7" s="132"/>
      <c r="H7" s="132"/>
      <c r="I7" s="132"/>
      <c r="J7" s="113"/>
    </row>
    <row r="8" spans="1:255" s="142" customFormat="1" ht="16.149999999999999" customHeight="1">
      <c r="A8" s="136" t="s">
        <v>79</v>
      </c>
      <c r="B8" s="137">
        <v>222067</v>
      </c>
      <c r="C8" s="138">
        <v>46468</v>
      </c>
      <c r="D8" s="138">
        <v>757</v>
      </c>
      <c r="E8" s="138">
        <v>68523219</v>
      </c>
      <c r="F8" s="139">
        <v>32945280</v>
      </c>
      <c r="G8" s="138">
        <v>24771733</v>
      </c>
      <c r="H8" s="138">
        <v>10806206</v>
      </c>
      <c r="I8" s="138">
        <v>1359701</v>
      </c>
      <c r="J8" s="140"/>
      <c r="K8" s="141"/>
    </row>
    <row r="9" spans="1:255" s="142" customFormat="1" ht="16.149999999999999" customHeight="1">
      <c r="A9" s="143">
        <v>27</v>
      </c>
      <c r="B9" s="137">
        <v>225433</v>
      </c>
      <c r="C9" s="138">
        <v>46948</v>
      </c>
      <c r="D9" s="138">
        <v>708</v>
      </c>
      <c r="E9" s="138">
        <v>69706740</v>
      </c>
      <c r="F9" s="139">
        <v>33447900</v>
      </c>
      <c r="G9" s="138">
        <v>25140155</v>
      </c>
      <c r="H9" s="138">
        <v>11118685</v>
      </c>
      <c r="I9" s="138">
        <v>1448406</v>
      </c>
      <c r="J9" s="140"/>
      <c r="K9" s="141"/>
    </row>
    <row r="10" spans="1:255" s="142" customFormat="1" ht="16.149999999999999" customHeight="1">
      <c r="A10" s="143">
        <v>28</v>
      </c>
      <c r="B10" s="137">
        <v>227394</v>
      </c>
      <c r="C10" s="138">
        <v>47400</v>
      </c>
      <c r="D10" s="138">
        <v>651</v>
      </c>
      <c r="E10" s="138">
        <v>70473144</v>
      </c>
      <c r="F10" s="139">
        <v>31568852</v>
      </c>
      <c r="G10" s="138">
        <v>24791592</v>
      </c>
      <c r="H10" s="138">
        <v>14112700</v>
      </c>
      <c r="I10" s="138">
        <v>1533644</v>
      </c>
      <c r="J10" s="140"/>
      <c r="K10" s="141"/>
    </row>
    <row r="11" spans="1:255" s="142" customFormat="1" ht="16.149999999999999" customHeight="1">
      <c r="A11" s="143">
        <v>29</v>
      </c>
      <c r="B11" s="137">
        <v>228289</v>
      </c>
      <c r="C11" s="138">
        <v>46896</v>
      </c>
      <c r="D11" s="138">
        <v>662</v>
      </c>
      <c r="E11" s="138">
        <v>71383469</v>
      </c>
      <c r="F11" s="139">
        <v>31145695</v>
      </c>
      <c r="G11" s="138">
        <v>25122175</v>
      </c>
      <c r="H11" s="138">
        <v>15115599</v>
      </c>
      <c r="I11" s="138">
        <v>1546979</v>
      </c>
      <c r="J11" s="140"/>
      <c r="K11" s="141"/>
    </row>
    <row r="12" spans="1:255" s="142" customFormat="1" ht="16.149999999999999" customHeight="1">
      <c r="A12" s="143">
        <v>30</v>
      </c>
      <c r="B12" s="137">
        <v>229095</v>
      </c>
      <c r="C12" s="138">
        <v>47557</v>
      </c>
      <c r="D12" s="138">
        <v>639</v>
      </c>
      <c r="E12" s="138">
        <v>71201453</v>
      </c>
      <c r="F12" s="139">
        <v>30100239</v>
      </c>
      <c r="G12" s="138">
        <v>25376185</v>
      </c>
      <c r="H12" s="138">
        <v>15725029</v>
      </c>
      <c r="I12" s="138">
        <v>1568747</v>
      </c>
      <c r="J12" s="140"/>
      <c r="K12" s="141"/>
    </row>
    <row r="13" spans="1:255" s="142" customFormat="1" ht="16.149999999999999" customHeight="1">
      <c r="A13" s="143"/>
      <c r="B13" s="137"/>
      <c r="C13" s="138"/>
      <c r="D13" s="138"/>
      <c r="E13" s="138"/>
      <c r="F13" s="138"/>
      <c r="G13" s="138"/>
      <c r="H13" s="138"/>
      <c r="I13" s="138"/>
      <c r="J13" s="140"/>
      <c r="K13" s="141"/>
    </row>
    <row r="14" spans="1:255" s="148" customFormat="1" ht="16.5" customHeight="1">
      <c r="A14" s="144" t="s">
        <v>80</v>
      </c>
      <c r="B14" s="145">
        <v>229341</v>
      </c>
      <c r="C14" s="146">
        <v>48064</v>
      </c>
      <c r="D14" s="146">
        <v>604</v>
      </c>
      <c r="E14" s="146">
        <v>6354324</v>
      </c>
      <c r="F14" s="146">
        <v>2563784</v>
      </c>
      <c r="G14" s="146">
        <v>2392910</v>
      </c>
      <c r="H14" s="146">
        <v>1397630</v>
      </c>
      <c r="I14" s="147">
        <v>147746</v>
      </c>
      <c r="J14" s="140"/>
    </row>
    <row r="15" spans="1:255" s="142" customFormat="1" ht="16.5" customHeight="1">
      <c r="A15" s="144">
        <v>10</v>
      </c>
      <c r="B15" s="137">
        <v>229237</v>
      </c>
      <c r="C15" s="149">
        <v>48166</v>
      </c>
      <c r="D15" s="149">
        <v>598</v>
      </c>
      <c r="E15" s="149">
        <v>6517228</v>
      </c>
      <c r="F15" s="149">
        <v>2647663</v>
      </c>
      <c r="G15" s="149">
        <v>2434560</v>
      </c>
      <c r="H15" s="149">
        <v>1435005</v>
      </c>
      <c r="I15" s="150">
        <v>153635</v>
      </c>
      <c r="J15" s="140"/>
    </row>
    <row r="16" spans="1:255" s="142" customFormat="1" ht="16.5" customHeight="1">
      <c r="A16" s="151">
        <v>11</v>
      </c>
      <c r="B16" s="137">
        <v>229191</v>
      </c>
      <c r="C16" s="149">
        <v>48177</v>
      </c>
      <c r="D16" s="149">
        <v>594</v>
      </c>
      <c r="E16" s="149">
        <v>6323482</v>
      </c>
      <c r="F16" s="149">
        <v>2562715</v>
      </c>
      <c r="G16" s="149">
        <v>2363446</v>
      </c>
      <c r="H16" s="149">
        <v>1397321</v>
      </c>
      <c r="I16" s="150">
        <v>147227</v>
      </c>
      <c r="J16" s="140"/>
    </row>
    <row r="17" spans="1:10" s="142" customFormat="1" ht="16.5" customHeight="1">
      <c r="A17" s="144">
        <v>12</v>
      </c>
      <c r="B17" s="137">
        <v>229121</v>
      </c>
      <c r="C17" s="149">
        <v>48180</v>
      </c>
      <c r="D17" s="149">
        <v>583</v>
      </c>
      <c r="E17" s="149">
        <v>6448909</v>
      </c>
      <c r="F17" s="149">
        <v>2562906</v>
      </c>
      <c r="G17" s="149">
        <v>2459885</v>
      </c>
      <c r="H17" s="149">
        <v>1426118</v>
      </c>
      <c r="I17" s="150">
        <v>147176</v>
      </c>
      <c r="J17" s="140"/>
    </row>
    <row r="18" spans="1:10" s="142" customFormat="1" ht="16.5" customHeight="1">
      <c r="A18" s="144" t="s">
        <v>81</v>
      </c>
      <c r="B18" s="152">
        <v>229190</v>
      </c>
      <c r="C18" s="153">
        <v>48114</v>
      </c>
      <c r="D18" s="153">
        <v>578</v>
      </c>
      <c r="E18" s="153">
        <v>6260138</v>
      </c>
      <c r="F18" s="153">
        <v>2433401</v>
      </c>
      <c r="G18" s="153">
        <v>2459060</v>
      </c>
      <c r="H18" s="153">
        <v>1367677</v>
      </c>
      <c r="I18" s="154">
        <v>147371</v>
      </c>
      <c r="J18" s="140"/>
    </row>
    <row r="19" spans="1:10" s="159" customFormat="1" ht="16.149999999999999" customHeight="1">
      <c r="A19" s="155" t="s">
        <v>82</v>
      </c>
      <c r="B19" s="156">
        <v>229178</v>
      </c>
      <c r="C19" s="157">
        <v>47740</v>
      </c>
      <c r="D19" s="157">
        <v>602</v>
      </c>
      <c r="E19" s="157">
        <v>6227546</v>
      </c>
      <c r="F19" s="157">
        <v>2459383</v>
      </c>
      <c r="G19" s="157">
        <v>2427294</v>
      </c>
      <c r="H19" s="157">
        <v>1340868</v>
      </c>
      <c r="I19" s="158">
        <v>145837</v>
      </c>
    </row>
    <row r="20" spans="1:10" ht="16.149999999999999" customHeight="1">
      <c r="A20" s="160" t="s">
        <v>83</v>
      </c>
      <c r="B20" s="161"/>
      <c r="C20" s="162"/>
      <c r="D20" s="162"/>
      <c r="E20" s="162"/>
      <c r="F20" s="162"/>
      <c r="G20" s="162"/>
      <c r="H20" s="162"/>
      <c r="I20" s="162"/>
      <c r="J20" s="113"/>
    </row>
    <row r="21" spans="1:10" s="167" customFormat="1" ht="16.149999999999999" customHeight="1">
      <c r="A21" s="163" t="s">
        <v>84</v>
      </c>
      <c r="B21" s="164"/>
      <c r="C21" s="165"/>
      <c r="D21" s="165"/>
      <c r="E21" s="165"/>
      <c r="F21" s="165"/>
      <c r="G21" s="165"/>
      <c r="H21" s="166"/>
      <c r="I21" s="165"/>
      <c r="J21" s="165"/>
    </row>
    <row r="22" spans="1:10" s="167" customFormat="1" ht="16.149999999999999" customHeight="1">
      <c r="A22" s="163" t="s">
        <v>85</v>
      </c>
      <c r="B22" s="164"/>
      <c r="C22" s="165"/>
      <c r="D22" s="165"/>
      <c r="E22" s="165"/>
      <c r="F22" s="165"/>
      <c r="G22" s="165"/>
      <c r="H22" s="166"/>
      <c r="I22" s="165"/>
      <c r="J22" s="165"/>
    </row>
    <row r="23" spans="1:10" ht="16.149999999999999" customHeight="1">
      <c r="A23" s="168" t="s">
        <v>86</v>
      </c>
      <c r="B23" s="169"/>
      <c r="C23" s="170"/>
      <c r="D23" s="170"/>
      <c r="E23" s="170"/>
      <c r="F23" s="170"/>
      <c r="G23" s="170"/>
      <c r="H23" s="170"/>
      <c r="I23" s="170"/>
      <c r="J23" s="171"/>
    </row>
    <row r="24" spans="1:10" ht="16.149999999999999" customHeight="1">
      <c r="A24" s="172" t="s">
        <v>87</v>
      </c>
      <c r="B24" s="169"/>
      <c r="C24" s="170"/>
      <c r="D24" s="170"/>
      <c r="E24" s="170"/>
      <c r="F24" s="170"/>
      <c r="G24" s="170"/>
      <c r="H24" s="170"/>
      <c r="I24" s="170"/>
      <c r="J24" s="171"/>
    </row>
    <row r="25" spans="1:10" ht="16.149999999999999" customHeight="1">
      <c r="A25" s="173" t="s">
        <v>88</v>
      </c>
      <c r="J25" s="113"/>
    </row>
    <row r="26" spans="1:10" ht="16.149999999999999" customHeight="1">
      <c r="A26" s="113"/>
      <c r="B26" s="174"/>
      <c r="C26" s="113"/>
      <c r="D26" s="113"/>
      <c r="E26" s="175"/>
      <c r="F26" s="175"/>
      <c r="G26" s="175"/>
      <c r="H26" s="175"/>
      <c r="I26" s="175"/>
    </row>
    <row r="27" spans="1:10" ht="16.149999999999999" customHeight="1">
      <c r="E27" s="176"/>
      <c r="F27" s="176"/>
      <c r="G27" s="176"/>
      <c r="H27" s="176"/>
      <c r="I27" s="176"/>
    </row>
    <row r="28" spans="1:10" ht="17.25">
      <c r="E28" s="176"/>
      <c r="F28" s="176"/>
      <c r="G28" s="176"/>
      <c r="H28" s="176"/>
      <c r="I28" s="176"/>
    </row>
    <row r="29" spans="1:10" ht="17.25">
      <c r="E29" s="176"/>
      <c r="F29" s="176"/>
      <c r="G29" s="176"/>
      <c r="H29" s="176"/>
      <c r="I29" s="176"/>
    </row>
    <row r="30" spans="1:10" ht="17.25">
      <c r="E30" s="176"/>
      <c r="F30" s="176"/>
      <c r="G30" s="176"/>
      <c r="H30" s="176"/>
      <c r="I30" s="176"/>
    </row>
    <row r="31" spans="1:10" ht="17.25">
      <c r="E31" s="176"/>
      <c r="F31" s="176"/>
      <c r="G31" s="176"/>
      <c r="H31" s="176"/>
      <c r="I31" s="176"/>
    </row>
    <row r="32" spans="1:10" ht="17.25">
      <c r="E32" s="176"/>
      <c r="F32" s="176"/>
      <c r="G32" s="176"/>
      <c r="H32" s="176"/>
      <c r="I32" s="176"/>
    </row>
    <row r="33" spans="5:9" ht="17.25">
      <c r="E33" s="176"/>
      <c r="F33" s="176"/>
      <c r="G33" s="176"/>
      <c r="H33" s="176"/>
      <c r="I33" s="176"/>
    </row>
    <row r="34" spans="5:9" ht="17.25">
      <c r="E34" s="176"/>
      <c r="F34" s="176"/>
      <c r="G34" s="176"/>
      <c r="H34" s="176"/>
      <c r="I34" s="176"/>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35" zoomScaleNormal="135" workbookViewId="0">
      <selection sqref="A1:D1"/>
    </sheetView>
  </sheetViews>
  <sheetFormatPr defaultRowHeight="13.5"/>
  <cols>
    <col min="1" max="1" width="12.375" style="80" customWidth="1"/>
    <col min="2" max="4" width="11.625" style="80" customWidth="1"/>
    <col min="5" max="256" width="9" style="80"/>
    <col min="257" max="257" width="12.375" style="80" customWidth="1"/>
    <col min="258" max="260" width="11.625" style="80" customWidth="1"/>
    <col min="261" max="512" width="9" style="80"/>
    <col min="513" max="513" width="12.375" style="80" customWidth="1"/>
    <col min="514" max="516" width="11.625" style="80" customWidth="1"/>
    <col min="517" max="768" width="9" style="80"/>
    <col min="769" max="769" width="12.375" style="80" customWidth="1"/>
    <col min="770" max="772" width="11.625" style="80" customWidth="1"/>
    <col min="773" max="1024" width="9" style="80"/>
    <col min="1025" max="1025" width="12.375" style="80" customWidth="1"/>
    <col min="1026" max="1028" width="11.625" style="80" customWidth="1"/>
    <col min="1029" max="1280" width="9" style="80"/>
    <col min="1281" max="1281" width="12.375" style="80" customWidth="1"/>
    <col min="1282" max="1284" width="11.625" style="80" customWidth="1"/>
    <col min="1285" max="1536" width="9" style="80"/>
    <col min="1537" max="1537" width="12.375" style="80" customWidth="1"/>
    <col min="1538" max="1540" width="11.625" style="80" customWidth="1"/>
    <col min="1541" max="1792" width="9" style="80"/>
    <col min="1793" max="1793" width="12.375" style="80" customWidth="1"/>
    <col min="1794" max="1796" width="11.625" style="80" customWidth="1"/>
    <col min="1797" max="2048" width="9" style="80"/>
    <col min="2049" max="2049" width="12.375" style="80" customWidth="1"/>
    <col min="2050" max="2052" width="11.625" style="80" customWidth="1"/>
    <col min="2053" max="2304" width="9" style="80"/>
    <col min="2305" max="2305" width="12.375" style="80" customWidth="1"/>
    <col min="2306" max="2308" width="11.625" style="80" customWidth="1"/>
    <col min="2309" max="2560" width="9" style="80"/>
    <col min="2561" max="2561" width="12.375" style="80" customWidth="1"/>
    <col min="2562" max="2564" width="11.625" style="80" customWidth="1"/>
    <col min="2565" max="2816" width="9" style="80"/>
    <col min="2817" max="2817" width="12.375" style="80" customWidth="1"/>
    <col min="2818" max="2820" width="11.625" style="80" customWidth="1"/>
    <col min="2821" max="3072" width="9" style="80"/>
    <col min="3073" max="3073" width="12.375" style="80" customWidth="1"/>
    <col min="3074" max="3076" width="11.625" style="80" customWidth="1"/>
    <col min="3077" max="3328" width="9" style="80"/>
    <col min="3329" max="3329" width="12.375" style="80" customWidth="1"/>
    <col min="3330" max="3332" width="11.625" style="80" customWidth="1"/>
    <col min="3333" max="3584" width="9" style="80"/>
    <col min="3585" max="3585" width="12.375" style="80" customWidth="1"/>
    <col min="3586" max="3588" width="11.625" style="80" customWidth="1"/>
    <col min="3589" max="3840" width="9" style="80"/>
    <col min="3841" max="3841" width="12.375" style="80" customWidth="1"/>
    <col min="3842" max="3844" width="11.625" style="80" customWidth="1"/>
    <col min="3845" max="4096" width="9" style="80"/>
    <col min="4097" max="4097" width="12.375" style="80" customWidth="1"/>
    <col min="4098" max="4100" width="11.625" style="80" customWidth="1"/>
    <col min="4101" max="4352" width="9" style="80"/>
    <col min="4353" max="4353" width="12.375" style="80" customWidth="1"/>
    <col min="4354" max="4356" width="11.625" style="80" customWidth="1"/>
    <col min="4357" max="4608" width="9" style="80"/>
    <col min="4609" max="4609" width="12.375" style="80" customWidth="1"/>
    <col min="4610" max="4612" width="11.625" style="80" customWidth="1"/>
    <col min="4613" max="4864" width="9" style="80"/>
    <col min="4865" max="4865" width="12.375" style="80" customWidth="1"/>
    <col min="4866" max="4868" width="11.625" style="80" customWidth="1"/>
    <col min="4869" max="5120" width="9" style="80"/>
    <col min="5121" max="5121" width="12.375" style="80" customWidth="1"/>
    <col min="5122" max="5124" width="11.625" style="80" customWidth="1"/>
    <col min="5125" max="5376" width="9" style="80"/>
    <col min="5377" max="5377" width="12.375" style="80" customWidth="1"/>
    <col min="5378" max="5380" width="11.625" style="80" customWidth="1"/>
    <col min="5381" max="5632" width="9" style="80"/>
    <col min="5633" max="5633" width="12.375" style="80" customWidth="1"/>
    <col min="5634" max="5636" width="11.625" style="80" customWidth="1"/>
    <col min="5637" max="5888" width="9" style="80"/>
    <col min="5889" max="5889" width="12.375" style="80" customWidth="1"/>
    <col min="5890" max="5892" width="11.625" style="80" customWidth="1"/>
    <col min="5893" max="6144" width="9" style="80"/>
    <col min="6145" max="6145" width="12.375" style="80" customWidth="1"/>
    <col min="6146" max="6148" width="11.625" style="80" customWidth="1"/>
    <col min="6149" max="6400" width="9" style="80"/>
    <col min="6401" max="6401" width="12.375" style="80" customWidth="1"/>
    <col min="6402" max="6404" width="11.625" style="80" customWidth="1"/>
    <col min="6405" max="6656" width="9" style="80"/>
    <col min="6657" max="6657" width="12.375" style="80" customWidth="1"/>
    <col min="6658" max="6660" width="11.625" style="80" customWidth="1"/>
    <col min="6661" max="6912" width="9" style="80"/>
    <col min="6913" max="6913" width="12.375" style="80" customWidth="1"/>
    <col min="6914" max="6916" width="11.625" style="80" customWidth="1"/>
    <col min="6917" max="7168" width="9" style="80"/>
    <col min="7169" max="7169" width="12.375" style="80" customWidth="1"/>
    <col min="7170" max="7172" width="11.625" style="80" customWidth="1"/>
    <col min="7173" max="7424" width="9" style="80"/>
    <col min="7425" max="7425" width="12.375" style="80" customWidth="1"/>
    <col min="7426" max="7428" width="11.625" style="80" customWidth="1"/>
    <col min="7429" max="7680" width="9" style="80"/>
    <col min="7681" max="7681" width="12.375" style="80" customWidth="1"/>
    <col min="7682" max="7684" width="11.625" style="80" customWidth="1"/>
    <col min="7685" max="7936" width="9" style="80"/>
    <col min="7937" max="7937" width="12.375" style="80" customWidth="1"/>
    <col min="7938" max="7940" width="11.625" style="80" customWidth="1"/>
    <col min="7941" max="8192" width="9" style="80"/>
    <col min="8193" max="8193" width="12.375" style="80" customWidth="1"/>
    <col min="8194" max="8196" width="11.625" style="80" customWidth="1"/>
    <col min="8197" max="8448" width="9" style="80"/>
    <col min="8449" max="8449" width="12.375" style="80" customWidth="1"/>
    <col min="8450" max="8452" width="11.625" style="80" customWidth="1"/>
    <col min="8453" max="8704" width="9" style="80"/>
    <col min="8705" max="8705" width="12.375" style="80" customWidth="1"/>
    <col min="8706" max="8708" width="11.625" style="80" customWidth="1"/>
    <col min="8709" max="8960" width="9" style="80"/>
    <col min="8961" max="8961" width="12.375" style="80" customWidth="1"/>
    <col min="8962" max="8964" width="11.625" style="80" customWidth="1"/>
    <col min="8965" max="9216" width="9" style="80"/>
    <col min="9217" max="9217" width="12.375" style="80" customWidth="1"/>
    <col min="9218" max="9220" width="11.625" style="80" customWidth="1"/>
    <col min="9221" max="9472" width="9" style="80"/>
    <col min="9473" max="9473" width="12.375" style="80" customWidth="1"/>
    <col min="9474" max="9476" width="11.625" style="80" customWidth="1"/>
    <col min="9477" max="9728" width="9" style="80"/>
    <col min="9729" max="9729" width="12.375" style="80" customWidth="1"/>
    <col min="9730" max="9732" width="11.625" style="80" customWidth="1"/>
    <col min="9733" max="9984" width="9" style="80"/>
    <col min="9985" max="9985" width="12.375" style="80" customWidth="1"/>
    <col min="9986" max="9988" width="11.625" style="80" customWidth="1"/>
    <col min="9989" max="10240" width="9" style="80"/>
    <col min="10241" max="10241" width="12.375" style="80" customWidth="1"/>
    <col min="10242" max="10244" width="11.625" style="80" customWidth="1"/>
    <col min="10245" max="10496" width="9" style="80"/>
    <col min="10497" max="10497" width="12.375" style="80" customWidth="1"/>
    <col min="10498" max="10500" width="11.625" style="80" customWidth="1"/>
    <col min="10501" max="10752" width="9" style="80"/>
    <col min="10753" max="10753" width="12.375" style="80" customWidth="1"/>
    <col min="10754" max="10756" width="11.625" style="80" customWidth="1"/>
    <col min="10757" max="11008" width="9" style="80"/>
    <col min="11009" max="11009" width="12.375" style="80" customWidth="1"/>
    <col min="11010" max="11012" width="11.625" style="80" customWidth="1"/>
    <col min="11013" max="11264" width="9" style="80"/>
    <col min="11265" max="11265" width="12.375" style="80" customWidth="1"/>
    <col min="11266" max="11268" width="11.625" style="80" customWidth="1"/>
    <col min="11269" max="11520" width="9" style="80"/>
    <col min="11521" max="11521" width="12.375" style="80" customWidth="1"/>
    <col min="11522" max="11524" width="11.625" style="80" customWidth="1"/>
    <col min="11525" max="11776" width="9" style="80"/>
    <col min="11777" max="11777" width="12.375" style="80" customWidth="1"/>
    <col min="11778" max="11780" width="11.625" style="80" customWidth="1"/>
    <col min="11781" max="12032" width="9" style="80"/>
    <col min="12033" max="12033" width="12.375" style="80" customWidth="1"/>
    <col min="12034" max="12036" width="11.625" style="80" customWidth="1"/>
    <col min="12037" max="12288" width="9" style="80"/>
    <col min="12289" max="12289" width="12.375" style="80" customWidth="1"/>
    <col min="12290" max="12292" width="11.625" style="80" customWidth="1"/>
    <col min="12293" max="12544" width="9" style="80"/>
    <col min="12545" max="12545" width="12.375" style="80" customWidth="1"/>
    <col min="12546" max="12548" width="11.625" style="80" customWidth="1"/>
    <col min="12549" max="12800" width="9" style="80"/>
    <col min="12801" max="12801" width="12.375" style="80" customWidth="1"/>
    <col min="12802" max="12804" width="11.625" style="80" customWidth="1"/>
    <col min="12805" max="13056" width="9" style="80"/>
    <col min="13057" max="13057" width="12.375" style="80" customWidth="1"/>
    <col min="13058" max="13060" width="11.625" style="80" customWidth="1"/>
    <col min="13061" max="13312" width="9" style="80"/>
    <col min="13313" max="13313" width="12.375" style="80" customWidth="1"/>
    <col min="13314" max="13316" width="11.625" style="80" customWidth="1"/>
    <col min="13317" max="13568" width="9" style="80"/>
    <col min="13569" max="13569" width="12.375" style="80" customWidth="1"/>
    <col min="13570" max="13572" width="11.625" style="80" customWidth="1"/>
    <col min="13573" max="13824" width="9" style="80"/>
    <col min="13825" max="13825" width="12.375" style="80" customWidth="1"/>
    <col min="13826" max="13828" width="11.625" style="80" customWidth="1"/>
    <col min="13829" max="14080" width="9" style="80"/>
    <col min="14081" max="14081" width="12.375" style="80" customWidth="1"/>
    <col min="14082" max="14084" width="11.625" style="80" customWidth="1"/>
    <col min="14085" max="14336" width="9" style="80"/>
    <col min="14337" max="14337" width="12.375" style="80" customWidth="1"/>
    <col min="14338" max="14340" width="11.625" style="80" customWidth="1"/>
    <col min="14341" max="14592" width="9" style="80"/>
    <col min="14593" max="14593" width="12.375" style="80" customWidth="1"/>
    <col min="14594" max="14596" width="11.625" style="80" customWidth="1"/>
    <col min="14597" max="14848" width="9" style="80"/>
    <col min="14849" max="14849" width="12.375" style="80" customWidth="1"/>
    <col min="14850" max="14852" width="11.625" style="80" customWidth="1"/>
    <col min="14853" max="15104" width="9" style="80"/>
    <col min="15105" max="15105" width="12.375" style="80" customWidth="1"/>
    <col min="15106" max="15108" width="11.625" style="80" customWidth="1"/>
    <col min="15109" max="15360" width="9" style="80"/>
    <col min="15361" max="15361" width="12.375" style="80" customWidth="1"/>
    <col min="15362" max="15364" width="11.625" style="80" customWidth="1"/>
    <col min="15365" max="15616" width="9" style="80"/>
    <col min="15617" max="15617" width="12.375" style="80" customWidth="1"/>
    <col min="15618" max="15620" width="11.625" style="80" customWidth="1"/>
    <col min="15621" max="15872" width="9" style="80"/>
    <col min="15873" max="15873" width="12.375" style="80" customWidth="1"/>
    <col min="15874" max="15876" width="11.625" style="80" customWidth="1"/>
    <col min="15877" max="16128" width="9" style="80"/>
    <col min="16129" max="16129" width="12.375" style="80" customWidth="1"/>
    <col min="16130" max="16132" width="11.625" style="80" customWidth="1"/>
    <col min="16133" max="16384" width="9" style="80"/>
  </cols>
  <sheetData>
    <row r="1" spans="1:6" ht="14.25">
      <c r="A1" s="79" t="s">
        <v>51</v>
      </c>
      <c r="B1" s="79"/>
      <c r="C1" s="79"/>
      <c r="D1" s="79"/>
    </row>
    <row r="2" spans="1:6" s="82" customFormat="1" ht="14.25">
      <c r="A2" s="81" t="s">
        <v>52</v>
      </c>
      <c r="B2" s="81"/>
      <c r="C2" s="81"/>
      <c r="D2" s="81"/>
    </row>
    <row r="3" spans="1:6" ht="12.75" customHeight="1" thickBot="1"/>
    <row r="4" spans="1:6" ht="28.5" customHeight="1" thickTop="1">
      <c r="A4" s="83" t="s">
        <v>53</v>
      </c>
      <c r="B4" s="84" t="s">
        <v>54</v>
      </c>
      <c r="C4" s="84" t="s">
        <v>55</v>
      </c>
      <c r="D4" s="85" t="s">
        <v>56</v>
      </c>
    </row>
    <row r="5" spans="1:6" s="82" customFormat="1" ht="20.100000000000001" customHeight="1">
      <c r="A5" s="86" t="s">
        <v>57</v>
      </c>
      <c r="B5" s="87">
        <v>716</v>
      </c>
      <c r="C5" s="87">
        <v>490</v>
      </c>
      <c r="D5" s="87">
        <v>265</v>
      </c>
      <c r="F5" s="88"/>
    </row>
    <row r="6" spans="1:6" s="82" customFormat="1" ht="20.100000000000001" customHeight="1">
      <c r="A6" s="89" t="s">
        <v>58</v>
      </c>
      <c r="B6" s="90">
        <v>8</v>
      </c>
      <c r="C6" s="90">
        <v>7</v>
      </c>
      <c r="D6" s="91">
        <v>4</v>
      </c>
      <c r="F6" s="92"/>
    </row>
    <row r="7" spans="1:6" s="82" customFormat="1" ht="20.100000000000001" customHeight="1">
      <c r="A7" s="89" t="s">
        <v>59</v>
      </c>
      <c r="B7" s="82">
        <v>41</v>
      </c>
      <c r="C7" s="82">
        <v>41</v>
      </c>
      <c r="D7" s="82">
        <v>40</v>
      </c>
      <c r="F7" s="92"/>
    </row>
    <row r="8" spans="1:6" s="82" customFormat="1" ht="20.100000000000001" customHeight="1">
      <c r="A8" s="89" t="s">
        <v>60</v>
      </c>
      <c r="B8" s="93">
        <v>456</v>
      </c>
      <c r="C8" s="93">
        <v>323</v>
      </c>
      <c r="D8" s="82">
        <v>144</v>
      </c>
      <c r="F8" s="88"/>
    </row>
    <row r="9" spans="1:6" s="82" customFormat="1" ht="20.100000000000001" customHeight="1">
      <c r="A9" s="89" t="s">
        <v>61</v>
      </c>
      <c r="B9" s="93">
        <v>96</v>
      </c>
      <c r="C9" s="82">
        <v>57</v>
      </c>
      <c r="D9" s="82">
        <v>30</v>
      </c>
      <c r="F9" s="92"/>
    </row>
    <row r="10" spans="1:6" s="82" customFormat="1" ht="20.100000000000001" customHeight="1">
      <c r="A10" s="89" t="s">
        <v>62</v>
      </c>
      <c r="B10" s="88">
        <v>12</v>
      </c>
      <c r="C10" s="94">
        <v>6</v>
      </c>
      <c r="D10" s="91">
        <v>5</v>
      </c>
      <c r="F10" s="92"/>
    </row>
    <row r="11" spans="1:6" s="82" customFormat="1" ht="20.100000000000001" customHeight="1">
      <c r="A11" s="95" t="s">
        <v>63</v>
      </c>
      <c r="B11" s="96">
        <v>103</v>
      </c>
      <c r="C11" s="96">
        <v>56</v>
      </c>
      <c r="D11" s="97">
        <v>42</v>
      </c>
      <c r="F11" s="92"/>
    </row>
    <row r="12" spans="1:6" s="82" customFormat="1">
      <c r="A12" s="98" t="s">
        <v>64</v>
      </c>
    </row>
    <row r="13" spans="1:6">
      <c r="A13" s="86" t="s">
        <v>65</v>
      </c>
    </row>
  </sheetData>
  <mergeCells count="2">
    <mergeCell ref="A1:D1"/>
    <mergeCell ref="A2:D2"/>
  </mergeCells>
  <phoneticPr fontId="4"/>
  <printOptions horizontalCentered="1" verticalCentered="1"/>
  <pageMargins left="0.70866141732283472" right="0.70866141732283472" top="0.74803149606299213" bottom="0.74803149606299213" header="0.31496062992125984" footer="0.31496062992125984"/>
  <pageSetup paperSize="9" scale="12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5"/>
  <sheetViews>
    <sheetView showOutlineSymbols="0" zoomScale="85" zoomScaleNormal="85" zoomScaleSheetLayoutView="85" workbookViewId="0">
      <selection sqref="A1:N1"/>
    </sheetView>
  </sheetViews>
  <sheetFormatPr defaultColWidth="10.625" defaultRowHeight="13.5"/>
  <cols>
    <col min="1" max="1" width="14.625" style="48" customWidth="1"/>
    <col min="2" max="2" width="12.625" style="48" customWidth="1"/>
    <col min="3" max="5" width="10.625" style="48" customWidth="1"/>
    <col min="6" max="9" width="9.625" style="48" customWidth="1"/>
    <col min="10" max="11" width="10.625" style="48" customWidth="1"/>
    <col min="12" max="12" width="9.625" style="48" customWidth="1"/>
    <col min="13" max="256" width="10.625" style="48"/>
    <col min="257" max="257" width="14.625" style="48" customWidth="1"/>
    <col min="258" max="258" width="12.625" style="48" customWidth="1"/>
    <col min="259" max="261" width="10.625" style="48" customWidth="1"/>
    <col min="262" max="265" width="9.625" style="48" customWidth="1"/>
    <col min="266" max="267" width="10.625" style="48" customWidth="1"/>
    <col min="268" max="268" width="9.625" style="48" customWidth="1"/>
    <col min="269" max="512" width="10.625" style="48"/>
    <col min="513" max="513" width="14.625" style="48" customWidth="1"/>
    <col min="514" max="514" width="12.625" style="48" customWidth="1"/>
    <col min="515" max="517" width="10.625" style="48" customWidth="1"/>
    <col min="518" max="521" width="9.625" style="48" customWidth="1"/>
    <col min="522" max="523" width="10.625" style="48" customWidth="1"/>
    <col min="524" max="524" width="9.625" style="48" customWidth="1"/>
    <col min="525" max="768" width="10.625" style="48"/>
    <col min="769" max="769" width="14.625" style="48" customWidth="1"/>
    <col min="770" max="770" width="12.625" style="48" customWidth="1"/>
    <col min="771" max="773" width="10.625" style="48" customWidth="1"/>
    <col min="774" max="777" width="9.625" style="48" customWidth="1"/>
    <col min="778" max="779" width="10.625" style="48" customWidth="1"/>
    <col min="780" max="780" width="9.625" style="48" customWidth="1"/>
    <col min="781" max="1024" width="10.625" style="48"/>
    <col min="1025" max="1025" width="14.625" style="48" customWidth="1"/>
    <col min="1026" max="1026" width="12.625" style="48" customWidth="1"/>
    <col min="1027" max="1029" width="10.625" style="48" customWidth="1"/>
    <col min="1030" max="1033" width="9.625" style="48" customWidth="1"/>
    <col min="1034" max="1035" width="10.625" style="48" customWidth="1"/>
    <col min="1036" max="1036" width="9.625" style="48" customWidth="1"/>
    <col min="1037" max="1280" width="10.625" style="48"/>
    <col min="1281" max="1281" width="14.625" style="48" customWidth="1"/>
    <col min="1282" max="1282" width="12.625" style="48" customWidth="1"/>
    <col min="1283" max="1285" width="10.625" style="48" customWidth="1"/>
    <col min="1286" max="1289" width="9.625" style="48" customWidth="1"/>
    <col min="1290" max="1291" width="10.625" style="48" customWidth="1"/>
    <col min="1292" max="1292" width="9.625" style="48" customWidth="1"/>
    <col min="1293" max="1536" width="10.625" style="48"/>
    <col min="1537" max="1537" width="14.625" style="48" customWidth="1"/>
    <col min="1538" max="1538" width="12.625" style="48" customWidth="1"/>
    <col min="1539" max="1541" width="10.625" style="48" customWidth="1"/>
    <col min="1542" max="1545" width="9.625" style="48" customWidth="1"/>
    <col min="1546" max="1547" width="10.625" style="48" customWidth="1"/>
    <col min="1548" max="1548" width="9.625" style="48" customWidth="1"/>
    <col min="1549" max="1792" width="10.625" style="48"/>
    <col min="1793" max="1793" width="14.625" style="48" customWidth="1"/>
    <col min="1794" max="1794" width="12.625" style="48" customWidth="1"/>
    <col min="1795" max="1797" width="10.625" style="48" customWidth="1"/>
    <col min="1798" max="1801" width="9.625" style="48" customWidth="1"/>
    <col min="1802" max="1803" width="10.625" style="48" customWidth="1"/>
    <col min="1804" max="1804" width="9.625" style="48" customWidth="1"/>
    <col min="1805" max="2048" width="10.625" style="48"/>
    <col min="2049" max="2049" width="14.625" style="48" customWidth="1"/>
    <col min="2050" max="2050" width="12.625" style="48" customWidth="1"/>
    <col min="2051" max="2053" width="10.625" style="48" customWidth="1"/>
    <col min="2054" max="2057" width="9.625" style="48" customWidth="1"/>
    <col min="2058" max="2059" width="10.625" style="48" customWidth="1"/>
    <col min="2060" max="2060" width="9.625" style="48" customWidth="1"/>
    <col min="2061" max="2304" width="10.625" style="48"/>
    <col min="2305" max="2305" width="14.625" style="48" customWidth="1"/>
    <col min="2306" max="2306" width="12.625" style="48" customWidth="1"/>
    <col min="2307" max="2309" width="10.625" style="48" customWidth="1"/>
    <col min="2310" max="2313" width="9.625" style="48" customWidth="1"/>
    <col min="2314" max="2315" width="10.625" style="48" customWidth="1"/>
    <col min="2316" max="2316" width="9.625" style="48" customWidth="1"/>
    <col min="2317" max="2560" width="10.625" style="48"/>
    <col min="2561" max="2561" width="14.625" style="48" customWidth="1"/>
    <col min="2562" max="2562" width="12.625" style="48" customWidth="1"/>
    <col min="2563" max="2565" width="10.625" style="48" customWidth="1"/>
    <col min="2566" max="2569" width="9.625" style="48" customWidth="1"/>
    <col min="2570" max="2571" width="10.625" style="48" customWidth="1"/>
    <col min="2572" max="2572" width="9.625" style="48" customWidth="1"/>
    <col min="2573" max="2816" width="10.625" style="48"/>
    <col min="2817" max="2817" width="14.625" style="48" customWidth="1"/>
    <col min="2818" max="2818" width="12.625" style="48" customWidth="1"/>
    <col min="2819" max="2821" width="10.625" style="48" customWidth="1"/>
    <col min="2822" max="2825" width="9.625" style="48" customWidth="1"/>
    <col min="2826" max="2827" width="10.625" style="48" customWidth="1"/>
    <col min="2828" max="2828" width="9.625" style="48" customWidth="1"/>
    <col min="2829" max="3072" width="10.625" style="48"/>
    <col min="3073" max="3073" width="14.625" style="48" customWidth="1"/>
    <col min="3074" max="3074" width="12.625" style="48" customWidth="1"/>
    <col min="3075" max="3077" width="10.625" style="48" customWidth="1"/>
    <col min="3078" max="3081" width="9.625" style="48" customWidth="1"/>
    <col min="3082" max="3083" width="10.625" style="48" customWidth="1"/>
    <col min="3084" max="3084" width="9.625" style="48" customWidth="1"/>
    <col min="3085" max="3328" width="10.625" style="48"/>
    <col min="3329" max="3329" width="14.625" style="48" customWidth="1"/>
    <col min="3330" max="3330" width="12.625" style="48" customWidth="1"/>
    <col min="3331" max="3333" width="10.625" style="48" customWidth="1"/>
    <col min="3334" max="3337" width="9.625" style="48" customWidth="1"/>
    <col min="3338" max="3339" width="10.625" style="48" customWidth="1"/>
    <col min="3340" max="3340" width="9.625" style="48" customWidth="1"/>
    <col min="3341" max="3584" width="10.625" style="48"/>
    <col min="3585" max="3585" width="14.625" style="48" customWidth="1"/>
    <col min="3586" max="3586" width="12.625" style="48" customWidth="1"/>
    <col min="3587" max="3589" width="10.625" style="48" customWidth="1"/>
    <col min="3590" max="3593" width="9.625" style="48" customWidth="1"/>
    <col min="3594" max="3595" width="10.625" style="48" customWidth="1"/>
    <col min="3596" max="3596" width="9.625" style="48" customWidth="1"/>
    <col min="3597" max="3840" width="10.625" style="48"/>
    <col min="3841" max="3841" width="14.625" style="48" customWidth="1"/>
    <col min="3842" max="3842" width="12.625" style="48" customWidth="1"/>
    <col min="3843" max="3845" width="10.625" style="48" customWidth="1"/>
    <col min="3846" max="3849" width="9.625" style="48" customWidth="1"/>
    <col min="3850" max="3851" width="10.625" style="48" customWidth="1"/>
    <col min="3852" max="3852" width="9.625" style="48" customWidth="1"/>
    <col min="3853" max="4096" width="10.625" style="48"/>
    <col min="4097" max="4097" width="14.625" style="48" customWidth="1"/>
    <col min="4098" max="4098" width="12.625" style="48" customWidth="1"/>
    <col min="4099" max="4101" width="10.625" style="48" customWidth="1"/>
    <col min="4102" max="4105" width="9.625" style="48" customWidth="1"/>
    <col min="4106" max="4107" width="10.625" style="48" customWidth="1"/>
    <col min="4108" max="4108" width="9.625" style="48" customWidth="1"/>
    <col min="4109" max="4352" width="10.625" style="48"/>
    <col min="4353" max="4353" width="14.625" style="48" customWidth="1"/>
    <col min="4354" max="4354" width="12.625" style="48" customWidth="1"/>
    <col min="4355" max="4357" width="10.625" style="48" customWidth="1"/>
    <col min="4358" max="4361" width="9.625" style="48" customWidth="1"/>
    <col min="4362" max="4363" width="10.625" style="48" customWidth="1"/>
    <col min="4364" max="4364" width="9.625" style="48" customWidth="1"/>
    <col min="4365" max="4608" width="10.625" style="48"/>
    <col min="4609" max="4609" width="14.625" style="48" customWidth="1"/>
    <col min="4610" max="4610" width="12.625" style="48" customWidth="1"/>
    <col min="4611" max="4613" width="10.625" style="48" customWidth="1"/>
    <col min="4614" max="4617" width="9.625" style="48" customWidth="1"/>
    <col min="4618" max="4619" width="10.625" style="48" customWidth="1"/>
    <col min="4620" max="4620" width="9.625" style="48" customWidth="1"/>
    <col min="4621" max="4864" width="10.625" style="48"/>
    <col min="4865" max="4865" width="14.625" style="48" customWidth="1"/>
    <col min="4866" max="4866" width="12.625" style="48" customWidth="1"/>
    <col min="4867" max="4869" width="10.625" style="48" customWidth="1"/>
    <col min="4870" max="4873" width="9.625" style="48" customWidth="1"/>
    <col min="4874" max="4875" width="10.625" style="48" customWidth="1"/>
    <col min="4876" max="4876" width="9.625" style="48" customWidth="1"/>
    <col min="4877" max="5120" width="10.625" style="48"/>
    <col min="5121" max="5121" width="14.625" style="48" customWidth="1"/>
    <col min="5122" max="5122" width="12.625" style="48" customWidth="1"/>
    <col min="5123" max="5125" width="10.625" style="48" customWidth="1"/>
    <col min="5126" max="5129" width="9.625" style="48" customWidth="1"/>
    <col min="5130" max="5131" width="10.625" style="48" customWidth="1"/>
    <col min="5132" max="5132" width="9.625" style="48" customWidth="1"/>
    <col min="5133" max="5376" width="10.625" style="48"/>
    <col min="5377" max="5377" width="14.625" style="48" customWidth="1"/>
    <col min="5378" max="5378" width="12.625" style="48" customWidth="1"/>
    <col min="5379" max="5381" width="10.625" style="48" customWidth="1"/>
    <col min="5382" max="5385" width="9.625" style="48" customWidth="1"/>
    <col min="5386" max="5387" width="10.625" style="48" customWidth="1"/>
    <col min="5388" max="5388" width="9.625" style="48" customWidth="1"/>
    <col min="5389" max="5632" width="10.625" style="48"/>
    <col min="5633" max="5633" width="14.625" style="48" customWidth="1"/>
    <col min="5634" max="5634" width="12.625" style="48" customWidth="1"/>
    <col min="5635" max="5637" width="10.625" style="48" customWidth="1"/>
    <col min="5638" max="5641" width="9.625" style="48" customWidth="1"/>
    <col min="5642" max="5643" width="10.625" style="48" customWidth="1"/>
    <col min="5644" max="5644" width="9.625" style="48" customWidth="1"/>
    <col min="5645" max="5888" width="10.625" style="48"/>
    <col min="5889" max="5889" width="14.625" style="48" customWidth="1"/>
    <col min="5890" max="5890" width="12.625" style="48" customWidth="1"/>
    <col min="5891" max="5893" width="10.625" style="48" customWidth="1"/>
    <col min="5894" max="5897" width="9.625" style="48" customWidth="1"/>
    <col min="5898" max="5899" width="10.625" style="48" customWidth="1"/>
    <col min="5900" max="5900" width="9.625" style="48" customWidth="1"/>
    <col min="5901" max="6144" width="10.625" style="48"/>
    <col min="6145" max="6145" width="14.625" style="48" customWidth="1"/>
    <col min="6146" max="6146" width="12.625" style="48" customWidth="1"/>
    <col min="6147" max="6149" width="10.625" style="48" customWidth="1"/>
    <col min="6150" max="6153" width="9.625" style="48" customWidth="1"/>
    <col min="6154" max="6155" width="10.625" style="48" customWidth="1"/>
    <col min="6156" max="6156" width="9.625" style="48" customWidth="1"/>
    <col min="6157" max="6400" width="10.625" style="48"/>
    <col min="6401" max="6401" width="14.625" style="48" customWidth="1"/>
    <col min="6402" max="6402" width="12.625" style="48" customWidth="1"/>
    <col min="6403" max="6405" width="10.625" style="48" customWidth="1"/>
    <col min="6406" max="6409" width="9.625" style="48" customWidth="1"/>
    <col min="6410" max="6411" width="10.625" style="48" customWidth="1"/>
    <col min="6412" max="6412" width="9.625" style="48" customWidth="1"/>
    <col min="6413" max="6656" width="10.625" style="48"/>
    <col min="6657" max="6657" width="14.625" style="48" customWidth="1"/>
    <col min="6658" max="6658" width="12.625" style="48" customWidth="1"/>
    <col min="6659" max="6661" width="10.625" style="48" customWidth="1"/>
    <col min="6662" max="6665" width="9.625" style="48" customWidth="1"/>
    <col min="6666" max="6667" width="10.625" style="48" customWidth="1"/>
    <col min="6668" max="6668" width="9.625" style="48" customWidth="1"/>
    <col min="6669" max="6912" width="10.625" style="48"/>
    <col min="6913" max="6913" width="14.625" style="48" customWidth="1"/>
    <col min="6914" max="6914" width="12.625" style="48" customWidth="1"/>
    <col min="6915" max="6917" width="10.625" style="48" customWidth="1"/>
    <col min="6918" max="6921" width="9.625" style="48" customWidth="1"/>
    <col min="6922" max="6923" width="10.625" style="48" customWidth="1"/>
    <col min="6924" max="6924" width="9.625" style="48" customWidth="1"/>
    <col min="6925" max="7168" width="10.625" style="48"/>
    <col min="7169" max="7169" width="14.625" style="48" customWidth="1"/>
    <col min="7170" max="7170" width="12.625" style="48" customWidth="1"/>
    <col min="7171" max="7173" width="10.625" style="48" customWidth="1"/>
    <col min="7174" max="7177" width="9.625" style="48" customWidth="1"/>
    <col min="7178" max="7179" width="10.625" style="48" customWidth="1"/>
    <col min="7180" max="7180" width="9.625" style="48" customWidth="1"/>
    <col min="7181" max="7424" width="10.625" style="48"/>
    <col min="7425" max="7425" width="14.625" style="48" customWidth="1"/>
    <col min="7426" max="7426" width="12.625" style="48" customWidth="1"/>
    <col min="7427" max="7429" width="10.625" style="48" customWidth="1"/>
    <col min="7430" max="7433" width="9.625" style="48" customWidth="1"/>
    <col min="7434" max="7435" width="10.625" style="48" customWidth="1"/>
    <col min="7436" max="7436" width="9.625" style="48" customWidth="1"/>
    <col min="7437" max="7680" width="10.625" style="48"/>
    <col min="7681" max="7681" width="14.625" style="48" customWidth="1"/>
    <col min="7682" max="7682" width="12.625" style="48" customWidth="1"/>
    <col min="7683" max="7685" width="10.625" style="48" customWidth="1"/>
    <col min="7686" max="7689" width="9.625" style="48" customWidth="1"/>
    <col min="7690" max="7691" width="10.625" style="48" customWidth="1"/>
    <col min="7692" max="7692" width="9.625" style="48" customWidth="1"/>
    <col min="7693" max="7936" width="10.625" style="48"/>
    <col min="7937" max="7937" width="14.625" style="48" customWidth="1"/>
    <col min="7938" max="7938" width="12.625" style="48" customWidth="1"/>
    <col min="7939" max="7941" width="10.625" style="48" customWidth="1"/>
    <col min="7942" max="7945" width="9.625" style="48" customWidth="1"/>
    <col min="7946" max="7947" width="10.625" style="48" customWidth="1"/>
    <col min="7948" max="7948" width="9.625" style="48" customWidth="1"/>
    <col min="7949" max="8192" width="10.625" style="48"/>
    <col min="8193" max="8193" width="14.625" style="48" customWidth="1"/>
    <col min="8194" max="8194" width="12.625" style="48" customWidth="1"/>
    <col min="8195" max="8197" width="10.625" style="48" customWidth="1"/>
    <col min="8198" max="8201" width="9.625" style="48" customWidth="1"/>
    <col min="8202" max="8203" width="10.625" style="48" customWidth="1"/>
    <col min="8204" max="8204" width="9.625" style="48" customWidth="1"/>
    <col min="8205" max="8448" width="10.625" style="48"/>
    <col min="8449" max="8449" width="14.625" style="48" customWidth="1"/>
    <col min="8450" max="8450" width="12.625" style="48" customWidth="1"/>
    <col min="8451" max="8453" width="10.625" style="48" customWidth="1"/>
    <col min="8454" max="8457" width="9.625" style="48" customWidth="1"/>
    <col min="8458" max="8459" width="10.625" style="48" customWidth="1"/>
    <col min="8460" max="8460" width="9.625" style="48" customWidth="1"/>
    <col min="8461" max="8704" width="10.625" style="48"/>
    <col min="8705" max="8705" width="14.625" style="48" customWidth="1"/>
    <col min="8706" max="8706" width="12.625" style="48" customWidth="1"/>
    <col min="8707" max="8709" width="10.625" style="48" customWidth="1"/>
    <col min="8710" max="8713" width="9.625" style="48" customWidth="1"/>
    <col min="8714" max="8715" width="10.625" style="48" customWidth="1"/>
    <col min="8716" max="8716" width="9.625" style="48" customWidth="1"/>
    <col min="8717" max="8960" width="10.625" style="48"/>
    <col min="8961" max="8961" width="14.625" style="48" customWidth="1"/>
    <col min="8962" max="8962" width="12.625" style="48" customWidth="1"/>
    <col min="8963" max="8965" width="10.625" style="48" customWidth="1"/>
    <col min="8966" max="8969" width="9.625" style="48" customWidth="1"/>
    <col min="8970" max="8971" width="10.625" style="48" customWidth="1"/>
    <col min="8972" max="8972" width="9.625" style="48" customWidth="1"/>
    <col min="8973" max="9216" width="10.625" style="48"/>
    <col min="9217" max="9217" width="14.625" style="48" customWidth="1"/>
    <col min="9218" max="9218" width="12.625" style="48" customWidth="1"/>
    <col min="9219" max="9221" width="10.625" style="48" customWidth="1"/>
    <col min="9222" max="9225" width="9.625" style="48" customWidth="1"/>
    <col min="9226" max="9227" width="10.625" style="48" customWidth="1"/>
    <col min="9228" max="9228" width="9.625" style="48" customWidth="1"/>
    <col min="9229" max="9472" width="10.625" style="48"/>
    <col min="9473" max="9473" width="14.625" style="48" customWidth="1"/>
    <col min="9474" max="9474" width="12.625" style="48" customWidth="1"/>
    <col min="9475" max="9477" width="10.625" style="48" customWidth="1"/>
    <col min="9478" max="9481" width="9.625" style="48" customWidth="1"/>
    <col min="9482" max="9483" width="10.625" style="48" customWidth="1"/>
    <col min="9484" max="9484" width="9.625" style="48" customWidth="1"/>
    <col min="9485" max="9728" width="10.625" style="48"/>
    <col min="9729" max="9729" width="14.625" style="48" customWidth="1"/>
    <col min="9730" max="9730" width="12.625" style="48" customWidth="1"/>
    <col min="9731" max="9733" width="10.625" style="48" customWidth="1"/>
    <col min="9734" max="9737" width="9.625" style="48" customWidth="1"/>
    <col min="9738" max="9739" width="10.625" style="48" customWidth="1"/>
    <col min="9740" max="9740" width="9.625" style="48" customWidth="1"/>
    <col min="9741" max="9984" width="10.625" style="48"/>
    <col min="9985" max="9985" width="14.625" style="48" customWidth="1"/>
    <col min="9986" max="9986" width="12.625" style="48" customWidth="1"/>
    <col min="9987" max="9989" width="10.625" style="48" customWidth="1"/>
    <col min="9990" max="9993" width="9.625" style="48" customWidth="1"/>
    <col min="9994" max="9995" width="10.625" style="48" customWidth="1"/>
    <col min="9996" max="9996" width="9.625" style="48" customWidth="1"/>
    <col min="9997" max="10240" width="10.625" style="48"/>
    <col min="10241" max="10241" width="14.625" style="48" customWidth="1"/>
    <col min="10242" max="10242" width="12.625" style="48" customWidth="1"/>
    <col min="10243" max="10245" width="10.625" style="48" customWidth="1"/>
    <col min="10246" max="10249" width="9.625" style="48" customWidth="1"/>
    <col min="10250" max="10251" width="10.625" style="48" customWidth="1"/>
    <col min="10252" max="10252" width="9.625" style="48" customWidth="1"/>
    <col min="10253" max="10496" width="10.625" style="48"/>
    <col min="10497" max="10497" width="14.625" style="48" customWidth="1"/>
    <col min="10498" max="10498" width="12.625" style="48" customWidth="1"/>
    <col min="10499" max="10501" width="10.625" style="48" customWidth="1"/>
    <col min="10502" max="10505" width="9.625" style="48" customWidth="1"/>
    <col min="10506" max="10507" width="10.625" style="48" customWidth="1"/>
    <col min="10508" max="10508" width="9.625" style="48" customWidth="1"/>
    <col min="10509" max="10752" width="10.625" style="48"/>
    <col min="10753" max="10753" width="14.625" style="48" customWidth="1"/>
    <col min="10754" max="10754" width="12.625" style="48" customWidth="1"/>
    <col min="10755" max="10757" width="10.625" style="48" customWidth="1"/>
    <col min="10758" max="10761" width="9.625" style="48" customWidth="1"/>
    <col min="10762" max="10763" width="10.625" style="48" customWidth="1"/>
    <col min="10764" max="10764" width="9.625" style="48" customWidth="1"/>
    <col min="10765" max="11008" width="10.625" style="48"/>
    <col min="11009" max="11009" width="14.625" style="48" customWidth="1"/>
    <col min="11010" max="11010" width="12.625" style="48" customWidth="1"/>
    <col min="11011" max="11013" width="10.625" style="48" customWidth="1"/>
    <col min="11014" max="11017" width="9.625" style="48" customWidth="1"/>
    <col min="11018" max="11019" width="10.625" style="48" customWidth="1"/>
    <col min="11020" max="11020" width="9.625" style="48" customWidth="1"/>
    <col min="11021" max="11264" width="10.625" style="48"/>
    <col min="11265" max="11265" width="14.625" style="48" customWidth="1"/>
    <col min="11266" max="11266" width="12.625" style="48" customWidth="1"/>
    <col min="11267" max="11269" width="10.625" style="48" customWidth="1"/>
    <col min="11270" max="11273" width="9.625" style="48" customWidth="1"/>
    <col min="11274" max="11275" width="10.625" style="48" customWidth="1"/>
    <col min="11276" max="11276" width="9.625" style="48" customWidth="1"/>
    <col min="11277" max="11520" width="10.625" style="48"/>
    <col min="11521" max="11521" width="14.625" style="48" customWidth="1"/>
    <col min="11522" max="11522" width="12.625" style="48" customWidth="1"/>
    <col min="11523" max="11525" width="10.625" style="48" customWidth="1"/>
    <col min="11526" max="11529" width="9.625" style="48" customWidth="1"/>
    <col min="11530" max="11531" width="10.625" style="48" customWidth="1"/>
    <col min="11532" max="11532" width="9.625" style="48" customWidth="1"/>
    <col min="11533" max="11776" width="10.625" style="48"/>
    <col min="11777" max="11777" width="14.625" style="48" customWidth="1"/>
    <col min="11778" max="11778" width="12.625" style="48" customWidth="1"/>
    <col min="11779" max="11781" width="10.625" style="48" customWidth="1"/>
    <col min="11782" max="11785" width="9.625" style="48" customWidth="1"/>
    <col min="11786" max="11787" width="10.625" style="48" customWidth="1"/>
    <col min="11788" max="11788" width="9.625" style="48" customWidth="1"/>
    <col min="11789" max="12032" width="10.625" style="48"/>
    <col min="12033" max="12033" width="14.625" style="48" customWidth="1"/>
    <col min="12034" max="12034" width="12.625" style="48" customWidth="1"/>
    <col min="12035" max="12037" width="10.625" style="48" customWidth="1"/>
    <col min="12038" max="12041" width="9.625" style="48" customWidth="1"/>
    <col min="12042" max="12043" width="10.625" style="48" customWidth="1"/>
    <col min="12044" max="12044" width="9.625" style="48" customWidth="1"/>
    <col min="12045" max="12288" width="10.625" style="48"/>
    <col min="12289" max="12289" width="14.625" style="48" customWidth="1"/>
    <col min="12290" max="12290" width="12.625" style="48" customWidth="1"/>
    <col min="12291" max="12293" width="10.625" style="48" customWidth="1"/>
    <col min="12294" max="12297" width="9.625" style="48" customWidth="1"/>
    <col min="12298" max="12299" width="10.625" style="48" customWidth="1"/>
    <col min="12300" max="12300" width="9.625" style="48" customWidth="1"/>
    <col min="12301" max="12544" width="10.625" style="48"/>
    <col min="12545" max="12545" width="14.625" style="48" customWidth="1"/>
    <col min="12546" max="12546" width="12.625" style="48" customWidth="1"/>
    <col min="12547" max="12549" width="10.625" style="48" customWidth="1"/>
    <col min="12550" max="12553" width="9.625" style="48" customWidth="1"/>
    <col min="12554" max="12555" width="10.625" style="48" customWidth="1"/>
    <col min="12556" max="12556" width="9.625" style="48" customWidth="1"/>
    <col min="12557" max="12800" width="10.625" style="48"/>
    <col min="12801" max="12801" width="14.625" style="48" customWidth="1"/>
    <col min="12802" max="12802" width="12.625" style="48" customWidth="1"/>
    <col min="12803" max="12805" width="10.625" style="48" customWidth="1"/>
    <col min="12806" max="12809" width="9.625" style="48" customWidth="1"/>
    <col min="12810" max="12811" width="10.625" style="48" customWidth="1"/>
    <col min="12812" max="12812" width="9.625" style="48" customWidth="1"/>
    <col min="12813" max="13056" width="10.625" style="48"/>
    <col min="13057" max="13057" width="14.625" style="48" customWidth="1"/>
    <col min="13058" max="13058" width="12.625" style="48" customWidth="1"/>
    <col min="13059" max="13061" width="10.625" style="48" customWidth="1"/>
    <col min="13062" max="13065" width="9.625" style="48" customWidth="1"/>
    <col min="13066" max="13067" width="10.625" style="48" customWidth="1"/>
    <col min="13068" max="13068" width="9.625" style="48" customWidth="1"/>
    <col min="13069" max="13312" width="10.625" style="48"/>
    <col min="13313" max="13313" width="14.625" style="48" customWidth="1"/>
    <col min="13314" max="13314" width="12.625" style="48" customWidth="1"/>
    <col min="13315" max="13317" width="10.625" style="48" customWidth="1"/>
    <col min="13318" max="13321" width="9.625" style="48" customWidth="1"/>
    <col min="13322" max="13323" width="10.625" style="48" customWidth="1"/>
    <col min="13324" max="13324" width="9.625" style="48" customWidth="1"/>
    <col min="13325" max="13568" width="10.625" style="48"/>
    <col min="13569" max="13569" width="14.625" style="48" customWidth="1"/>
    <col min="13570" max="13570" width="12.625" style="48" customWidth="1"/>
    <col min="13571" max="13573" width="10.625" style="48" customWidth="1"/>
    <col min="13574" max="13577" width="9.625" style="48" customWidth="1"/>
    <col min="13578" max="13579" width="10.625" style="48" customWidth="1"/>
    <col min="13580" max="13580" width="9.625" style="48" customWidth="1"/>
    <col min="13581" max="13824" width="10.625" style="48"/>
    <col min="13825" max="13825" width="14.625" style="48" customWidth="1"/>
    <col min="13826" max="13826" width="12.625" style="48" customWidth="1"/>
    <col min="13827" max="13829" width="10.625" style="48" customWidth="1"/>
    <col min="13830" max="13833" width="9.625" style="48" customWidth="1"/>
    <col min="13834" max="13835" width="10.625" style="48" customWidth="1"/>
    <col min="13836" max="13836" width="9.625" style="48" customWidth="1"/>
    <col min="13837" max="14080" width="10.625" style="48"/>
    <col min="14081" max="14081" width="14.625" style="48" customWidth="1"/>
    <col min="14082" max="14082" width="12.625" style="48" customWidth="1"/>
    <col min="14083" max="14085" width="10.625" style="48" customWidth="1"/>
    <col min="14086" max="14089" width="9.625" style="48" customWidth="1"/>
    <col min="14090" max="14091" width="10.625" style="48" customWidth="1"/>
    <col min="14092" max="14092" width="9.625" style="48" customWidth="1"/>
    <col min="14093" max="14336" width="10.625" style="48"/>
    <col min="14337" max="14337" width="14.625" style="48" customWidth="1"/>
    <col min="14338" max="14338" width="12.625" style="48" customWidth="1"/>
    <col min="14339" max="14341" width="10.625" style="48" customWidth="1"/>
    <col min="14342" max="14345" width="9.625" style="48" customWidth="1"/>
    <col min="14346" max="14347" width="10.625" style="48" customWidth="1"/>
    <col min="14348" max="14348" width="9.625" style="48" customWidth="1"/>
    <col min="14349" max="14592" width="10.625" style="48"/>
    <col min="14593" max="14593" width="14.625" style="48" customWidth="1"/>
    <col min="14594" max="14594" width="12.625" style="48" customWidth="1"/>
    <col min="14595" max="14597" width="10.625" style="48" customWidth="1"/>
    <col min="14598" max="14601" width="9.625" style="48" customWidth="1"/>
    <col min="14602" max="14603" width="10.625" style="48" customWidth="1"/>
    <col min="14604" max="14604" width="9.625" style="48" customWidth="1"/>
    <col min="14605" max="14848" width="10.625" style="48"/>
    <col min="14849" max="14849" width="14.625" style="48" customWidth="1"/>
    <col min="14850" max="14850" width="12.625" style="48" customWidth="1"/>
    <col min="14851" max="14853" width="10.625" style="48" customWidth="1"/>
    <col min="14854" max="14857" width="9.625" style="48" customWidth="1"/>
    <col min="14858" max="14859" width="10.625" style="48" customWidth="1"/>
    <col min="14860" max="14860" width="9.625" style="48" customWidth="1"/>
    <col min="14861" max="15104" width="10.625" style="48"/>
    <col min="15105" max="15105" width="14.625" style="48" customWidth="1"/>
    <col min="15106" max="15106" width="12.625" style="48" customWidth="1"/>
    <col min="15107" max="15109" width="10.625" style="48" customWidth="1"/>
    <col min="15110" max="15113" width="9.625" style="48" customWidth="1"/>
    <col min="15114" max="15115" width="10.625" style="48" customWidth="1"/>
    <col min="15116" max="15116" width="9.625" style="48" customWidth="1"/>
    <col min="15117" max="15360" width="10.625" style="48"/>
    <col min="15361" max="15361" width="14.625" style="48" customWidth="1"/>
    <col min="15362" max="15362" width="12.625" style="48" customWidth="1"/>
    <col min="15363" max="15365" width="10.625" style="48" customWidth="1"/>
    <col min="15366" max="15369" width="9.625" style="48" customWidth="1"/>
    <col min="15370" max="15371" width="10.625" style="48" customWidth="1"/>
    <col min="15372" max="15372" width="9.625" style="48" customWidth="1"/>
    <col min="15373" max="15616" width="10.625" style="48"/>
    <col min="15617" max="15617" width="14.625" style="48" customWidth="1"/>
    <col min="15618" max="15618" width="12.625" style="48" customWidth="1"/>
    <col min="15619" max="15621" width="10.625" style="48" customWidth="1"/>
    <col min="15622" max="15625" width="9.625" style="48" customWidth="1"/>
    <col min="15626" max="15627" width="10.625" style="48" customWidth="1"/>
    <col min="15628" max="15628" width="9.625" style="48" customWidth="1"/>
    <col min="15629" max="15872" width="10.625" style="48"/>
    <col min="15873" max="15873" width="14.625" style="48" customWidth="1"/>
    <col min="15874" max="15874" width="12.625" style="48" customWidth="1"/>
    <col min="15875" max="15877" width="10.625" style="48" customWidth="1"/>
    <col min="15878" max="15881" width="9.625" style="48" customWidth="1"/>
    <col min="15882" max="15883" width="10.625" style="48" customWidth="1"/>
    <col min="15884" max="15884" width="9.625" style="48" customWidth="1"/>
    <col min="15885" max="16128" width="10.625" style="48"/>
    <col min="16129" max="16129" width="14.625" style="48" customWidth="1"/>
    <col min="16130" max="16130" width="12.625" style="48" customWidth="1"/>
    <col min="16131" max="16133" width="10.625" style="48" customWidth="1"/>
    <col min="16134" max="16137" width="9.625" style="48" customWidth="1"/>
    <col min="16138" max="16139" width="10.625" style="48" customWidth="1"/>
    <col min="16140" max="16140" width="9.625" style="48" customWidth="1"/>
    <col min="16141" max="16384" width="10.625" style="48"/>
  </cols>
  <sheetData>
    <row r="1" spans="1:15" ht="15.6" customHeight="1">
      <c r="A1" s="46" t="s">
        <v>36</v>
      </c>
      <c r="B1" s="47"/>
      <c r="C1" s="47"/>
      <c r="D1" s="47"/>
      <c r="E1" s="47"/>
      <c r="F1" s="47"/>
      <c r="G1" s="47"/>
      <c r="H1" s="47"/>
      <c r="I1" s="47"/>
      <c r="J1" s="47"/>
      <c r="K1" s="47"/>
      <c r="L1" s="47"/>
      <c r="M1" s="47"/>
      <c r="N1" s="47"/>
    </row>
    <row r="2" spans="1:15" ht="15.6" customHeight="1" thickBot="1">
      <c r="A2" s="49"/>
      <c r="N2" s="2" t="s">
        <v>37</v>
      </c>
    </row>
    <row r="3" spans="1:15" ht="30" customHeight="1" thickTop="1">
      <c r="A3" s="35" t="s">
        <v>38</v>
      </c>
      <c r="B3" s="50" t="s">
        <v>39</v>
      </c>
      <c r="C3" s="51" t="s">
        <v>40</v>
      </c>
      <c r="D3" s="52"/>
      <c r="E3" s="52"/>
      <c r="F3" s="52"/>
      <c r="G3" s="52"/>
      <c r="H3" s="52"/>
      <c r="I3" s="51" t="s">
        <v>41</v>
      </c>
      <c r="J3" s="52"/>
      <c r="K3" s="52"/>
      <c r="L3" s="52"/>
      <c r="M3" s="52"/>
      <c r="N3" s="52"/>
    </row>
    <row r="4" spans="1:15" ht="30" customHeight="1">
      <c r="A4" s="53"/>
      <c r="B4" s="54"/>
      <c r="C4" s="11" t="s">
        <v>4</v>
      </c>
      <c r="D4" s="11" t="s">
        <v>42</v>
      </c>
      <c r="E4" s="11" t="s">
        <v>43</v>
      </c>
      <c r="F4" s="11" t="s">
        <v>44</v>
      </c>
      <c r="G4" s="11" t="s">
        <v>45</v>
      </c>
      <c r="H4" s="11" t="s">
        <v>7</v>
      </c>
      <c r="I4" s="11" t="s">
        <v>4</v>
      </c>
      <c r="J4" s="11" t="s">
        <v>42</v>
      </c>
      <c r="K4" s="11" t="s">
        <v>43</v>
      </c>
      <c r="L4" s="11" t="s">
        <v>44</v>
      </c>
      <c r="M4" s="11" t="s">
        <v>45</v>
      </c>
      <c r="N4" s="11" t="s">
        <v>7</v>
      </c>
    </row>
    <row r="5" spans="1:15" ht="18" customHeight="1">
      <c r="A5" s="55"/>
      <c r="B5" s="56"/>
      <c r="C5" s="57"/>
      <c r="D5" s="57"/>
      <c r="E5" s="57"/>
      <c r="F5" s="57"/>
      <c r="G5" s="57"/>
      <c r="H5" s="57"/>
      <c r="I5" s="57"/>
      <c r="J5" s="57"/>
      <c r="K5" s="57"/>
      <c r="L5" s="57"/>
      <c r="M5" s="57"/>
      <c r="N5" s="57"/>
    </row>
    <row r="6" spans="1:15" s="61" customFormat="1" ht="16.899999999999999" customHeight="1">
      <c r="A6" s="58" t="s">
        <v>46</v>
      </c>
      <c r="B6" s="59">
        <v>1314</v>
      </c>
      <c r="C6" s="12">
        <v>28</v>
      </c>
      <c r="D6" s="12">
        <v>15</v>
      </c>
      <c r="E6" s="12">
        <v>3</v>
      </c>
      <c r="F6" s="12">
        <v>2</v>
      </c>
      <c r="G6" s="12">
        <v>8</v>
      </c>
      <c r="H6" s="12" t="s">
        <v>47</v>
      </c>
      <c r="I6" s="12">
        <v>1537</v>
      </c>
      <c r="J6" s="12">
        <v>1165</v>
      </c>
      <c r="K6" s="12">
        <v>83</v>
      </c>
      <c r="L6" s="12">
        <v>133</v>
      </c>
      <c r="M6" s="12">
        <v>153</v>
      </c>
      <c r="N6" s="12">
        <v>3</v>
      </c>
      <c r="O6" s="60"/>
    </row>
    <row r="7" spans="1:15" s="61" customFormat="1" ht="16.899999999999999" customHeight="1">
      <c r="A7" s="58">
        <v>29</v>
      </c>
      <c r="B7" s="59">
        <v>1282</v>
      </c>
      <c r="C7" s="12">
        <v>17</v>
      </c>
      <c r="D7" s="12">
        <v>8</v>
      </c>
      <c r="E7" s="12">
        <v>2</v>
      </c>
      <c r="F7" s="12">
        <v>1</v>
      </c>
      <c r="G7" s="12">
        <v>6</v>
      </c>
      <c r="H7" s="12">
        <v>0</v>
      </c>
      <c r="I7" s="12">
        <v>1485</v>
      </c>
      <c r="J7" s="12">
        <v>1120</v>
      </c>
      <c r="K7" s="12">
        <v>76</v>
      </c>
      <c r="L7" s="12">
        <v>148</v>
      </c>
      <c r="M7" s="12">
        <v>138</v>
      </c>
      <c r="N7" s="12">
        <v>3</v>
      </c>
      <c r="O7" s="60"/>
    </row>
    <row r="8" spans="1:15" s="61" customFormat="1" ht="16.899999999999999" customHeight="1">
      <c r="A8" s="58">
        <v>30</v>
      </c>
      <c r="B8" s="59">
        <v>1023</v>
      </c>
      <c r="C8" s="12">
        <v>20</v>
      </c>
      <c r="D8" s="12">
        <v>8</v>
      </c>
      <c r="E8" s="12">
        <v>2</v>
      </c>
      <c r="F8" s="12">
        <v>1</v>
      </c>
      <c r="G8" s="12">
        <v>9</v>
      </c>
      <c r="H8" s="12">
        <v>0</v>
      </c>
      <c r="I8" s="12">
        <v>1212</v>
      </c>
      <c r="J8" s="12">
        <v>921</v>
      </c>
      <c r="K8" s="12">
        <v>59</v>
      </c>
      <c r="L8" s="12">
        <v>126</v>
      </c>
      <c r="M8" s="12">
        <v>104</v>
      </c>
      <c r="N8" s="12">
        <v>2</v>
      </c>
      <c r="O8" s="60"/>
    </row>
    <row r="9" spans="1:15" s="61" customFormat="1" ht="16.899999999999999" customHeight="1">
      <c r="A9" s="58" t="s">
        <v>19</v>
      </c>
      <c r="B9" s="59">
        <v>927</v>
      </c>
      <c r="C9" s="12">
        <v>25</v>
      </c>
      <c r="D9" s="12">
        <v>8</v>
      </c>
      <c r="E9" s="12">
        <v>3</v>
      </c>
      <c r="F9" s="12">
        <v>2</v>
      </c>
      <c r="G9" s="12">
        <v>12</v>
      </c>
      <c r="H9" s="12">
        <v>0</v>
      </c>
      <c r="I9" s="12">
        <v>1058</v>
      </c>
      <c r="J9" s="12">
        <v>754</v>
      </c>
      <c r="K9" s="12">
        <v>59</v>
      </c>
      <c r="L9" s="12">
        <v>115</v>
      </c>
      <c r="M9" s="12">
        <v>128</v>
      </c>
      <c r="N9" s="12">
        <v>2</v>
      </c>
      <c r="O9" s="60"/>
    </row>
    <row r="10" spans="1:15" s="61" customFormat="1" ht="16.899999999999999" customHeight="1">
      <c r="A10" s="58">
        <v>2</v>
      </c>
      <c r="B10" s="59">
        <v>737</v>
      </c>
      <c r="C10" s="12">
        <v>18</v>
      </c>
      <c r="D10" s="12">
        <v>9</v>
      </c>
      <c r="E10" s="12">
        <v>2</v>
      </c>
      <c r="F10" s="12">
        <v>3</v>
      </c>
      <c r="G10" s="12">
        <v>4</v>
      </c>
      <c r="H10" s="12">
        <v>0</v>
      </c>
      <c r="I10" s="12">
        <v>832</v>
      </c>
      <c r="J10" s="12">
        <v>597</v>
      </c>
      <c r="K10" s="12">
        <v>42</v>
      </c>
      <c r="L10" s="12">
        <v>97</v>
      </c>
      <c r="M10" s="12">
        <v>94</v>
      </c>
      <c r="N10" s="12">
        <v>2</v>
      </c>
      <c r="O10" s="60"/>
    </row>
    <row r="11" spans="1:15" ht="16.899999999999999" customHeight="1">
      <c r="A11" s="62"/>
      <c r="B11" s="63"/>
      <c r="C11" s="64"/>
      <c r="D11" s="64"/>
      <c r="E11" s="64"/>
      <c r="F11" s="64"/>
      <c r="G11" s="64"/>
      <c r="H11" s="64"/>
      <c r="I11" s="64"/>
      <c r="J11" s="64"/>
      <c r="K11" s="64"/>
      <c r="L11" s="64"/>
      <c r="M11" s="64"/>
      <c r="N11" s="64"/>
      <c r="O11" s="65"/>
    </row>
    <row r="12" spans="1:15" s="61" customFormat="1" ht="18" customHeight="1">
      <c r="A12" s="58" t="s">
        <v>48</v>
      </c>
      <c r="B12" s="59">
        <v>59</v>
      </c>
      <c r="C12" s="12">
        <v>1</v>
      </c>
      <c r="D12" s="12">
        <v>0</v>
      </c>
      <c r="E12" s="12">
        <v>0</v>
      </c>
      <c r="F12" s="12">
        <v>0</v>
      </c>
      <c r="G12" s="12">
        <v>1</v>
      </c>
      <c r="H12" s="12">
        <v>0</v>
      </c>
      <c r="I12" s="12">
        <v>71</v>
      </c>
      <c r="J12" s="12">
        <v>57</v>
      </c>
      <c r="K12" s="12">
        <v>1</v>
      </c>
      <c r="L12" s="12">
        <v>7</v>
      </c>
      <c r="M12" s="12">
        <v>6</v>
      </c>
      <c r="N12" s="12">
        <v>0</v>
      </c>
    </row>
    <row r="13" spans="1:15" s="61" customFormat="1" ht="18" customHeight="1">
      <c r="A13" s="58">
        <v>4</v>
      </c>
      <c r="B13" s="59">
        <v>64</v>
      </c>
      <c r="C13" s="12">
        <v>2</v>
      </c>
      <c r="D13" s="12">
        <v>1</v>
      </c>
      <c r="E13" s="12">
        <v>0</v>
      </c>
      <c r="F13" s="12">
        <v>1</v>
      </c>
      <c r="G13" s="12">
        <v>0</v>
      </c>
      <c r="H13" s="12">
        <v>0</v>
      </c>
      <c r="I13" s="12">
        <v>73</v>
      </c>
      <c r="J13" s="12">
        <v>56</v>
      </c>
      <c r="K13" s="12">
        <v>2</v>
      </c>
      <c r="L13" s="12">
        <v>11</v>
      </c>
      <c r="M13" s="12">
        <v>4</v>
      </c>
      <c r="N13" s="12">
        <v>0</v>
      </c>
    </row>
    <row r="14" spans="1:15" s="61" customFormat="1" ht="18" customHeight="1">
      <c r="A14" s="58">
        <v>5</v>
      </c>
      <c r="B14" s="66">
        <v>47</v>
      </c>
      <c r="C14" s="12">
        <v>2</v>
      </c>
      <c r="D14" s="12">
        <v>1</v>
      </c>
      <c r="E14" s="12">
        <v>0</v>
      </c>
      <c r="F14" s="12">
        <v>0</v>
      </c>
      <c r="G14" s="12">
        <v>1</v>
      </c>
      <c r="H14" s="12">
        <v>0</v>
      </c>
      <c r="I14" s="12">
        <v>52</v>
      </c>
      <c r="J14" s="12">
        <v>38</v>
      </c>
      <c r="K14" s="12">
        <v>3</v>
      </c>
      <c r="L14" s="12">
        <v>7</v>
      </c>
      <c r="M14" s="12">
        <v>4</v>
      </c>
      <c r="N14" s="12">
        <v>0</v>
      </c>
    </row>
    <row r="15" spans="1:15" s="61" customFormat="1" ht="18" customHeight="1">
      <c r="A15" s="19">
        <v>6</v>
      </c>
      <c r="B15" s="12">
        <v>45</v>
      </c>
      <c r="C15" s="12">
        <v>0</v>
      </c>
      <c r="D15" s="12">
        <v>0</v>
      </c>
      <c r="E15" s="12">
        <v>0</v>
      </c>
      <c r="F15" s="12">
        <v>0</v>
      </c>
      <c r="G15" s="12">
        <v>0</v>
      </c>
      <c r="H15" s="12">
        <v>0</v>
      </c>
      <c r="I15" s="12">
        <v>52</v>
      </c>
      <c r="J15" s="12">
        <v>40</v>
      </c>
      <c r="K15" s="12">
        <v>2</v>
      </c>
      <c r="L15" s="12">
        <v>6</v>
      </c>
      <c r="M15" s="12">
        <v>4</v>
      </c>
      <c r="N15" s="12">
        <v>0</v>
      </c>
    </row>
    <row r="16" spans="1:15" s="61" customFormat="1" ht="18" customHeight="1">
      <c r="A16" s="19">
        <v>7</v>
      </c>
      <c r="B16" s="12">
        <v>68</v>
      </c>
      <c r="C16" s="12">
        <v>1</v>
      </c>
      <c r="D16" s="12">
        <v>1</v>
      </c>
      <c r="E16" s="12">
        <v>0</v>
      </c>
      <c r="F16" s="12">
        <v>0</v>
      </c>
      <c r="G16" s="12">
        <v>0</v>
      </c>
      <c r="H16" s="12">
        <v>0</v>
      </c>
      <c r="I16" s="12">
        <v>79</v>
      </c>
      <c r="J16" s="12">
        <v>56</v>
      </c>
      <c r="K16" s="12">
        <v>7</v>
      </c>
      <c r="L16" s="12">
        <v>9</v>
      </c>
      <c r="M16" s="12">
        <v>7</v>
      </c>
      <c r="N16" s="12">
        <v>0</v>
      </c>
    </row>
    <row r="17" spans="1:15" s="61" customFormat="1" ht="18" customHeight="1">
      <c r="A17" s="19">
        <v>8</v>
      </c>
      <c r="B17" s="12">
        <v>48</v>
      </c>
      <c r="C17" s="12">
        <v>1</v>
      </c>
      <c r="D17" s="12">
        <v>1</v>
      </c>
      <c r="E17" s="12">
        <v>0</v>
      </c>
      <c r="F17" s="12">
        <v>0</v>
      </c>
      <c r="G17" s="12">
        <v>0</v>
      </c>
      <c r="H17" s="12">
        <v>0</v>
      </c>
      <c r="I17" s="12">
        <v>53</v>
      </c>
      <c r="J17" s="12">
        <v>33</v>
      </c>
      <c r="K17" s="12">
        <v>3</v>
      </c>
      <c r="L17" s="12">
        <v>8</v>
      </c>
      <c r="M17" s="12">
        <v>9</v>
      </c>
      <c r="N17" s="12">
        <v>0</v>
      </c>
    </row>
    <row r="18" spans="1:15" s="61" customFormat="1" ht="18" customHeight="1">
      <c r="A18" s="19">
        <v>9</v>
      </c>
      <c r="B18" s="12">
        <v>68</v>
      </c>
      <c r="C18" s="12">
        <v>1</v>
      </c>
      <c r="D18" s="12">
        <v>1</v>
      </c>
      <c r="E18" s="12">
        <v>0</v>
      </c>
      <c r="F18" s="12">
        <v>0</v>
      </c>
      <c r="G18" s="12">
        <v>0</v>
      </c>
      <c r="H18" s="12">
        <v>0</v>
      </c>
      <c r="I18" s="12">
        <v>78</v>
      </c>
      <c r="J18" s="12">
        <v>61</v>
      </c>
      <c r="K18" s="12">
        <v>5</v>
      </c>
      <c r="L18" s="12">
        <v>7</v>
      </c>
      <c r="M18" s="12">
        <v>5</v>
      </c>
      <c r="N18" s="12">
        <v>0</v>
      </c>
    </row>
    <row r="19" spans="1:15" s="61" customFormat="1" ht="18" customHeight="1">
      <c r="A19" s="58">
        <v>10</v>
      </c>
      <c r="B19" s="66">
        <v>70</v>
      </c>
      <c r="C19" s="12">
        <v>2</v>
      </c>
      <c r="D19" s="12">
        <v>0</v>
      </c>
      <c r="E19" s="12">
        <v>0</v>
      </c>
      <c r="F19" s="12">
        <v>1</v>
      </c>
      <c r="G19" s="12">
        <v>1</v>
      </c>
      <c r="H19" s="12">
        <v>0</v>
      </c>
      <c r="I19" s="12">
        <v>73</v>
      </c>
      <c r="J19" s="12">
        <v>57</v>
      </c>
      <c r="K19" s="12">
        <v>3</v>
      </c>
      <c r="L19" s="12">
        <v>7</v>
      </c>
      <c r="M19" s="12">
        <v>5</v>
      </c>
      <c r="N19" s="12">
        <v>1</v>
      </c>
    </row>
    <row r="20" spans="1:15" s="61" customFormat="1" ht="18" customHeight="1">
      <c r="A20" s="58">
        <v>11</v>
      </c>
      <c r="B20" s="66">
        <v>66</v>
      </c>
      <c r="C20" s="12">
        <v>5</v>
      </c>
      <c r="D20" s="12">
        <v>2</v>
      </c>
      <c r="E20" s="12">
        <v>2</v>
      </c>
      <c r="F20" s="12">
        <v>0</v>
      </c>
      <c r="G20" s="12">
        <v>1</v>
      </c>
      <c r="H20" s="12">
        <v>0</v>
      </c>
      <c r="I20" s="12">
        <v>75</v>
      </c>
      <c r="J20" s="12">
        <v>49</v>
      </c>
      <c r="K20" s="12">
        <v>5</v>
      </c>
      <c r="L20" s="12">
        <v>10</v>
      </c>
      <c r="M20" s="12">
        <v>10</v>
      </c>
      <c r="N20" s="12">
        <v>1</v>
      </c>
    </row>
    <row r="21" spans="1:15" s="61" customFormat="1" ht="18" customHeight="1">
      <c r="A21" s="58">
        <v>12</v>
      </c>
      <c r="B21" s="66">
        <v>78</v>
      </c>
      <c r="C21" s="12">
        <v>1</v>
      </c>
      <c r="D21" s="12">
        <v>1</v>
      </c>
      <c r="E21" s="12">
        <v>0</v>
      </c>
      <c r="F21" s="12">
        <v>0</v>
      </c>
      <c r="G21" s="12">
        <v>0</v>
      </c>
      <c r="H21" s="12">
        <v>0</v>
      </c>
      <c r="I21" s="12">
        <v>88</v>
      </c>
      <c r="J21" s="12">
        <v>56</v>
      </c>
      <c r="K21" s="12">
        <v>4</v>
      </c>
      <c r="L21" s="12">
        <v>11</v>
      </c>
      <c r="M21" s="12">
        <v>17</v>
      </c>
      <c r="N21" s="12">
        <v>0</v>
      </c>
      <c r="O21" s="67"/>
    </row>
    <row r="22" spans="1:15" s="7" customFormat="1" ht="18" customHeight="1">
      <c r="A22" s="58" t="s">
        <v>49</v>
      </c>
      <c r="B22" s="66">
        <v>58</v>
      </c>
      <c r="C22" s="12">
        <v>1</v>
      </c>
      <c r="D22" s="12">
        <v>0</v>
      </c>
      <c r="E22" s="12">
        <v>0</v>
      </c>
      <c r="F22" s="12">
        <v>1</v>
      </c>
      <c r="G22" s="12">
        <v>0</v>
      </c>
      <c r="H22" s="12">
        <v>0</v>
      </c>
      <c r="I22" s="12">
        <v>64</v>
      </c>
      <c r="J22" s="12">
        <v>44</v>
      </c>
      <c r="K22" s="12">
        <v>1</v>
      </c>
      <c r="L22" s="12">
        <v>3</v>
      </c>
      <c r="M22" s="12">
        <v>16</v>
      </c>
      <c r="N22" s="12">
        <v>0</v>
      </c>
      <c r="O22" s="68"/>
    </row>
    <row r="23" spans="1:15" s="61" customFormat="1" ht="18" customHeight="1">
      <c r="A23" s="58">
        <v>2</v>
      </c>
      <c r="B23" s="66">
        <v>67</v>
      </c>
      <c r="C23" s="12">
        <v>0</v>
      </c>
      <c r="D23" s="12">
        <v>0</v>
      </c>
      <c r="E23" s="12">
        <v>0</v>
      </c>
      <c r="F23" s="12">
        <v>0</v>
      </c>
      <c r="G23" s="12">
        <v>0</v>
      </c>
      <c r="H23" s="12">
        <v>0</v>
      </c>
      <c r="I23" s="12">
        <v>81</v>
      </c>
      <c r="J23" s="12">
        <v>59</v>
      </c>
      <c r="K23" s="12">
        <v>2</v>
      </c>
      <c r="L23" s="12">
        <v>8</v>
      </c>
      <c r="M23" s="12">
        <v>12</v>
      </c>
      <c r="N23" s="12">
        <v>0</v>
      </c>
      <c r="O23" s="69"/>
    </row>
    <row r="24" spans="1:15" s="61" customFormat="1" ht="18" customHeight="1">
      <c r="A24" s="58">
        <v>3</v>
      </c>
      <c r="B24" s="66">
        <v>66</v>
      </c>
      <c r="C24" s="12">
        <v>0</v>
      </c>
      <c r="D24" s="12">
        <v>0</v>
      </c>
      <c r="E24" s="12">
        <v>0</v>
      </c>
      <c r="F24" s="12">
        <v>0</v>
      </c>
      <c r="G24" s="12">
        <v>0</v>
      </c>
      <c r="H24" s="12">
        <v>0</v>
      </c>
      <c r="I24" s="12">
        <v>76</v>
      </c>
      <c r="J24" s="12">
        <v>55</v>
      </c>
      <c r="K24" s="12">
        <v>2</v>
      </c>
      <c r="L24" s="12">
        <v>9</v>
      </c>
      <c r="M24" s="12">
        <v>10</v>
      </c>
      <c r="N24" s="12">
        <v>0</v>
      </c>
      <c r="O24" s="69"/>
    </row>
    <row r="25" spans="1:15" s="61" customFormat="1" ht="18" customHeight="1">
      <c r="A25" s="58">
        <v>4</v>
      </c>
      <c r="B25" s="66">
        <v>59</v>
      </c>
      <c r="C25" s="12">
        <v>2</v>
      </c>
      <c r="D25" s="12">
        <v>0</v>
      </c>
      <c r="E25" s="12">
        <v>0</v>
      </c>
      <c r="F25" s="12">
        <v>0</v>
      </c>
      <c r="G25" s="12">
        <v>2</v>
      </c>
      <c r="H25" s="12">
        <v>0</v>
      </c>
      <c r="I25" s="12">
        <v>61</v>
      </c>
      <c r="J25" s="12">
        <v>42</v>
      </c>
      <c r="K25" s="12">
        <v>1</v>
      </c>
      <c r="L25" s="12">
        <v>7</v>
      </c>
      <c r="M25" s="12">
        <v>10</v>
      </c>
      <c r="N25" s="12">
        <v>1</v>
      </c>
      <c r="O25" s="69"/>
    </row>
    <row r="26" spans="1:15" s="61" customFormat="1" ht="18" customHeight="1">
      <c r="A26" s="70">
        <v>5</v>
      </c>
      <c r="B26" s="71">
        <v>59</v>
      </c>
      <c r="C26" s="72">
        <v>0</v>
      </c>
      <c r="D26" s="72">
        <v>0</v>
      </c>
      <c r="E26" s="72">
        <v>0</v>
      </c>
      <c r="F26" s="72">
        <v>0</v>
      </c>
      <c r="G26" s="72">
        <v>0</v>
      </c>
      <c r="H26" s="72">
        <v>0</v>
      </c>
      <c r="I26" s="72">
        <v>70</v>
      </c>
      <c r="J26" s="72">
        <v>48</v>
      </c>
      <c r="K26" s="72">
        <v>2</v>
      </c>
      <c r="L26" s="72">
        <v>12</v>
      </c>
      <c r="M26" s="72">
        <v>8</v>
      </c>
      <c r="N26" s="72">
        <v>0</v>
      </c>
      <c r="O26" s="69"/>
    </row>
    <row r="27" spans="1:15" s="61" customFormat="1" ht="18" customHeight="1">
      <c r="A27" s="58"/>
      <c r="B27" s="60"/>
      <c r="C27" s="60"/>
      <c r="D27" s="60"/>
      <c r="E27" s="60"/>
      <c r="F27" s="60"/>
      <c r="G27" s="60"/>
      <c r="H27" s="60"/>
      <c r="I27" s="60"/>
      <c r="J27" s="60"/>
      <c r="K27" s="60"/>
      <c r="L27" s="60"/>
      <c r="M27" s="60"/>
      <c r="N27" s="60"/>
      <c r="O27" s="69"/>
    </row>
    <row r="28" spans="1:15" s="7" customFormat="1" ht="18" customHeight="1">
      <c r="A28" s="73" t="s">
        <v>50</v>
      </c>
      <c r="B28" s="60"/>
      <c r="C28" s="60"/>
      <c r="D28" s="60"/>
      <c r="E28" s="60"/>
      <c r="F28" s="60"/>
      <c r="G28" s="60"/>
      <c r="H28" s="60"/>
      <c r="I28" s="60"/>
      <c r="J28" s="60"/>
      <c r="K28" s="60"/>
      <c r="L28" s="60"/>
      <c r="M28" s="60"/>
      <c r="N28" s="60"/>
    </row>
    <row r="29" spans="1:15" s="61" customFormat="1" ht="18" customHeight="1">
      <c r="A29" s="73"/>
      <c r="B29" s="60"/>
      <c r="C29" s="60"/>
      <c r="D29" s="60"/>
      <c r="E29" s="60"/>
      <c r="F29" s="60"/>
      <c r="G29" s="60"/>
      <c r="H29" s="60"/>
      <c r="I29" s="60"/>
      <c r="J29" s="60"/>
      <c r="K29" s="60"/>
      <c r="L29" s="60"/>
      <c r="M29" s="60"/>
      <c r="N29" s="60"/>
    </row>
    <row r="30" spans="1:15" ht="18" customHeight="1">
      <c r="A30" s="49"/>
      <c r="B30" s="74"/>
      <c r="J30" s="74"/>
    </row>
    <row r="31" spans="1:15" ht="14.25">
      <c r="A31" s="49"/>
      <c r="B31" s="75"/>
      <c r="C31" s="49"/>
      <c r="D31" s="49"/>
      <c r="E31" s="49"/>
      <c r="F31" s="49"/>
      <c r="G31" s="49"/>
      <c r="H31" s="49"/>
      <c r="I31" s="49"/>
      <c r="J31" s="49"/>
      <c r="K31" s="49"/>
      <c r="L31" s="49"/>
      <c r="M31" s="49"/>
      <c r="N31" s="49"/>
    </row>
    <row r="32" spans="1:15">
      <c r="B32" s="76"/>
    </row>
    <row r="33" spans="2:14" ht="14.25" customHeight="1">
      <c r="B33" s="77"/>
    </row>
    <row r="34" spans="2:14" ht="14.25" customHeight="1">
      <c r="B34" s="77"/>
    </row>
    <row r="35" spans="2:14" ht="14.25">
      <c r="B35" s="78"/>
      <c r="C35" s="78"/>
      <c r="D35" s="78"/>
      <c r="E35" s="78"/>
      <c r="F35" s="78"/>
      <c r="G35" s="78"/>
      <c r="H35" s="78"/>
      <c r="I35" s="78"/>
      <c r="J35" s="78"/>
      <c r="K35" s="78"/>
      <c r="L35" s="78"/>
      <c r="M35" s="78"/>
      <c r="N35" s="78"/>
    </row>
  </sheetData>
  <mergeCells count="3">
    <mergeCell ref="A1:N1"/>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scale="92"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30"/>
  <sheetViews>
    <sheetView showOutlineSymbols="0" zoomScale="90" zoomScaleNormal="90" zoomScaleSheetLayoutView="90" workbookViewId="0">
      <selection sqref="A1:L1"/>
    </sheetView>
  </sheetViews>
  <sheetFormatPr defaultColWidth="10.625" defaultRowHeight="13.5"/>
  <cols>
    <col min="1" max="1" width="11.75" style="5" customWidth="1"/>
    <col min="2" max="4" width="8.625" style="5" customWidth="1"/>
    <col min="5" max="5" width="8.75" style="5" customWidth="1"/>
    <col min="6" max="6" width="8.625" style="5" customWidth="1"/>
    <col min="7" max="8" width="9.625" style="5" customWidth="1"/>
    <col min="9" max="11" width="8.625" style="5" customWidth="1"/>
    <col min="12" max="12" width="12.625" style="5" customWidth="1"/>
    <col min="13" max="16384" width="10.625" style="5"/>
  </cols>
  <sheetData>
    <row r="1" spans="1:255" ht="19.899999999999999" customHeight="1">
      <c r="A1" s="33" t="s">
        <v>16</v>
      </c>
      <c r="B1" s="34"/>
      <c r="C1" s="34"/>
      <c r="D1" s="34"/>
      <c r="E1" s="34"/>
      <c r="F1" s="34"/>
      <c r="G1" s="34"/>
      <c r="H1" s="34"/>
      <c r="I1" s="34"/>
      <c r="J1" s="34"/>
      <c r="K1" s="34"/>
      <c r="L1" s="34"/>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thickBot="1">
      <c r="A2" s="6"/>
      <c r="C2" s="1"/>
      <c r="D2" s="1"/>
      <c r="E2" s="1"/>
      <c r="F2" s="1"/>
      <c r="G2" s="1"/>
      <c r="H2" s="1"/>
      <c r="I2" s="1"/>
      <c r="J2" s="1"/>
      <c r="K2" s="1"/>
      <c r="L2" s="2"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thickTop="1">
      <c r="A3" s="35" t="s">
        <v>15</v>
      </c>
      <c r="B3" s="41" t="s">
        <v>1</v>
      </c>
      <c r="C3" s="42"/>
      <c r="D3" s="42"/>
      <c r="E3" s="43"/>
      <c r="F3" s="39" t="s">
        <v>13</v>
      </c>
      <c r="G3" s="44" t="s">
        <v>2</v>
      </c>
      <c r="H3" s="45"/>
      <c r="I3" s="44" t="s">
        <v>3</v>
      </c>
      <c r="J3" s="45"/>
      <c r="K3" s="39" t="s">
        <v>14</v>
      </c>
      <c r="L3" s="37" t="s">
        <v>12</v>
      </c>
      <c r="M3" s="22"/>
    </row>
    <row r="4" spans="1:255" ht="22.15" customHeight="1">
      <c r="A4" s="36"/>
      <c r="B4" s="11" t="s">
        <v>4</v>
      </c>
      <c r="C4" s="11" t="s">
        <v>5</v>
      </c>
      <c r="D4" s="11" t="s">
        <v>6</v>
      </c>
      <c r="E4" s="11" t="s">
        <v>7</v>
      </c>
      <c r="F4" s="40"/>
      <c r="G4" s="11" t="s">
        <v>8</v>
      </c>
      <c r="H4" s="11" t="s">
        <v>9</v>
      </c>
      <c r="I4" s="11" t="s">
        <v>10</v>
      </c>
      <c r="J4" s="11" t="s">
        <v>11</v>
      </c>
      <c r="K4" s="40"/>
      <c r="L4" s="38"/>
      <c r="M4" s="22"/>
    </row>
    <row r="5" spans="1:255" ht="16.149999999999999" customHeight="1">
      <c r="A5" s="18"/>
      <c r="B5" s="15"/>
      <c r="C5" s="15"/>
      <c r="D5" s="15"/>
      <c r="E5" s="15"/>
      <c r="F5" s="15"/>
      <c r="G5" s="15"/>
      <c r="H5" s="15"/>
      <c r="I5" s="15"/>
      <c r="J5" s="15"/>
      <c r="K5" s="15"/>
      <c r="L5" s="15"/>
      <c r="M5" s="22"/>
    </row>
    <row r="6" spans="1:255" ht="16.149999999999999" customHeight="1">
      <c r="A6" s="19" t="s">
        <v>24</v>
      </c>
      <c r="B6" s="12">
        <v>256</v>
      </c>
      <c r="C6" s="12">
        <v>127</v>
      </c>
      <c r="D6" s="12">
        <v>28</v>
      </c>
      <c r="E6" s="12">
        <v>101</v>
      </c>
      <c r="F6" s="12">
        <v>198</v>
      </c>
      <c r="G6" s="12">
        <v>9426</v>
      </c>
      <c r="H6" s="12">
        <v>281</v>
      </c>
      <c r="I6" s="12">
        <v>14</v>
      </c>
      <c r="J6" s="12">
        <v>39</v>
      </c>
      <c r="K6" s="12">
        <v>95</v>
      </c>
      <c r="L6" s="13">
        <v>567354</v>
      </c>
      <c r="M6" s="24"/>
    </row>
    <row r="7" spans="1:255" ht="16.149999999999999" customHeight="1">
      <c r="A7" s="19">
        <v>29</v>
      </c>
      <c r="B7" s="12">
        <v>294</v>
      </c>
      <c r="C7" s="12">
        <v>122</v>
      </c>
      <c r="D7" s="12">
        <v>28</v>
      </c>
      <c r="E7" s="12">
        <v>144</v>
      </c>
      <c r="F7" s="12">
        <v>230</v>
      </c>
      <c r="G7" s="12">
        <v>12258</v>
      </c>
      <c r="H7" s="12">
        <v>488</v>
      </c>
      <c r="I7" s="12">
        <v>6</v>
      </c>
      <c r="J7" s="12">
        <v>39</v>
      </c>
      <c r="K7" s="12">
        <v>99</v>
      </c>
      <c r="L7" s="13">
        <v>409821</v>
      </c>
      <c r="M7" s="24"/>
    </row>
    <row r="8" spans="1:255" s="7" customFormat="1" ht="16.149999999999999" customHeight="1">
      <c r="A8" s="19">
        <v>30</v>
      </c>
      <c r="B8" s="12">
        <v>309</v>
      </c>
      <c r="C8" s="12">
        <v>118</v>
      </c>
      <c r="D8" s="12">
        <v>47</v>
      </c>
      <c r="E8" s="12">
        <v>144</v>
      </c>
      <c r="F8" s="12">
        <v>182</v>
      </c>
      <c r="G8" s="12">
        <v>8039</v>
      </c>
      <c r="H8" s="12">
        <v>1187</v>
      </c>
      <c r="I8" s="12">
        <v>12</v>
      </c>
      <c r="J8" s="12">
        <v>38</v>
      </c>
      <c r="K8" s="12">
        <v>79</v>
      </c>
      <c r="L8" s="12">
        <v>374963</v>
      </c>
      <c r="M8" s="23"/>
      <c r="N8" s="8"/>
    </row>
    <row r="9" spans="1:255" s="7" customFormat="1" ht="16.149999999999999" customHeight="1">
      <c r="A9" s="19" t="s">
        <v>19</v>
      </c>
      <c r="B9" s="12">
        <v>267</v>
      </c>
      <c r="C9" s="12">
        <v>124</v>
      </c>
      <c r="D9" s="12">
        <v>34</v>
      </c>
      <c r="E9" s="12">
        <v>109</v>
      </c>
      <c r="F9" s="12">
        <v>214</v>
      </c>
      <c r="G9" s="12">
        <v>11019</v>
      </c>
      <c r="H9" s="12">
        <v>386</v>
      </c>
      <c r="I9" s="12">
        <v>10</v>
      </c>
      <c r="J9" s="12">
        <v>28</v>
      </c>
      <c r="K9" s="12">
        <v>105</v>
      </c>
      <c r="L9" s="12">
        <v>557773</v>
      </c>
      <c r="M9" s="23"/>
      <c r="N9" s="8"/>
      <c r="O9" s="10"/>
    </row>
    <row r="10" spans="1:255" s="7" customFormat="1" ht="16.149999999999999" customHeight="1">
      <c r="A10" s="19">
        <v>2</v>
      </c>
      <c r="B10" s="12" t="s">
        <v>25</v>
      </c>
      <c r="C10" s="12" t="s">
        <v>26</v>
      </c>
      <c r="D10" s="12" t="s">
        <v>27</v>
      </c>
      <c r="E10" s="12" t="s">
        <v>35</v>
      </c>
      <c r="F10" s="12" t="s">
        <v>28</v>
      </c>
      <c r="G10" s="12" t="s">
        <v>29</v>
      </c>
      <c r="H10" s="12" t="s">
        <v>30</v>
      </c>
      <c r="I10" s="12" t="s">
        <v>31</v>
      </c>
      <c r="J10" s="12" t="s">
        <v>32</v>
      </c>
      <c r="K10" s="12" t="s">
        <v>33</v>
      </c>
      <c r="L10" s="12" t="s">
        <v>34</v>
      </c>
      <c r="M10" s="23"/>
      <c r="N10" s="8"/>
      <c r="O10" s="10"/>
    </row>
    <row r="11" spans="1:255" ht="16.149999999999999" customHeight="1">
      <c r="A11" s="20"/>
      <c r="B11" s="12"/>
      <c r="C11" s="12"/>
      <c r="D11" s="12"/>
      <c r="E11" s="12"/>
      <c r="F11" s="14"/>
      <c r="G11" s="14"/>
      <c r="H11" s="12"/>
      <c r="I11" s="12"/>
      <c r="J11" s="12"/>
      <c r="K11" s="12"/>
      <c r="L11" s="13"/>
      <c r="M11" s="21"/>
    </row>
    <row r="12" spans="1:255" s="7" customFormat="1" ht="16.149999999999999" customHeight="1">
      <c r="A12" s="19" t="s">
        <v>21</v>
      </c>
      <c r="B12" s="12">
        <v>24</v>
      </c>
      <c r="C12" s="12">
        <v>9</v>
      </c>
      <c r="D12" s="12">
        <v>7</v>
      </c>
      <c r="E12" s="12">
        <v>8</v>
      </c>
      <c r="F12" s="12">
        <v>10</v>
      </c>
      <c r="G12" s="12">
        <v>290</v>
      </c>
      <c r="H12" s="12">
        <v>102</v>
      </c>
      <c r="I12" s="12">
        <v>0</v>
      </c>
      <c r="J12" s="12">
        <v>1</v>
      </c>
      <c r="K12" s="12">
        <v>6</v>
      </c>
      <c r="L12" s="13">
        <v>11911</v>
      </c>
      <c r="M12" s="23"/>
    </row>
    <row r="13" spans="1:255" s="7" customFormat="1" ht="16.149999999999999" customHeight="1">
      <c r="A13" s="19">
        <v>4</v>
      </c>
      <c r="B13" s="12">
        <v>31</v>
      </c>
      <c r="C13" s="12">
        <v>11</v>
      </c>
      <c r="D13" s="12">
        <v>7</v>
      </c>
      <c r="E13" s="12">
        <v>13</v>
      </c>
      <c r="F13" s="12">
        <v>22</v>
      </c>
      <c r="G13" s="12">
        <v>1725</v>
      </c>
      <c r="H13" s="12">
        <v>85</v>
      </c>
      <c r="I13" s="12">
        <v>0</v>
      </c>
      <c r="J13" s="12">
        <v>3</v>
      </c>
      <c r="K13" s="12">
        <v>11</v>
      </c>
      <c r="L13" s="13">
        <v>60238</v>
      </c>
      <c r="M13" s="23"/>
    </row>
    <row r="14" spans="1:255" ht="16.149999999999999" customHeight="1">
      <c r="A14" s="20">
        <v>5</v>
      </c>
      <c r="B14" s="12">
        <v>31</v>
      </c>
      <c r="C14" s="12">
        <v>11</v>
      </c>
      <c r="D14" s="12">
        <v>5</v>
      </c>
      <c r="E14" s="12">
        <v>15</v>
      </c>
      <c r="F14" s="12">
        <v>18</v>
      </c>
      <c r="G14" s="12">
        <v>720</v>
      </c>
      <c r="H14" s="12">
        <v>148</v>
      </c>
      <c r="I14" s="12">
        <v>0</v>
      </c>
      <c r="J14" s="12">
        <v>3</v>
      </c>
      <c r="K14" s="12">
        <v>13</v>
      </c>
      <c r="L14" s="13">
        <v>29066</v>
      </c>
      <c r="M14" s="22"/>
    </row>
    <row r="15" spans="1:255" ht="16.149999999999999" customHeight="1">
      <c r="A15" s="20">
        <v>6</v>
      </c>
      <c r="B15" s="12">
        <v>30</v>
      </c>
      <c r="C15" s="12">
        <v>6</v>
      </c>
      <c r="D15" s="12">
        <v>4</v>
      </c>
      <c r="E15" s="12">
        <v>20</v>
      </c>
      <c r="F15" s="12">
        <v>19</v>
      </c>
      <c r="G15" s="12">
        <v>646</v>
      </c>
      <c r="H15" s="12">
        <v>31</v>
      </c>
      <c r="I15" s="12">
        <v>1</v>
      </c>
      <c r="J15" s="12">
        <v>4</v>
      </c>
      <c r="K15" s="12">
        <v>12</v>
      </c>
      <c r="L15" s="13">
        <v>21381</v>
      </c>
      <c r="M15" s="22"/>
    </row>
    <row r="16" spans="1:255" s="7" customFormat="1" ht="16.149999999999999" customHeight="1">
      <c r="A16" s="20">
        <v>7</v>
      </c>
      <c r="B16" s="12">
        <v>12</v>
      </c>
      <c r="C16" s="12">
        <v>8</v>
      </c>
      <c r="D16" s="12">
        <v>0</v>
      </c>
      <c r="E16" s="12">
        <v>4</v>
      </c>
      <c r="F16" s="12">
        <v>11</v>
      </c>
      <c r="G16" s="12">
        <v>170</v>
      </c>
      <c r="H16" s="12">
        <v>0</v>
      </c>
      <c r="I16" s="12">
        <v>0</v>
      </c>
      <c r="J16" s="12">
        <v>0</v>
      </c>
      <c r="K16" s="12">
        <v>4</v>
      </c>
      <c r="L16" s="13">
        <v>10926</v>
      </c>
      <c r="M16" s="23"/>
    </row>
    <row r="17" spans="1:13" ht="16.149999999999999" customHeight="1">
      <c r="A17" s="20">
        <v>8</v>
      </c>
      <c r="B17" s="12">
        <v>30</v>
      </c>
      <c r="C17" s="12">
        <v>12</v>
      </c>
      <c r="D17" s="12">
        <v>4</v>
      </c>
      <c r="E17" s="12">
        <v>14</v>
      </c>
      <c r="F17" s="12">
        <v>12</v>
      </c>
      <c r="G17" s="12">
        <v>651</v>
      </c>
      <c r="H17" s="12">
        <v>11</v>
      </c>
      <c r="I17" s="12">
        <v>0</v>
      </c>
      <c r="J17" s="12">
        <v>4</v>
      </c>
      <c r="K17" s="12">
        <v>7</v>
      </c>
      <c r="L17" s="13">
        <v>17740</v>
      </c>
      <c r="M17" s="22"/>
    </row>
    <row r="18" spans="1:13" ht="16.149999999999999" customHeight="1">
      <c r="A18" s="20">
        <v>9</v>
      </c>
      <c r="B18" s="12">
        <v>21</v>
      </c>
      <c r="C18" s="12">
        <v>5</v>
      </c>
      <c r="D18" s="12">
        <v>3</v>
      </c>
      <c r="E18" s="12">
        <v>13</v>
      </c>
      <c r="F18" s="12">
        <v>13</v>
      </c>
      <c r="G18" s="12">
        <v>692</v>
      </c>
      <c r="H18" s="12">
        <v>6</v>
      </c>
      <c r="I18" s="12">
        <v>1</v>
      </c>
      <c r="J18" s="12">
        <v>4</v>
      </c>
      <c r="K18" s="12">
        <v>5</v>
      </c>
      <c r="L18" s="13">
        <v>14383</v>
      </c>
      <c r="M18" s="22"/>
    </row>
    <row r="19" spans="1:13" ht="16.149999999999999" customHeight="1">
      <c r="A19" s="20">
        <v>10</v>
      </c>
      <c r="B19" s="12">
        <v>21</v>
      </c>
      <c r="C19" s="12">
        <v>14</v>
      </c>
      <c r="D19" s="12">
        <v>2</v>
      </c>
      <c r="E19" s="12">
        <v>5</v>
      </c>
      <c r="F19" s="12">
        <v>22</v>
      </c>
      <c r="G19" s="12">
        <v>945</v>
      </c>
      <c r="H19" s="12">
        <v>38</v>
      </c>
      <c r="I19" s="12">
        <v>2</v>
      </c>
      <c r="J19" s="12">
        <v>1</v>
      </c>
      <c r="K19" s="12">
        <v>6</v>
      </c>
      <c r="L19" s="13">
        <v>33097</v>
      </c>
      <c r="M19" s="23"/>
    </row>
    <row r="20" spans="1:13" ht="16.149999999999999" customHeight="1">
      <c r="A20" s="20">
        <v>11</v>
      </c>
      <c r="B20" s="12">
        <v>16</v>
      </c>
      <c r="C20" s="12">
        <v>8</v>
      </c>
      <c r="D20" s="12">
        <v>4</v>
      </c>
      <c r="E20" s="12">
        <v>4</v>
      </c>
      <c r="F20" s="12">
        <v>8</v>
      </c>
      <c r="G20" s="12">
        <v>25</v>
      </c>
      <c r="H20" s="12">
        <v>30</v>
      </c>
      <c r="I20" s="12">
        <v>1</v>
      </c>
      <c r="J20" s="12">
        <v>1</v>
      </c>
      <c r="K20" s="12">
        <v>7</v>
      </c>
      <c r="L20" s="13">
        <v>1433</v>
      </c>
      <c r="M20" s="23"/>
    </row>
    <row r="21" spans="1:13" ht="16.149999999999999" customHeight="1">
      <c r="A21" s="20">
        <v>12</v>
      </c>
      <c r="B21" s="12">
        <v>24</v>
      </c>
      <c r="C21" s="12">
        <v>17</v>
      </c>
      <c r="D21" s="12">
        <v>2</v>
      </c>
      <c r="E21" s="12">
        <v>5</v>
      </c>
      <c r="F21" s="12">
        <v>23</v>
      </c>
      <c r="G21" s="12">
        <v>1269</v>
      </c>
      <c r="H21" s="12">
        <v>179</v>
      </c>
      <c r="I21" s="12">
        <v>0</v>
      </c>
      <c r="J21" s="12">
        <v>2</v>
      </c>
      <c r="K21" s="12">
        <v>9</v>
      </c>
      <c r="L21" s="13">
        <v>91659</v>
      </c>
      <c r="M21" s="31"/>
    </row>
    <row r="22" spans="1:13" ht="16.149999999999999" customHeight="1">
      <c r="A22" s="19" t="s">
        <v>22</v>
      </c>
      <c r="B22" s="12">
        <v>20</v>
      </c>
      <c r="C22" s="12">
        <v>15</v>
      </c>
      <c r="D22" s="12">
        <v>1</v>
      </c>
      <c r="E22" s="12">
        <v>4</v>
      </c>
      <c r="F22" s="12">
        <v>25</v>
      </c>
      <c r="G22" s="12">
        <v>1622</v>
      </c>
      <c r="H22" s="12" t="s">
        <v>23</v>
      </c>
      <c r="I22" s="12" t="s">
        <v>23</v>
      </c>
      <c r="J22" s="12">
        <v>4</v>
      </c>
      <c r="K22" s="12">
        <v>19</v>
      </c>
      <c r="L22" s="13">
        <v>105601</v>
      </c>
      <c r="M22" s="31"/>
    </row>
    <row r="23" spans="1:13" ht="16.149999999999999" customHeight="1">
      <c r="A23" s="19">
        <v>2</v>
      </c>
      <c r="B23" s="12">
        <v>20</v>
      </c>
      <c r="C23" s="12">
        <v>8</v>
      </c>
      <c r="D23" s="12">
        <v>4</v>
      </c>
      <c r="E23" s="12">
        <v>8</v>
      </c>
      <c r="F23" s="12">
        <v>13</v>
      </c>
      <c r="G23" s="12">
        <v>270</v>
      </c>
      <c r="H23" s="12">
        <v>51</v>
      </c>
      <c r="I23" s="12">
        <v>1</v>
      </c>
      <c r="J23" s="12" t="s">
        <v>23</v>
      </c>
      <c r="K23" s="12">
        <v>7</v>
      </c>
      <c r="L23" s="13">
        <v>8524</v>
      </c>
      <c r="M23" s="31"/>
    </row>
    <row r="24" spans="1:13" ht="16.149999999999999" customHeight="1">
      <c r="A24" s="19">
        <v>3</v>
      </c>
      <c r="B24" s="12">
        <v>20</v>
      </c>
      <c r="C24" s="12">
        <v>7</v>
      </c>
      <c r="D24" s="12">
        <v>2</v>
      </c>
      <c r="E24" s="12">
        <v>11</v>
      </c>
      <c r="F24" s="12">
        <v>9</v>
      </c>
      <c r="G24" s="12">
        <v>233</v>
      </c>
      <c r="H24" s="12">
        <v>13</v>
      </c>
      <c r="I24" s="12">
        <v>1</v>
      </c>
      <c r="J24" s="12">
        <v>5</v>
      </c>
      <c r="K24" s="12">
        <v>6</v>
      </c>
      <c r="L24" s="13">
        <v>9547</v>
      </c>
      <c r="M24" s="31"/>
    </row>
    <row r="25" spans="1:13" ht="16.149999999999999" customHeight="1">
      <c r="A25" s="25"/>
      <c r="B25" s="16"/>
      <c r="C25" s="16"/>
      <c r="D25" s="16"/>
      <c r="E25" s="16"/>
      <c r="F25" s="16"/>
      <c r="G25" s="16"/>
      <c r="H25" s="16"/>
      <c r="I25" s="17"/>
      <c r="J25" s="16"/>
      <c r="K25" s="16"/>
      <c r="L25" s="16"/>
      <c r="M25" s="22"/>
    </row>
    <row r="26" spans="1:13" s="30" customFormat="1" ht="16.149999999999999" customHeight="1">
      <c r="A26" s="26" t="s">
        <v>20</v>
      </c>
      <c r="B26" s="27"/>
      <c r="C26" s="28"/>
      <c r="D26" s="28"/>
      <c r="E26" s="28"/>
      <c r="F26" s="28"/>
      <c r="G26" s="28"/>
      <c r="H26" s="28"/>
      <c r="I26" s="28"/>
      <c r="J26" s="28"/>
      <c r="K26" s="28"/>
      <c r="L26" s="28"/>
      <c r="M26" s="29"/>
    </row>
    <row r="27" spans="1:13" ht="16.149999999999999" customHeight="1">
      <c r="A27" s="3" t="s">
        <v>17</v>
      </c>
      <c r="B27" s="4"/>
      <c r="C27" s="4"/>
      <c r="D27" s="4"/>
      <c r="E27" s="4"/>
      <c r="F27" s="4"/>
      <c r="G27" s="4"/>
      <c r="H27" s="4"/>
      <c r="I27" s="4"/>
      <c r="J27" s="4"/>
      <c r="K27" s="4"/>
      <c r="L27" s="4"/>
      <c r="M27" s="22"/>
    </row>
    <row r="28" spans="1:13" hidden="1">
      <c r="A28" s="9" t="s">
        <v>18</v>
      </c>
      <c r="B28" s="4">
        <f>SUM(B19:B21)</f>
        <v>61</v>
      </c>
      <c r="C28" s="4">
        <f t="shared" ref="C28:L28" si="0">SUM(C19:C21)</f>
        <v>39</v>
      </c>
      <c r="D28" s="4">
        <f t="shared" si="0"/>
        <v>8</v>
      </c>
      <c r="E28" s="4">
        <f t="shared" si="0"/>
        <v>14</v>
      </c>
      <c r="F28" s="4">
        <f t="shared" si="0"/>
        <v>53</v>
      </c>
      <c r="G28" s="4">
        <f t="shared" si="0"/>
        <v>2239</v>
      </c>
      <c r="H28" s="4">
        <f t="shared" si="0"/>
        <v>247</v>
      </c>
      <c r="I28" s="4">
        <f t="shared" si="0"/>
        <v>3</v>
      </c>
      <c r="J28" s="4">
        <f t="shared" si="0"/>
        <v>4</v>
      </c>
      <c r="K28" s="4">
        <f t="shared" si="0"/>
        <v>22</v>
      </c>
      <c r="L28" s="4">
        <f t="shared" si="0"/>
        <v>126189</v>
      </c>
    </row>
    <row r="30" spans="1:13">
      <c r="B30" s="32"/>
      <c r="C30" s="32"/>
      <c r="D30" s="32"/>
      <c r="E30" s="32"/>
      <c r="F30" s="32"/>
      <c r="G30" s="32"/>
      <c r="H30" s="32"/>
      <c r="I30" s="32"/>
      <c r="J30" s="32"/>
      <c r="K30" s="32"/>
      <c r="L30" s="32"/>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7"/>
  <sheetViews>
    <sheetView showOutlineSymbols="0" zoomScale="87" zoomScaleNormal="87" zoomScaleSheetLayoutView="100" workbookViewId="0">
      <selection sqref="A1:K1"/>
    </sheetView>
  </sheetViews>
  <sheetFormatPr defaultColWidth="10.75" defaultRowHeight="14.25"/>
  <cols>
    <col min="1" max="1" width="12.25" style="1829" customWidth="1"/>
    <col min="2" max="2" width="11.75" style="1829" customWidth="1"/>
    <col min="3" max="4" width="9.75" style="1829" customWidth="1"/>
    <col min="5" max="7" width="8.75" style="1829" customWidth="1"/>
    <col min="8" max="9" width="9.625" style="1829" customWidth="1"/>
    <col min="10" max="10" width="8.75" style="1829" customWidth="1"/>
    <col min="11" max="11" width="9.75" style="1829" bestFit="1" customWidth="1"/>
    <col min="12" max="12" width="4.75" style="1829" customWidth="1"/>
    <col min="13" max="256" width="10.75" style="1829"/>
    <col min="257" max="257" width="12.25" style="1829" customWidth="1"/>
    <col min="258" max="258" width="11.75" style="1829" customWidth="1"/>
    <col min="259" max="260" width="9.75" style="1829" customWidth="1"/>
    <col min="261" max="263" width="8.75" style="1829" customWidth="1"/>
    <col min="264" max="265" width="9.625" style="1829" customWidth="1"/>
    <col min="266" max="266" width="8.75" style="1829" customWidth="1"/>
    <col min="267" max="267" width="9.75" style="1829" bestFit="1" customWidth="1"/>
    <col min="268" max="268" width="4.75" style="1829" customWidth="1"/>
    <col min="269" max="512" width="10.75" style="1829"/>
    <col min="513" max="513" width="12.25" style="1829" customWidth="1"/>
    <col min="514" max="514" width="11.75" style="1829" customWidth="1"/>
    <col min="515" max="516" width="9.75" style="1829" customWidth="1"/>
    <col min="517" max="519" width="8.75" style="1829" customWidth="1"/>
    <col min="520" max="521" width="9.625" style="1829" customWidth="1"/>
    <col min="522" max="522" width="8.75" style="1829" customWidth="1"/>
    <col min="523" max="523" width="9.75" style="1829" bestFit="1" customWidth="1"/>
    <col min="524" max="524" width="4.75" style="1829" customWidth="1"/>
    <col min="525" max="768" width="10.75" style="1829"/>
    <col min="769" max="769" width="12.25" style="1829" customWidth="1"/>
    <col min="770" max="770" width="11.75" style="1829" customWidth="1"/>
    <col min="771" max="772" width="9.75" style="1829" customWidth="1"/>
    <col min="773" max="775" width="8.75" style="1829" customWidth="1"/>
    <col min="776" max="777" width="9.625" style="1829" customWidth="1"/>
    <col min="778" max="778" width="8.75" style="1829" customWidth="1"/>
    <col min="779" max="779" width="9.75" style="1829" bestFit="1" customWidth="1"/>
    <col min="780" max="780" width="4.75" style="1829" customWidth="1"/>
    <col min="781" max="1024" width="10.75" style="1829"/>
    <col min="1025" max="1025" width="12.25" style="1829" customWidth="1"/>
    <col min="1026" max="1026" width="11.75" style="1829" customWidth="1"/>
    <col min="1027" max="1028" width="9.75" style="1829" customWidth="1"/>
    <col min="1029" max="1031" width="8.75" style="1829" customWidth="1"/>
    <col min="1032" max="1033" width="9.625" style="1829" customWidth="1"/>
    <col min="1034" max="1034" width="8.75" style="1829" customWidth="1"/>
    <col min="1035" max="1035" width="9.75" style="1829" bestFit="1" customWidth="1"/>
    <col min="1036" max="1036" width="4.75" style="1829" customWidth="1"/>
    <col min="1037" max="1280" width="10.75" style="1829"/>
    <col min="1281" max="1281" width="12.25" style="1829" customWidth="1"/>
    <col min="1282" max="1282" width="11.75" style="1829" customWidth="1"/>
    <col min="1283" max="1284" width="9.75" style="1829" customWidth="1"/>
    <col min="1285" max="1287" width="8.75" style="1829" customWidth="1"/>
    <col min="1288" max="1289" width="9.625" style="1829" customWidth="1"/>
    <col min="1290" max="1290" width="8.75" style="1829" customWidth="1"/>
    <col min="1291" max="1291" width="9.75" style="1829" bestFit="1" customWidth="1"/>
    <col min="1292" max="1292" width="4.75" style="1829" customWidth="1"/>
    <col min="1293" max="1536" width="10.75" style="1829"/>
    <col min="1537" max="1537" width="12.25" style="1829" customWidth="1"/>
    <col min="1538" max="1538" width="11.75" style="1829" customWidth="1"/>
    <col min="1539" max="1540" width="9.75" style="1829" customWidth="1"/>
    <col min="1541" max="1543" width="8.75" style="1829" customWidth="1"/>
    <col min="1544" max="1545" width="9.625" style="1829" customWidth="1"/>
    <col min="1546" max="1546" width="8.75" style="1829" customWidth="1"/>
    <col min="1547" max="1547" width="9.75" style="1829" bestFit="1" customWidth="1"/>
    <col min="1548" max="1548" width="4.75" style="1829" customWidth="1"/>
    <col min="1549" max="1792" width="10.75" style="1829"/>
    <col min="1793" max="1793" width="12.25" style="1829" customWidth="1"/>
    <col min="1794" max="1794" width="11.75" style="1829" customWidth="1"/>
    <col min="1795" max="1796" width="9.75" style="1829" customWidth="1"/>
    <col min="1797" max="1799" width="8.75" style="1829" customWidth="1"/>
    <col min="1800" max="1801" width="9.625" style="1829" customWidth="1"/>
    <col min="1802" max="1802" width="8.75" style="1829" customWidth="1"/>
    <col min="1803" max="1803" width="9.75" style="1829" bestFit="1" customWidth="1"/>
    <col min="1804" max="1804" width="4.75" style="1829" customWidth="1"/>
    <col min="1805" max="2048" width="10.75" style="1829"/>
    <col min="2049" max="2049" width="12.25" style="1829" customWidth="1"/>
    <col min="2050" max="2050" width="11.75" style="1829" customWidth="1"/>
    <col min="2051" max="2052" width="9.75" style="1829" customWidth="1"/>
    <col min="2053" max="2055" width="8.75" style="1829" customWidth="1"/>
    <col min="2056" max="2057" width="9.625" style="1829" customWidth="1"/>
    <col min="2058" max="2058" width="8.75" style="1829" customWidth="1"/>
    <col min="2059" max="2059" width="9.75" style="1829" bestFit="1" customWidth="1"/>
    <col min="2060" max="2060" width="4.75" style="1829" customWidth="1"/>
    <col min="2061" max="2304" width="10.75" style="1829"/>
    <col min="2305" max="2305" width="12.25" style="1829" customWidth="1"/>
    <col min="2306" max="2306" width="11.75" style="1829" customWidth="1"/>
    <col min="2307" max="2308" width="9.75" style="1829" customWidth="1"/>
    <col min="2309" max="2311" width="8.75" style="1829" customWidth="1"/>
    <col min="2312" max="2313" width="9.625" style="1829" customWidth="1"/>
    <col min="2314" max="2314" width="8.75" style="1829" customWidth="1"/>
    <col min="2315" max="2315" width="9.75" style="1829" bestFit="1" customWidth="1"/>
    <col min="2316" max="2316" width="4.75" style="1829" customWidth="1"/>
    <col min="2317" max="2560" width="10.75" style="1829"/>
    <col min="2561" max="2561" width="12.25" style="1829" customWidth="1"/>
    <col min="2562" max="2562" width="11.75" style="1829" customWidth="1"/>
    <col min="2563" max="2564" width="9.75" style="1829" customWidth="1"/>
    <col min="2565" max="2567" width="8.75" style="1829" customWidth="1"/>
    <col min="2568" max="2569" width="9.625" style="1829" customWidth="1"/>
    <col min="2570" max="2570" width="8.75" style="1829" customWidth="1"/>
    <col min="2571" max="2571" width="9.75" style="1829" bestFit="1" customWidth="1"/>
    <col min="2572" max="2572" width="4.75" style="1829" customWidth="1"/>
    <col min="2573" max="2816" width="10.75" style="1829"/>
    <col min="2817" max="2817" width="12.25" style="1829" customWidth="1"/>
    <col min="2818" max="2818" width="11.75" style="1829" customWidth="1"/>
    <col min="2819" max="2820" width="9.75" style="1829" customWidth="1"/>
    <col min="2821" max="2823" width="8.75" style="1829" customWidth="1"/>
    <col min="2824" max="2825" width="9.625" style="1829" customWidth="1"/>
    <col min="2826" max="2826" width="8.75" style="1829" customWidth="1"/>
    <col min="2827" max="2827" width="9.75" style="1829" bestFit="1" customWidth="1"/>
    <col min="2828" max="2828" width="4.75" style="1829" customWidth="1"/>
    <col min="2829" max="3072" width="10.75" style="1829"/>
    <col min="3073" max="3073" width="12.25" style="1829" customWidth="1"/>
    <col min="3074" max="3074" width="11.75" style="1829" customWidth="1"/>
    <col min="3075" max="3076" width="9.75" style="1829" customWidth="1"/>
    <col min="3077" max="3079" width="8.75" style="1829" customWidth="1"/>
    <col min="3080" max="3081" width="9.625" style="1829" customWidth="1"/>
    <col min="3082" max="3082" width="8.75" style="1829" customWidth="1"/>
    <col min="3083" max="3083" width="9.75" style="1829" bestFit="1" customWidth="1"/>
    <col min="3084" max="3084" width="4.75" style="1829" customWidth="1"/>
    <col min="3085" max="3328" width="10.75" style="1829"/>
    <col min="3329" max="3329" width="12.25" style="1829" customWidth="1"/>
    <col min="3330" max="3330" width="11.75" style="1829" customWidth="1"/>
    <col min="3331" max="3332" width="9.75" style="1829" customWidth="1"/>
    <col min="3333" max="3335" width="8.75" style="1829" customWidth="1"/>
    <col min="3336" max="3337" width="9.625" style="1829" customWidth="1"/>
    <col min="3338" max="3338" width="8.75" style="1829" customWidth="1"/>
    <col min="3339" max="3339" width="9.75" style="1829" bestFit="1" customWidth="1"/>
    <col min="3340" max="3340" width="4.75" style="1829" customWidth="1"/>
    <col min="3341" max="3584" width="10.75" style="1829"/>
    <col min="3585" max="3585" width="12.25" style="1829" customWidth="1"/>
    <col min="3586" max="3586" width="11.75" style="1829" customWidth="1"/>
    <col min="3587" max="3588" width="9.75" style="1829" customWidth="1"/>
    <col min="3589" max="3591" width="8.75" style="1829" customWidth="1"/>
    <col min="3592" max="3593" width="9.625" style="1829" customWidth="1"/>
    <col min="3594" max="3594" width="8.75" style="1829" customWidth="1"/>
    <col min="3595" max="3595" width="9.75" style="1829" bestFit="1" customWidth="1"/>
    <col min="3596" max="3596" width="4.75" style="1829" customWidth="1"/>
    <col min="3597" max="3840" width="10.75" style="1829"/>
    <col min="3841" max="3841" width="12.25" style="1829" customWidth="1"/>
    <col min="3842" max="3842" width="11.75" style="1829" customWidth="1"/>
    <col min="3843" max="3844" width="9.75" style="1829" customWidth="1"/>
    <col min="3845" max="3847" width="8.75" style="1829" customWidth="1"/>
    <col min="3848" max="3849" width="9.625" style="1829" customWidth="1"/>
    <col min="3850" max="3850" width="8.75" style="1829" customWidth="1"/>
    <col min="3851" max="3851" width="9.75" style="1829" bestFit="1" customWidth="1"/>
    <col min="3852" max="3852" width="4.75" style="1829" customWidth="1"/>
    <col min="3853" max="4096" width="10.75" style="1829"/>
    <col min="4097" max="4097" width="12.25" style="1829" customWidth="1"/>
    <col min="4098" max="4098" width="11.75" style="1829" customWidth="1"/>
    <col min="4099" max="4100" width="9.75" style="1829" customWidth="1"/>
    <col min="4101" max="4103" width="8.75" style="1829" customWidth="1"/>
    <col min="4104" max="4105" width="9.625" style="1829" customWidth="1"/>
    <col min="4106" max="4106" width="8.75" style="1829" customWidth="1"/>
    <col min="4107" max="4107" width="9.75" style="1829" bestFit="1" customWidth="1"/>
    <col min="4108" max="4108" width="4.75" style="1829" customWidth="1"/>
    <col min="4109" max="4352" width="10.75" style="1829"/>
    <col min="4353" max="4353" width="12.25" style="1829" customWidth="1"/>
    <col min="4354" max="4354" width="11.75" style="1829" customWidth="1"/>
    <col min="4355" max="4356" width="9.75" style="1829" customWidth="1"/>
    <col min="4357" max="4359" width="8.75" style="1829" customWidth="1"/>
    <col min="4360" max="4361" width="9.625" style="1829" customWidth="1"/>
    <col min="4362" max="4362" width="8.75" style="1829" customWidth="1"/>
    <col min="4363" max="4363" width="9.75" style="1829" bestFit="1" customWidth="1"/>
    <col min="4364" max="4364" width="4.75" style="1829" customWidth="1"/>
    <col min="4365" max="4608" width="10.75" style="1829"/>
    <col min="4609" max="4609" width="12.25" style="1829" customWidth="1"/>
    <col min="4610" max="4610" width="11.75" style="1829" customWidth="1"/>
    <col min="4611" max="4612" width="9.75" style="1829" customWidth="1"/>
    <col min="4613" max="4615" width="8.75" style="1829" customWidth="1"/>
    <col min="4616" max="4617" width="9.625" style="1829" customWidth="1"/>
    <col min="4618" max="4618" width="8.75" style="1829" customWidth="1"/>
    <col min="4619" max="4619" width="9.75" style="1829" bestFit="1" customWidth="1"/>
    <col min="4620" max="4620" width="4.75" style="1829" customWidth="1"/>
    <col min="4621" max="4864" width="10.75" style="1829"/>
    <col min="4865" max="4865" width="12.25" style="1829" customWidth="1"/>
    <col min="4866" max="4866" width="11.75" style="1829" customWidth="1"/>
    <col min="4867" max="4868" width="9.75" style="1829" customWidth="1"/>
    <col min="4869" max="4871" width="8.75" style="1829" customWidth="1"/>
    <col min="4872" max="4873" width="9.625" style="1829" customWidth="1"/>
    <col min="4874" max="4874" width="8.75" style="1829" customWidth="1"/>
    <col min="4875" max="4875" width="9.75" style="1829" bestFit="1" customWidth="1"/>
    <col min="4876" max="4876" width="4.75" style="1829" customWidth="1"/>
    <col min="4877" max="5120" width="10.75" style="1829"/>
    <col min="5121" max="5121" width="12.25" style="1829" customWidth="1"/>
    <col min="5122" max="5122" width="11.75" style="1829" customWidth="1"/>
    <col min="5123" max="5124" width="9.75" style="1829" customWidth="1"/>
    <col min="5125" max="5127" width="8.75" style="1829" customWidth="1"/>
    <col min="5128" max="5129" width="9.625" style="1829" customWidth="1"/>
    <col min="5130" max="5130" width="8.75" style="1829" customWidth="1"/>
    <col min="5131" max="5131" width="9.75" style="1829" bestFit="1" customWidth="1"/>
    <col min="5132" max="5132" width="4.75" style="1829" customWidth="1"/>
    <col min="5133" max="5376" width="10.75" style="1829"/>
    <col min="5377" max="5377" width="12.25" style="1829" customWidth="1"/>
    <col min="5378" max="5378" width="11.75" style="1829" customWidth="1"/>
    <col min="5379" max="5380" width="9.75" style="1829" customWidth="1"/>
    <col min="5381" max="5383" width="8.75" style="1829" customWidth="1"/>
    <col min="5384" max="5385" width="9.625" style="1829" customWidth="1"/>
    <col min="5386" max="5386" width="8.75" style="1829" customWidth="1"/>
    <col min="5387" max="5387" width="9.75" style="1829" bestFit="1" customWidth="1"/>
    <col min="5388" max="5388" width="4.75" style="1829" customWidth="1"/>
    <col min="5389" max="5632" width="10.75" style="1829"/>
    <col min="5633" max="5633" width="12.25" style="1829" customWidth="1"/>
    <col min="5634" max="5634" width="11.75" style="1829" customWidth="1"/>
    <col min="5635" max="5636" width="9.75" style="1829" customWidth="1"/>
    <col min="5637" max="5639" width="8.75" style="1829" customWidth="1"/>
    <col min="5640" max="5641" width="9.625" style="1829" customWidth="1"/>
    <col min="5642" max="5642" width="8.75" style="1829" customWidth="1"/>
    <col min="5643" max="5643" width="9.75" style="1829" bestFit="1" customWidth="1"/>
    <col min="5644" max="5644" width="4.75" style="1829" customWidth="1"/>
    <col min="5645" max="5888" width="10.75" style="1829"/>
    <col min="5889" max="5889" width="12.25" style="1829" customWidth="1"/>
    <col min="5890" max="5890" width="11.75" style="1829" customWidth="1"/>
    <col min="5891" max="5892" width="9.75" style="1829" customWidth="1"/>
    <col min="5893" max="5895" width="8.75" style="1829" customWidth="1"/>
    <col min="5896" max="5897" width="9.625" style="1829" customWidth="1"/>
    <col min="5898" max="5898" width="8.75" style="1829" customWidth="1"/>
    <col min="5899" max="5899" width="9.75" style="1829" bestFit="1" customWidth="1"/>
    <col min="5900" max="5900" width="4.75" style="1829" customWidth="1"/>
    <col min="5901" max="6144" width="10.75" style="1829"/>
    <col min="6145" max="6145" width="12.25" style="1829" customWidth="1"/>
    <col min="6146" max="6146" width="11.75" style="1829" customWidth="1"/>
    <col min="6147" max="6148" width="9.75" style="1829" customWidth="1"/>
    <col min="6149" max="6151" width="8.75" style="1829" customWidth="1"/>
    <col min="6152" max="6153" width="9.625" style="1829" customWidth="1"/>
    <col min="6154" max="6154" width="8.75" style="1829" customWidth="1"/>
    <col min="6155" max="6155" width="9.75" style="1829" bestFit="1" customWidth="1"/>
    <col min="6156" max="6156" width="4.75" style="1829" customWidth="1"/>
    <col min="6157" max="6400" width="10.75" style="1829"/>
    <col min="6401" max="6401" width="12.25" style="1829" customWidth="1"/>
    <col min="6402" max="6402" width="11.75" style="1829" customWidth="1"/>
    <col min="6403" max="6404" width="9.75" style="1829" customWidth="1"/>
    <col min="6405" max="6407" width="8.75" style="1829" customWidth="1"/>
    <col min="6408" max="6409" width="9.625" style="1829" customWidth="1"/>
    <col min="6410" max="6410" width="8.75" style="1829" customWidth="1"/>
    <col min="6411" max="6411" width="9.75" style="1829" bestFit="1" customWidth="1"/>
    <col min="6412" max="6412" width="4.75" style="1829" customWidth="1"/>
    <col min="6413" max="6656" width="10.75" style="1829"/>
    <col min="6657" max="6657" width="12.25" style="1829" customWidth="1"/>
    <col min="6658" max="6658" width="11.75" style="1829" customWidth="1"/>
    <col min="6659" max="6660" width="9.75" style="1829" customWidth="1"/>
    <col min="6661" max="6663" width="8.75" style="1829" customWidth="1"/>
    <col min="6664" max="6665" width="9.625" style="1829" customWidth="1"/>
    <col min="6666" max="6666" width="8.75" style="1829" customWidth="1"/>
    <col min="6667" max="6667" width="9.75" style="1829" bestFit="1" customWidth="1"/>
    <col min="6668" max="6668" width="4.75" style="1829" customWidth="1"/>
    <col min="6669" max="6912" width="10.75" style="1829"/>
    <col min="6913" max="6913" width="12.25" style="1829" customWidth="1"/>
    <col min="6914" max="6914" width="11.75" style="1829" customWidth="1"/>
    <col min="6915" max="6916" width="9.75" style="1829" customWidth="1"/>
    <col min="6917" max="6919" width="8.75" style="1829" customWidth="1"/>
    <col min="6920" max="6921" width="9.625" style="1829" customWidth="1"/>
    <col min="6922" max="6922" width="8.75" style="1829" customWidth="1"/>
    <col min="6923" max="6923" width="9.75" style="1829" bestFit="1" customWidth="1"/>
    <col min="6924" max="6924" width="4.75" style="1829" customWidth="1"/>
    <col min="6925" max="7168" width="10.75" style="1829"/>
    <col min="7169" max="7169" width="12.25" style="1829" customWidth="1"/>
    <col min="7170" max="7170" width="11.75" style="1829" customWidth="1"/>
    <col min="7171" max="7172" width="9.75" style="1829" customWidth="1"/>
    <col min="7173" max="7175" width="8.75" style="1829" customWidth="1"/>
    <col min="7176" max="7177" width="9.625" style="1829" customWidth="1"/>
    <col min="7178" max="7178" width="8.75" style="1829" customWidth="1"/>
    <col min="7179" max="7179" width="9.75" style="1829" bestFit="1" customWidth="1"/>
    <col min="7180" max="7180" width="4.75" style="1829" customWidth="1"/>
    <col min="7181" max="7424" width="10.75" style="1829"/>
    <col min="7425" max="7425" width="12.25" style="1829" customWidth="1"/>
    <col min="7426" max="7426" width="11.75" style="1829" customWidth="1"/>
    <col min="7427" max="7428" width="9.75" style="1829" customWidth="1"/>
    <col min="7429" max="7431" width="8.75" style="1829" customWidth="1"/>
    <col min="7432" max="7433" width="9.625" style="1829" customWidth="1"/>
    <col min="7434" max="7434" width="8.75" style="1829" customWidth="1"/>
    <col min="7435" max="7435" width="9.75" style="1829" bestFit="1" customWidth="1"/>
    <col min="7436" max="7436" width="4.75" style="1829" customWidth="1"/>
    <col min="7437" max="7680" width="10.75" style="1829"/>
    <col min="7681" max="7681" width="12.25" style="1829" customWidth="1"/>
    <col min="7682" max="7682" width="11.75" style="1829" customWidth="1"/>
    <col min="7683" max="7684" width="9.75" style="1829" customWidth="1"/>
    <col min="7685" max="7687" width="8.75" style="1829" customWidth="1"/>
    <col min="7688" max="7689" width="9.625" style="1829" customWidth="1"/>
    <col min="7690" max="7690" width="8.75" style="1829" customWidth="1"/>
    <col min="7691" max="7691" width="9.75" style="1829" bestFit="1" customWidth="1"/>
    <col min="7692" max="7692" width="4.75" style="1829" customWidth="1"/>
    <col min="7693" max="7936" width="10.75" style="1829"/>
    <col min="7937" max="7937" width="12.25" style="1829" customWidth="1"/>
    <col min="7938" max="7938" width="11.75" style="1829" customWidth="1"/>
    <col min="7939" max="7940" width="9.75" style="1829" customWidth="1"/>
    <col min="7941" max="7943" width="8.75" style="1829" customWidth="1"/>
    <col min="7944" max="7945" width="9.625" style="1829" customWidth="1"/>
    <col min="7946" max="7946" width="8.75" style="1829" customWidth="1"/>
    <col min="7947" max="7947" width="9.75" style="1829" bestFit="1" customWidth="1"/>
    <col min="7948" max="7948" width="4.75" style="1829" customWidth="1"/>
    <col min="7949" max="8192" width="10.75" style="1829"/>
    <col min="8193" max="8193" width="12.25" style="1829" customWidth="1"/>
    <col min="8194" max="8194" width="11.75" style="1829" customWidth="1"/>
    <col min="8195" max="8196" width="9.75" style="1829" customWidth="1"/>
    <col min="8197" max="8199" width="8.75" style="1829" customWidth="1"/>
    <col min="8200" max="8201" width="9.625" style="1829" customWidth="1"/>
    <col min="8202" max="8202" width="8.75" style="1829" customWidth="1"/>
    <col min="8203" max="8203" width="9.75" style="1829" bestFit="1" customWidth="1"/>
    <col min="8204" max="8204" width="4.75" style="1829" customWidth="1"/>
    <col min="8205" max="8448" width="10.75" style="1829"/>
    <col min="8449" max="8449" width="12.25" style="1829" customWidth="1"/>
    <col min="8450" max="8450" width="11.75" style="1829" customWidth="1"/>
    <col min="8451" max="8452" width="9.75" style="1829" customWidth="1"/>
    <col min="8453" max="8455" width="8.75" style="1829" customWidth="1"/>
    <col min="8456" max="8457" width="9.625" style="1829" customWidth="1"/>
    <col min="8458" max="8458" width="8.75" style="1829" customWidth="1"/>
    <col min="8459" max="8459" width="9.75" style="1829" bestFit="1" customWidth="1"/>
    <col min="8460" max="8460" width="4.75" style="1829" customWidth="1"/>
    <col min="8461" max="8704" width="10.75" style="1829"/>
    <col min="8705" max="8705" width="12.25" style="1829" customWidth="1"/>
    <col min="8706" max="8706" width="11.75" style="1829" customWidth="1"/>
    <col min="8707" max="8708" width="9.75" style="1829" customWidth="1"/>
    <col min="8709" max="8711" width="8.75" style="1829" customWidth="1"/>
    <col min="8712" max="8713" width="9.625" style="1829" customWidth="1"/>
    <col min="8714" max="8714" width="8.75" style="1829" customWidth="1"/>
    <col min="8715" max="8715" width="9.75" style="1829" bestFit="1" customWidth="1"/>
    <col min="8716" max="8716" width="4.75" style="1829" customWidth="1"/>
    <col min="8717" max="8960" width="10.75" style="1829"/>
    <col min="8961" max="8961" width="12.25" style="1829" customWidth="1"/>
    <col min="8962" max="8962" width="11.75" style="1829" customWidth="1"/>
    <col min="8963" max="8964" width="9.75" style="1829" customWidth="1"/>
    <col min="8965" max="8967" width="8.75" style="1829" customWidth="1"/>
    <col min="8968" max="8969" width="9.625" style="1829" customWidth="1"/>
    <col min="8970" max="8970" width="8.75" style="1829" customWidth="1"/>
    <col min="8971" max="8971" width="9.75" style="1829" bestFit="1" customWidth="1"/>
    <col min="8972" max="8972" width="4.75" style="1829" customWidth="1"/>
    <col min="8973" max="9216" width="10.75" style="1829"/>
    <col min="9217" max="9217" width="12.25" style="1829" customWidth="1"/>
    <col min="9218" max="9218" width="11.75" style="1829" customWidth="1"/>
    <col min="9219" max="9220" width="9.75" style="1829" customWidth="1"/>
    <col min="9221" max="9223" width="8.75" style="1829" customWidth="1"/>
    <col min="9224" max="9225" width="9.625" style="1829" customWidth="1"/>
    <col min="9226" max="9226" width="8.75" style="1829" customWidth="1"/>
    <col min="9227" max="9227" width="9.75" style="1829" bestFit="1" customWidth="1"/>
    <col min="9228" max="9228" width="4.75" style="1829" customWidth="1"/>
    <col min="9229" max="9472" width="10.75" style="1829"/>
    <col min="9473" max="9473" width="12.25" style="1829" customWidth="1"/>
    <col min="9474" max="9474" width="11.75" style="1829" customWidth="1"/>
    <col min="9475" max="9476" width="9.75" style="1829" customWidth="1"/>
    <col min="9477" max="9479" width="8.75" style="1829" customWidth="1"/>
    <col min="9480" max="9481" width="9.625" style="1829" customWidth="1"/>
    <col min="9482" max="9482" width="8.75" style="1829" customWidth="1"/>
    <col min="9483" max="9483" width="9.75" style="1829" bestFit="1" customWidth="1"/>
    <col min="9484" max="9484" width="4.75" style="1829" customWidth="1"/>
    <col min="9485" max="9728" width="10.75" style="1829"/>
    <col min="9729" max="9729" width="12.25" style="1829" customWidth="1"/>
    <col min="9730" max="9730" width="11.75" style="1829" customWidth="1"/>
    <col min="9731" max="9732" width="9.75" style="1829" customWidth="1"/>
    <col min="9733" max="9735" width="8.75" style="1829" customWidth="1"/>
    <col min="9736" max="9737" width="9.625" style="1829" customWidth="1"/>
    <col min="9738" max="9738" width="8.75" style="1829" customWidth="1"/>
    <col min="9739" max="9739" width="9.75" style="1829" bestFit="1" customWidth="1"/>
    <col min="9740" max="9740" width="4.75" style="1829" customWidth="1"/>
    <col min="9741" max="9984" width="10.75" style="1829"/>
    <col min="9985" max="9985" width="12.25" style="1829" customWidth="1"/>
    <col min="9986" max="9986" width="11.75" style="1829" customWidth="1"/>
    <col min="9987" max="9988" width="9.75" style="1829" customWidth="1"/>
    <col min="9989" max="9991" width="8.75" style="1829" customWidth="1"/>
    <col min="9992" max="9993" width="9.625" style="1829" customWidth="1"/>
    <col min="9994" max="9994" width="8.75" style="1829" customWidth="1"/>
    <col min="9995" max="9995" width="9.75" style="1829" bestFit="1" customWidth="1"/>
    <col min="9996" max="9996" width="4.75" style="1829" customWidth="1"/>
    <col min="9997" max="10240" width="10.75" style="1829"/>
    <col min="10241" max="10241" width="12.25" style="1829" customWidth="1"/>
    <col min="10242" max="10242" width="11.75" style="1829" customWidth="1"/>
    <col min="10243" max="10244" width="9.75" style="1829" customWidth="1"/>
    <col min="10245" max="10247" width="8.75" style="1829" customWidth="1"/>
    <col min="10248" max="10249" width="9.625" style="1829" customWidth="1"/>
    <col min="10250" max="10250" width="8.75" style="1829" customWidth="1"/>
    <col min="10251" max="10251" width="9.75" style="1829" bestFit="1" customWidth="1"/>
    <col min="10252" max="10252" width="4.75" style="1829" customWidth="1"/>
    <col min="10253" max="10496" width="10.75" style="1829"/>
    <col min="10497" max="10497" width="12.25" style="1829" customWidth="1"/>
    <col min="10498" max="10498" width="11.75" style="1829" customWidth="1"/>
    <col min="10499" max="10500" width="9.75" style="1829" customWidth="1"/>
    <col min="10501" max="10503" width="8.75" style="1829" customWidth="1"/>
    <col min="10504" max="10505" width="9.625" style="1829" customWidth="1"/>
    <col min="10506" max="10506" width="8.75" style="1829" customWidth="1"/>
    <col min="10507" max="10507" width="9.75" style="1829" bestFit="1" customWidth="1"/>
    <col min="10508" max="10508" width="4.75" style="1829" customWidth="1"/>
    <col min="10509" max="10752" width="10.75" style="1829"/>
    <col min="10753" max="10753" width="12.25" style="1829" customWidth="1"/>
    <col min="10754" max="10754" width="11.75" style="1829" customWidth="1"/>
    <col min="10755" max="10756" width="9.75" style="1829" customWidth="1"/>
    <col min="10757" max="10759" width="8.75" style="1829" customWidth="1"/>
    <col min="10760" max="10761" width="9.625" style="1829" customWidth="1"/>
    <col min="10762" max="10762" width="8.75" style="1829" customWidth="1"/>
    <col min="10763" max="10763" width="9.75" style="1829" bestFit="1" customWidth="1"/>
    <col min="10764" max="10764" width="4.75" style="1829" customWidth="1"/>
    <col min="10765" max="11008" width="10.75" style="1829"/>
    <col min="11009" max="11009" width="12.25" style="1829" customWidth="1"/>
    <col min="11010" max="11010" width="11.75" style="1829" customWidth="1"/>
    <col min="11011" max="11012" width="9.75" style="1829" customWidth="1"/>
    <col min="11013" max="11015" width="8.75" style="1829" customWidth="1"/>
    <col min="11016" max="11017" width="9.625" style="1829" customWidth="1"/>
    <col min="11018" max="11018" width="8.75" style="1829" customWidth="1"/>
    <col min="11019" max="11019" width="9.75" style="1829" bestFit="1" customWidth="1"/>
    <col min="11020" max="11020" width="4.75" style="1829" customWidth="1"/>
    <col min="11021" max="11264" width="10.75" style="1829"/>
    <col min="11265" max="11265" width="12.25" style="1829" customWidth="1"/>
    <col min="11266" max="11266" width="11.75" style="1829" customWidth="1"/>
    <col min="11267" max="11268" width="9.75" style="1829" customWidth="1"/>
    <col min="11269" max="11271" width="8.75" style="1829" customWidth="1"/>
    <col min="11272" max="11273" width="9.625" style="1829" customWidth="1"/>
    <col min="11274" max="11274" width="8.75" style="1829" customWidth="1"/>
    <col min="11275" max="11275" width="9.75" style="1829" bestFit="1" customWidth="1"/>
    <col min="11276" max="11276" width="4.75" style="1829" customWidth="1"/>
    <col min="11277" max="11520" width="10.75" style="1829"/>
    <col min="11521" max="11521" width="12.25" style="1829" customWidth="1"/>
    <col min="11522" max="11522" width="11.75" style="1829" customWidth="1"/>
    <col min="11523" max="11524" width="9.75" style="1829" customWidth="1"/>
    <col min="11525" max="11527" width="8.75" style="1829" customWidth="1"/>
    <col min="11528" max="11529" width="9.625" style="1829" customWidth="1"/>
    <col min="11530" max="11530" width="8.75" style="1829" customWidth="1"/>
    <col min="11531" max="11531" width="9.75" style="1829" bestFit="1" customWidth="1"/>
    <col min="11532" max="11532" width="4.75" style="1829" customWidth="1"/>
    <col min="11533" max="11776" width="10.75" style="1829"/>
    <col min="11777" max="11777" width="12.25" style="1829" customWidth="1"/>
    <col min="11778" max="11778" width="11.75" style="1829" customWidth="1"/>
    <col min="11779" max="11780" width="9.75" style="1829" customWidth="1"/>
    <col min="11781" max="11783" width="8.75" style="1829" customWidth="1"/>
    <col min="11784" max="11785" width="9.625" style="1829" customWidth="1"/>
    <col min="11786" max="11786" width="8.75" style="1829" customWidth="1"/>
    <col min="11787" max="11787" width="9.75" style="1829" bestFit="1" customWidth="1"/>
    <col min="11788" max="11788" width="4.75" style="1829" customWidth="1"/>
    <col min="11789" max="12032" width="10.75" style="1829"/>
    <col min="12033" max="12033" width="12.25" style="1829" customWidth="1"/>
    <col min="12034" max="12034" width="11.75" style="1829" customWidth="1"/>
    <col min="12035" max="12036" width="9.75" style="1829" customWidth="1"/>
    <col min="12037" max="12039" width="8.75" style="1829" customWidth="1"/>
    <col min="12040" max="12041" width="9.625" style="1829" customWidth="1"/>
    <col min="12042" max="12042" width="8.75" style="1829" customWidth="1"/>
    <col min="12043" max="12043" width="9.75" style="1829" bestFit="1" customWidth="1"/>
    <col min="12044" max="12044" width="4.75" style="1829" customWidth="1"/>
    <col min="12045" max="12288" width="10.75" style="1829"/>
    <col min="12289" max="12289" width="12.25" style="1829" customWidth="1"/>
    <col min="12290" max="12290" width="11.75" style="1829" customWidth="1"/>
    <col min="12291" max="12292" width="9.75" style="1829" customWidth="1"/>
    <col min="12293" max="12295" width="8.75" style="1829" customWidth="1"/>
    <col min="12296" max="12297" width="9.625" style="1829" customWidth="1"/>
    <col min="12298" max="12298" width="8.75" style="1829" customWidth="1"/>
    <col min="12299" max="12299" width="9.75" style="1829" bestFit="1" customWidth="1"/>
    <col min="12300" max="12300" width="4.75" style="1829" customWidth="1"/>
    <col min="12301" max="12544" width="10.75" style="1829"/>
    <col min="12545" max="12545" width="12.25" style="1829" customWidth="1"/>
    <col min="12546" max="12546" width="11.75" style="1829" customWidth="1"/>
    <col min="12547" max="12548" width="9.75" style="1829" customWidth="1"/>
    <col min="12549" max="12551" width="8.75" style="1829" customWidth="1"/>
    <col min="12552" max="12553" width="9.625" style="1829" customWidth="1"/>
    <col min="12554" max="12554" width="8.75" style="1829" customWidth="1"/>
    <col min="12555" max="12555" width="9.75" style="1829" bestFit="1" customWidth="1"/>
    <col min="12556" max="12556" width="4.75" style="1829" customWidth="1"/>
    <col min="12557" max="12800" width="10.75" style="1829"/>
    <col min="12801" max="12801" width="12.25" style="1829" customWidth="1"/>
    <col min="12802" max="12802" width="11.75" style="1829" customWidth="1"/>
    <col min="12803" max="12804" width="9.75" style="1829" customWidth="1"/>
    <col min="12805" max="12807" width="8.75" style="1829" customWidth="1"/>
    <col min="12808" max="12809" width="9.625" style="1829" customWidth="1"/>
    <col min="12810" max="12810" width="8.75" style="1829" customWidth="1"/>
    <col min="12811" max="12811" width="9.75" style="1829" bestFit="1" customWidth="1"/>
    <col min="12812" max="12812" width="4.75" style="1829" customWidth="1"/>
    <col min="12813" max="13056" width="10.75" style="1829"/>
    <col min="13057" max="13057" width="12.25" style="1829" customWidth="1"/>
    <col min="13058" max="13058" width="11.75" style="1829" customWidth="1"/>
    <col min="13059" max="13060" width="9.75" style="1829" customWidth="1"/>
    <col min="13061" max="13063" width="8.75" style="1829" customWidth="1"/>
    <col min="13064" max="13065" width="9.625" style="1829" customWidth="1"/>
    <col min="13066" max="13066" width="8.75" style="1829" customWidth="1"/>
    <col min="13067" max="13067" width="9.75" style="1829" bestFit="1" customWidth="1"/>
    <col min="13068" max="13068" width="4.75" style="1829" customWidth="1"/>
    <col min="13069" max="13312" width="10.75" style="1829"/>
    <col min="13313" max="13313" width="12.25" style="1829" customWidth="1"/>
    <col min="13314" max="13314" width="11.75" style="1829" customWidth="1"/>
    <col min="13315" max="13316" width="9.75" style="1829" customWidth="1"/>
    <col min="13317" max="13319" width="8.75" style="1829" customWidth="1"/>
    <col min="13320" max="13321" width="9.625" style="1829" customWidth="1"/>
    <col min="13322" max="13322" width="8.75" style="1829" customWidth="1"/>
    <col min="13323" max="13323" width="9.75" style="1829" bestFit="1" customWidth="1"/>
    <col min="13324" max="13324" width="4.75" style="1829" customWidth="1"/>
    <col min="13325" max="13568" width="10.75" style="1829"/>
    <col min="13569" max="13569" width="12.25" style="1829" customWidth="1"/>
    <col min="13570" max="13570" width="11.75" style="1829" customWidth="1"/>
    <col min="13571" max="13572" width="9.75" style="1829" customWidth="1"/>
    <col min="13573" max="13575" width="8.75" style="1829" customWidth="1"/>
    <col min="13576" max="13577" width="9.625" style="1829" customWidth="1"/>
    <col min="13578" max="13578" width="8.75" style="1829" customWidth="1"/>
    <col min="13579" max="13579" width="9.75" style="1829" bestFit="1" customWidth="1"/>
    <col min="13580" max="13580" width="4.75" style="1829" customWidth="1"/>
    <col min="13581" max="13824" width="10.75" style="1829"/>
    <col min="13825" max="13825" width="12.25" style="1829" customWidth="1"/>
    <col min="13826" max="13826" width="11.75" style="1829" customWidth="1"/>
    <col min="13827" max="13828" width="9.75" style="1829" customWidth="1"/>
    <col min="13829" max="13831" width="8.75" style="1829" customWidth="1"/>
    <col min="13832" max="13833" width="9.625" style="1829" customWidth="1"/>
    <col min="13834" max="13834" width="8.75" style="1829" customWidth="1"/>
    <col min="13835" max="13835" width="9.75" style="1829" bestFit="1" customWidth="1"/>
    <col min="13836" max="13836" width="4.75" style="1829" customWidth="1"/>
    <col min="13837" max="14080" width="10.75" style="1829"/>
    <col min="14081" max="14081" width="12.25" style="1829" customWidth="1"/>
    <col min="14082" max="14082" width="11.75" style="1829" customWidth="1"/>
    <col min="14083" max="14084" width="9.75" style="1829" customWidth="1"/>
    <col min="14085" max="14087" width="8.75" style="1829" customWidth="1"/>
    <col min="14088" max="14089" width="9.625" style="1829" customWidth="1"/>
    <col min="14090" max="14090" width="8.75" style="1829" customWidth="1"/>
    <col min="14091" max="14091" width="9.75" style="1829" bestFit="1" customWidth="1"/>
    <col min="14092" max="14092" width="4.75" style="1829" customWidth="1"/>
    <col min="14093" max="14336" width="10.75" style="1829"/>
    <col min="14337" max="14337" width="12.25" style="1829" customWidth="1"/>
    <col min="14338" max="14338" width="11.75" style="1829" customWidth="1"/>
    <col min="14339" max="14340" width="9.75" style="1829" customWidth="1"/>
    <col min="14341" max="14343" width="8.75" style="1829" customWidth="1"/>
    <col min="14344" max="14345" width="9.625" style="1829" customWidth="1"/>
    <col min="14346" max="14346" width="8.75" style="1829" customWidth="1"/>
    <col min="14347" max="14347" width="9.75" style="1829" bestFit="1" customWidth="1"/>
    <col min="14348" max="14348" width="4.75" style="1829" customWidth="1"/>
    <col min="14349" max="14592" width="10.75" style="1829"/>
    <col min="14593" max="14593" width="12.25" style="1829" customWidth="1"/>
    <col min="14594" max="14594" width="11.75" style="1829" customWidth="1"/>
    <col min="14595" max="14596" width="9.75" style="1829" customWidth="1"/>
    <col min="14597" max="14599" width="8.75" style="1829" customWidth="1"/>
    <col min="14600" max="14601" width="9.625" style="1829" customWidth="1"/>
    <col min="14602" max="14602" width="8.75" style="1829" customWidth="1"/>
    <col min="14603" max="14603" width="9.75" style="1829" bestFit="1" customWidth="1"/>
    <col min="14604" max="14604" width="4.75" style="1829" customWidth="1"/>
    <col min="14605" max="14848" width="10.75" style="1829"/>
    <col min="14849" max="14849" width="12.25" style="1829" customWidth="1"/>
    <col min="14850" max="14850" width="11.75" style="1829" customWidth="1"/>
    <col min="14851" max="14852" width="9.75" style="1829" customWidth="1"/>
    <col min="14853" max="14855" width="8.75" style="1829" customWidth="1"/>
    <col min="14856" max="14857" width="9.625" style="1829" customWidth="1"/>
    <col min="14858" max="14858" width="8.75" style="1829" customWidth="1"/>
    <col min="14859" max="14859" width="9.75" style="1829" bestFit="1" customWidth="1"/>
    <col min="14860" max="14860" width="4.75" style="1829" customWidth="1"/>
    <col min="14861" max="15104" width="10.75" style="1829"/>
    <col min="15105" max="15105" width="12.25" style="1829" customWidth="1"/>
    <col min="15106" max="15106" width="11.75" style="1829" customWidth="1"/>
    <col min="15107" max="15108" width="9.75" style="1829" customWidth="1"/>
    <col min="15109" max="15111" width="8.75" style="1829" customWidth="1"/>
    <col min="15112" max="15113" width="9.625" style="1829" customWidth="1"/>
    <col min="15114" max="15114" width="8.75" style="1829" customWidth="1"/>
    <col min="15115" max="15115" width="9.75" style="1829" bestFit="1" customWidth="1"/>
    <col min="15116" max="15116" width="4.75" style="1829" customWidth="1"/>
    <col min="15117" max="15360" width="10.75" style="1829"/>
    <col min="15361" max="15361" width="12.25" style="1829" customWidth="1"/>
    <col min="15362" max="15362" width="11.75" style="1829" customWidth="1"/>
    <col min="15363" max="15364" width="9.75" style="1829" customWidth="1"/>
    <col min="15365" max="15367" width="8.75" style="1829" customWidth="1"/>
    <col min="15368" max="15369" width="9.625" style="1829" customWidth="1"/>
    <col min="15370" max="15370" width="8.75" style="1829" customWidth="1"/>
    <col min="15371" max="15371" width="9.75" style="1829" bestFit="1" customWidth="1"/>
    <col min="15372" max="15372" width="4.75" style="1829" customWidth="1"/>
    <col min="15373" max="15616" width="10.75" style="1829"/>
    <col min="15617" max="15617" width="12.25" style="1829" customWidth="1"/>
    <col min="15618" max="15618" width="11.75" style="1829" customWidth="1"/>
    <col min="15619" max="15620" width="9.75" style="1829" customWidth="1"/>
    <col min="15621" max="15623" width="8.75" style="1829" customWidth="1"/>
    <col min="15624" max="15625" width="9.625" style="1829" customWidth="1"/>
    <col min="15626" max="15626" width="8.75" style="1829" customWidth="1"/>
    <col min="15627" max="15627" width="9.75" style="1829" bestFit="1" customWidth="1"/>
    <col min="15628" max="15628" width="4.75" style="1829" customWidth="1"/>
    <col min="15629" max="15872" width="10.75" style="1829"/>
    <col min="15873" max="15873" width="12.25" style="1829" customWidth="1"/>
    <col min="15874" max="15874" width="11.75" style="1829" customWidth="1"/>
    <col min="15875" max="15876" width="9.75" style="1829" customWidth="1"/>
    <col min="15877" max="15879" width="8.75" style="1829" customWidth="1"/>
    <col min="15880" max="15881" width="9.625" style="1829" customWidth="1"/>
    <col min="15882" max="15882" width="8.75" style="1829" customWidth="1"/>
    <col min="15883" max="15883" width="9.75" style="1829" bestFit="1" customWidth="1"/>
    <col min="15884" max="15884" width="4.75" style="1829" customWidth="1"/>
    <col min="15885" max="16128" width="10.75" style="1829"/>
    <col min="16129" max="16129" width="12.25" style="1829" customWidth="1"/>
    <col min="16130" max="16130" width="11.75" style="1829" customWidth="1"/>
    <col min="16131" max="16132" width="9.75" style="1829" customWidth="1"/>
    <col min="16133" max="16135" width="8.75" style="1829" customWidth="1"/>
    <col min="16136" max="16137" width="9.625" style="1829" customWidth="1"/>
    <col min="16138" max="16138" width="8.75" style="1829" customWidth="1"/>
    <col min="16139" max="16139" width="9.75" style="1829" bestFit="1" customWidth="1"/>
    <col min="16140" max="16140" width="4.75" style="1829" customWidth="1"/>
    <col min="16141" max="16384" width="10.75" style="1829"/>
  </cols>
  <sheetData>
    <row r="1" spans="1:213" ht="16.149999999999999" customHeight="1">
      <c r="A1" s="1826" t="s">
        <v>874</v>
      </c>
      <c r="B1" s="1827"/>
      <c r="C1" s="1827"/>
      <c r="D1" s="1827"/>
      <c r="E1" s="1827"/>
      <c r="F1" s="1827"/>
      <c r="G1" s="1827"/>
      <c r="H1" s="1827"/>
      <c r="I1" s="1827"/>
      <c r="J1" s="1827"/>
      <c r="K1" s="1827"/>
      <c r="L1" s="1828"/>
      <c r="M1" s="1828"/>
      <c r="N1" s="1828"/>
      <c r="O1" s="1828"/>
      <c r="P1" s="1828"/>
      <c r="Q1" s="1828"/>
      <c r="R1" s="1828"/>
      <c r="S1" s="1828"/>
      <c r="T1" s="1828"/>
      <c r="U1" s="1828"/>
      <c r="V1" s="1828"/>
      <c r="W1" s="1828"/>
      <c r="X1" s="1828"/>
      <c r="Y1" s="1828"/>
      <c r="Z1" s="1828"/>
      <c r="AA1" s="1828"/>
      <c r="AB1" s="1828"/>
      <c r="AC1" s="1828"/>
      <c r="AD1" s="1828"/>
      <c r="AE1" s="1828"/>
      <c r="AF1" s="1828"/>
      <c r="AG1" s="1828"/>
      <c r="AH1" s="1828"/>
      <c r="AI1" s="1828"/>
      <c r="AJ1" s="1828"/>
      <c r="AK1" s="1828"/>
      <c r="AL1" s="1828"/>
      <c r="AM1" s="1828"/>
      <c r="AN1" s="1828"/>
      <c r="AO1" s="1828"/>
      <c r="AP1" s="1828"/>
      <c r="AQ1" s="1828"/>
      <c r="AR1" s="1828"/>
      <c r="AS1" s="1828"/>
      <c r="AT1" s="1828"/>
      <c r="AU1" s="1828"/>
      <c r="AV1" s="1828"/>
      <c r="AW1" s="1828"/>
      <c r="AX1" s="1828"/>
      <c r="AY1" s="1828"/>
      <c r="AZ1" s="1828"/>
      <c r="BA1" s="1828"/>
      <c r="BB1" s="1828"/>
      <c r="BC1" s="1828"/>
      <c r="BD1" s="1828"/>
      <c r="BE1" s="1828"/>
      <c r="BF1" s="1828"/>
      <c r="BG1" s="1828"/>
      <c r="BH1" s="1828"/>
      <c r="BI1" s="1828"/>
      <c r="BJ1" s="1828"/>
      <c r="BK1" s="1828"/>
      <c r="BL1" s="1828"/>
      <c r="BM1" s="1828"/>
      <c r="BN1" s="1828"/>
      <c r="BO1" s="1828"/>
      <c r="BP1" s="1828"/>
      <c r="BQ1" s="1828"/>
      <c r="BR1" s="1828"/>
      <c r="BS1" s="1828"/>
      <c r="BT1" s="1828"/>
      <c r="BU1" s="1828"/>
      <c r="BV1" s="1828"/>
      <c r="BW1" s="1828"/>
      <c r="BX1" s="1828"/>
      <c r="BY1" s="1828"/>
      <c r="BZ1" s="1828"/>
      <c r="CA1" s="1828"/>
      <c r="CB1" s="1828"/>
      <c r="CC1" s="1828"/>
      <c r="CD1" s="1828"/>
      <c r="CE1" s="1828"/>
      <c r="CF1" s="1828"/>
      <c r="CG1" s="1828"/>
      <c r="CH1" s="1828"/>
      <c r="CI1" s="1828"/>
      <c r="CJ1" s="1828"/>
      <c r="CK1" s="1828"/>
      <c r="CL1" s="1828"/>
      <c r="CM1" s="1828"/>
      <c r="CN1" s="1828"/>
      <c r="CO1" s="1828"/>
      <c r="CP1" s="1828"/>
      <c r="CQ1" s="1828"/>
      <c r="CR1" s="1828"/>
      <c r="CS1" s="1828"/>
      <c r="CT1" s="1828"/>
      <c r="CU1" s="1828"/>
      <c r="CV1" s="1828"/>
      <c r="CW1" s="1828"/>
      <c r="CX1" s="1828"/>
      <c r="CY1" s="1828"/>
      <c r="CZ1" s="1828"/>
      <c r="DA1" s="1828"/>
      <c r="DB1" s="1828"/>
      <c r="DC1" s="1828"/>
      <c r="DD1" s="1828"/>
      <c r="DE1" s="1828"/>
      <c r="DF1" s="1828"/>
      <c r="DG1" s="1828"/>
      <c r="DH1" s="1828"/>
      <c r="DI1" s="1828"/>
      <c r="DJ1" s="1828"/>
      <c r="DK1" s="1828"/>
      <c r="DL1" s="1828"/>
      <c r="DM1" s="1828"/>
      <c r="DN1" s="1828"/>
      <c r="DO1" s="1828"/>
      <c r="DP1" s="1828"/>
      <c r="DQ1" s="1828"/>
      <c r="DR1" s="1828"/>
      <c r="DS1" s="1828"/>
      <c r="DT1" s="1828"/>
      <c r="DU1" s="1828"/>
      <c r="DV1" s="1828"/>
      <c r="DW1" s="1828"/>
      <c r="DX1" s="1828"/>
      <c r="DY1" s="1828"/>
      <c r="DZ1" s="1828"/>
      <c r="EA1" s="1828"/>
      <c r="EB1" s="1828"/>
      <c r="EC1" s="1828"/>
      <c r="ED1" s="1828"/>
      <c r="EE1" s="1828"/>
      <c r="EF1" s="1828"/>
      <c r="EG1" s="1828"/>
      <c r="EH1" s="1828"/>
      <c r="EI1" s="1828"/>
      <c r="EJ1" s="1828"/>
      <c r="EK1" s="1828"/>
      <c r="EL1" s="1828"/>
      <c r="EM1" s="1828"/>
      <c r="EN1" s="1828"/>
      <c r="EO1" s="1828"/>
      <c r="EP1" s="1828"/>
      <c r="EQ1" s="1828"/>
      <c r="ER1" s="1828"/>
      <c r="ES1" s="1828"/>
      <c r="ET1" s="1828"/>
      <c r="EU1" s="1828"/>
      <c r="EV1" s="1828"/>
      <c r="EW1" s="1828"/>
      <c r="EX1" s="1828"/>
      <c r="EY1" s="1828"/>
      <c r="EZ1" s="1828"/>
      <c r="FA1" s="1828"/>
      <c r="FB1" s="1828"/>
      <c r="FC1" s="1828"/>
      <c r="FD1" s="1828"/>
      <c r="FE1" s="1828"/>
      <c r="FF1" s="1828"/>
      <c r="FG1" s="1828"/>
      <c r="FH1" s="1828"/>
      <c r="FI1" s="1828"/>
      <c r="FJ1" s="1828"/>
      <c r="FK1" s="1828"/>
      <c r="FL1" s="1828"/>
      <c r="FM1" s="1828"/>
      <c r="FN1" s="1828"/>
      <c r="FO1" s="1828"/>
      <c r="FP1" s="1828"/>
      <c r="FQ1" s="1828"/>
      <c r="FR1" s="1828"/>
      <c r="FS1" s="1828"/>
      <c r="FT1" s="1828"/>
      <c r="FU1" s="1828"/>
      <c r="FV1" s="1828"/>
      <c r="FW1" s="1828"/>
      <c r="FX1" s="1828"/>
      <c r="FY1" s="1828"/>
      <c r="FZ1" s="1828"/>
      <c r="GA1" s="1828"/>
      <c r="GB1" s="1828"/>
      <c r="GC1" s="1828"/>
      <c r="GD1" s="1828"/>
      <c r="GE1" s="1828"/>
      <c r="GF1" s="1828"/>
      <c r="GG1" s="1828"/>
      <c r="GH1" s="1828"/>
      <c r="GI1" s="1828"/>
      <c r="GJ1" s="1828"/>
      <c r="GK1" s="1828"/>
      <c r="GL1" s="1828"/>
      <c r="GM1" s="1828"/>
      <c r="GN1" s="1828"/>
      <c r="GO1" s="1828"/>
      <c r="GP1" s="1828"/>
      <c r="GQ1" s="1828"/>
      <c r="GR1" s="1828"/>
      <c r="GS1" s="1828"/>
      <c r="GT1" s="1828"/>
      <c r="GU1" s="1828"/>
      <c r="GV1" s="1828"/>
      <c r="GW1" s="1828"/>
      <c r="GX1" s="1828"/>
      <c r="GY1" s="1828"/>
      <c r="GZ1" s="1828"/>
      <c r="HA1" s="1828"/>
      <c r="HB1" s="1828"/>
      <c r="HC1" s="1828"/>
      <c r="HD1" s="1828"/>
      <c r="HE1" s="1828"/>
    </row>
    <row r="2" spans="1:213" ht="16.149999999999999" customHeight="1">
      <c r="A2" s="1826" t="s">
        <v>875</v>
      </c>
      <c r="B2" s="1830"/>
      <c r="C2" s="1830"/>
      <c r="D2" s="1830"/>
      <c r="E2" s="1830"/>
      <c r="F2" s="1830"/>
      <c r="G2" s="1830"/>
      <c r="H2" s="1830"/>
      <c r="I2" s="1830"/>
      <c r="J2" s="1830"/>
      <c r="K2" s="1830"/>
      <c r="M2" s="1828"/>
      <c r="N2" s="1828"/>
      <c r="O2" s="1828"/>
      <c r="P2" s="1828"/>
      <c r="Q2" s="1828"/>
      <c r="R2" s="1828"/>
      <c r="S2" s="1828"/>
      <c r="T2" s="1828"/>
      <c r="U2" s="1828"/>
      <c r="V2" s="1828"/>
      <c r="W2" s="1828"/>
      <c r="X2" s="1828"/>
      <c r="Y2" s="1828"/>
      <c r="Z2" s="1828"/>
      <c r="AA2" s="1828"/>
      <c r="AB2" s="1828"/>
      <c r="AC2" s="1828"/>
      <c r="AD2" s="1828"/>
      <c r="AE2" s="1828"/>
      <c r="AF2" s="1828"/>
      <c r="AG2" s="1828"/>
      <c r="AH2" s="1828"/>
      <c r="AI2" s="1828"/>
      <c r="AJ2" s="1828"/>
      <c r="AK2" s="1828"/>
      <c r="AL2" s="1828"/>
      <c r="AM2" s="1828"/>
      <c r="AN2" s="1828"/>
      <c r="AO2" s="1828"/>
      <c r="AP2" s="1828"/>
      <c r="AQ2" s="1828"/>
      <c r="AR2" s="1828"/>
      <c r="AS2" s="1828"/>
      <c r="AT2" s="1828"/>
      <c r="AU2" s="1828"/>
      <c r="AV2" s="1828"/>
      <c r="AW2" s="1828"/>
      <c r="AX2" s="1828"/>
      <c r="AY2" s="1828"/>
      <c r="AZ2" s="1828"/>
      <c r="BA2" s="1828"/>
      <c r="BB2" s="1828"/>
      <c r="BC2" s="1828"/>
      <c r="BD2" s="1828"/>
      <c r="BE2" s="1828"/>
      <c r="BF2" s="1828"/>
      <c r="BG2" s="1828"/>
      <c r="BH2" s="1828"/>
      <c r="BI2" s="1828"/>
      <c r="BJ2" s="1828"/>
      <c r="BK2" s="1828"/>
      <c r="BL2" s="1828"/>
      <c r="BM2" s="1828"/>
      <c r="BN2" s="1828"/>
      <c r="BO2" s="1828"/>
      <c r="BP2" s="1828"/>
      <c r="BQ2" s="1828"/>
      <c r="BR2" s="1828"/>
      <c r="BS2" s="1828"/>
      <c r="BT2" s="1828"/>
      <c r="BU2" s="1828"/>
      <c r="BV2" s="1828"/>
      <c r="BW2" s="1828"/>
      <c r="BX2" s="1828"/>
      <c r="BY2" s="1828"/>
      <c r="BZ2" s="1828"/>
      <c r="CA2" s="1828"/>
      <c r="CB2" s="1828"/>
      <c r="CC2" s="1828"/>
      <c r="CD2" s="1828"/>
      <c r="CE2" s="1828"/>
      <c r="CF2" s="1828"/>
      <c r="CG2" s="1828"/>
      <c r="CH2" s="1828"/>
      <c r="CI2" s="1828"/>
      <c r="CJ2" s="1828"/>
      <c r="CK2" s="1828"/>
      <c r="CL2" s="1828"/>
      <c r="CM2" s="1828"/>
      <c r="CN2" s="1828"/>
      <c r="CO2" s="1828"/>
      <c r="CP2" s="1828"/>
      <c r="CQ2" s="1828"/>
      <c r="CR2" s="1828"/>
      <c r="CS2" s="1828"/>
      <c r="CT2" s="1828"/>
      <c r="CU2" s="1828"/>
      <c r="CV2" s="1828"/>
      <c r="CW2" s="1828"/>
      <c r="CX2" s="1828"/>
      <c r="CY2" s="1828"/>
      <c r="CZ2" s="1828"/>
      <c r="DA2" s="1828"/>
      <c r="DB2" s="1828"/>
      <c r="DC2" s="1828"/>
      <c r="DD2" s="1828"/>
      <c r="DE2" s="1828"/>
      <c r="DF2" s="1828"/>
      <c r="DG2" s="1828"/>
      <c r="DH2" s="1828"/>
      <c r="DI2" s="1828"/>
      <c r="DJ2" s="1828"/>
      <c r="DK2" s="1828"/>
      <c r="DL2" s="1828"/>
      <c r="DM2" s="1828"/>
      <c r="DN2" s="1828"/>
      <c r="DO2" s="1828"/>
      <c r="DP2" s="1828"/>
      <c r="DQ2" s="1828"/>
      <c r="DR2" s="1828"/>
      <c r="DS2" s="1828"/>
      <c r="DT2" s="1828"/>
      <c r="DU2" s="1828"/>
      <c r="DV2" s="1828"/>
      <c r="DW2" s="1828"/>
      <c r="DX2" s="1828"/>
      <c r="DY2" s="1828"/>
      <c r="DZ2" s="1828"/>
      <c r="EA2" s="1828"/>
      <c r="EB2" s="1828"/>
      <c r="EC2" s="1828"/>
      <c r="ED2" s="1828"/>
      <c r="EE2" s="1828"/>
      <c r="EF2" s="1828"/>
      <c r="EG2" s="1828"/>
      <c r="EH2" s="1828"/>
      <c r="EI2" s="1828"/>
      <c r="EJ2" s="1828"/>
      <c r="EK2" s="1828"/>
      <c r="EL2" s="1828"/>
      <c r="EM2" s="1828"/>
      <c r="EN2" s="1828"/>
      <c r="EO2" s="1828"/>
      <c r="EP2" s="1828"/>
      <c r="EQ2" s="1828"/>
      <c r="ER2" s="1828"/>
      <c r="ES2" s="1828"/>
      <c r="ET2" s="1828"/>
      <c r="EU2" s="1828"/>
      <c r="EV2" s="1828"/>
      <c r="EW2" s="1828"/>
      <c r="EX2" s="1828"/>
      <c r="EY2" s="1828"/>
      <c r="EZ2" s="1828"/>
      <c r="FA2" s="1828"/>
      <c r="FB2" s="1828"/>
      <c r="FC2" s="1828"/>
      <c r="FD2" s="1828"/>
      <c r="FE2" s="1828"/>
      <c r="FF2" s="1828"/>
      <c r="FG2" s="1828"/>
      <c r="FH2" s="1828"/>
      <c r="FI2" s="1828"/>
      <c r="FJ2" s="1828"/>
      <c r="FK2" s="1828"/>
      <c r="FL2" s="1828"/>
      <c r="FM2" s="1828"/>
      <c r="FN2" s="1828"/>
      <c r="FO2" s="1828"/>
      <c r="FP2" s="1828"/>
      <c r="FQ2" s="1828"/>
      <c r="FR2" s="1828"/>
      <c r="FS2" s="1828"/>
      <c r="FT2" s="1828"/>
      <c r="FU2" s="1828"/>
      <c r="FV2" s="1828"/>
      <c r="FW2" s="1828"/>
      <c r="FX2" s="1828"/>
      <c r="FY2" s="1828"/>
      <c r="FZ2" s="1828"/>
      <c r="GA2" s="1828"/>
      <c r="GB2" s="1828"/>
      <c r="GC2" s="1828"/>
      <c r="GD2" s="1828"/>
      <c r="GE2" s="1828"/>
      <c r="GF2" s="1828"/>
      <c r="GG2" s="1828"/>
      <c r="GH2" s="1828"/>
      <c r="GI2" s="1828"/>
      <c r="GJ2" s="1828"/>
      <c r="GK2" s="1828"/>
      <c r="GL2" s="1828"/>
      <c r="GM2" s="1828"/>
      <c r="GN2" s="1828"/>
      <c r="GO2" s="1828"/>
      <c r="GP2" s="1828"/>
      <c r="GQ2" s="1828"/>
      <c r="GR2" s="1828"/>
      <c r="GS2" s="1828"/>
      <c r="GT2" s="1828"/>
      <c r="GU2" s="1828"/>
      <c r="GV2" s="1828"/>
      <c r="GW2" s="1828"/>
      <c r="GX2" s="1828"/>
      <c r="GY2" s="1828"/>
      <c r="GZ2" s="1828"/>
      <c r="HA2" s="1828"/>
      <c r="HB2" s="1828"/>
      <c r="HC2" s="1828"/>
      <c r="HD2" s="1828"/>
      <c r="HE2" s="1828"/>
    </row>
    <row r="3" spans="1:213" ht="16.149999999999999" customHeight="1" thickBot="1">
      <c r="A3" s="1831"/>
      <c r="B3" s="1832"/>
      <c r="C3" s="1832"/>
      <c r="D3" s="1832"/>
      <c r="E3" s="1832"/>
      <c r="F3" s="1832"/>
      <c r="G3" s="1832"/>
      <c r="H3" s="1832"/>
      <c r="I3" s="1832"/>
      <c r="J3" s="1832"/>
      <c r="K3" s="1832" t="s">
        <v>876</v>
      </c>
      <c r="M3" s="1828"/>
      <c r="N3" s="1828"/>
      <c r="O3" s="1828"/>
      <c r="P3" s="1828"/>
      <c r="Q3" s="1828"/>
      <c r="R3" s="1828"/>
      <c r="S3" s="1828"/>
      <c r="T3" s="1828"/>
      <c r="U3" s="1828"/>
      <c r="V3" s="1828"/>
      <c r="W3" s="1828"/>
      <c r="X3" s="1828"/>
      <c r="Y3" s="1828"/>
      <c r="Z3" s="1828"/>
      <c r="AA3" s="1828"/>
      <c r="AB3" s="1828"/>
      <c r="AC3" s="1828"/>
      <c r="AD3" s="1828"/>
      <c r="AE3" s="1828"/>
      <c r="AF3" s="1828"/>
      <c r="AG3" s="1828"/>
      <c r="AH3" s="1828"/>
      <c r="AI3" s="1828"/>
      <c r="AJ3" s="1828"/>
      <c r="AK3" s="1828"/>
      <c r="AL3" s="1828"/>
      <c r="AM3" s="1828"/>
      <c r="AN3" s="1828"/>
      <c r="AO3" s="1828"/>
      <c r="AP3" s="1828"/>
      <c r="AQ3" s="1828"/>
      <c r="AR3" s="1828"/>
      <c r="AS3" s="1828"/>
      <c r="AT3" s="1828"/>
      <c r="AU3" s="1828"/>
      <c r="AV3" s="1828"/>
      <c r="AW3" s="1828"/>
      <c r="AX3" s="1828"/>
      <c r="AY3" s="1828"/>
      <c r="AZ3" s="1828"/>
      <c r="BA3" s="1828"/>
      <c r="BB3" s="1828"/>
      <c r="BC3" s="1828"/>
      <c r="BD3" s="1828"/>
      <c r="BE3" s="1828"/>
      <c r="BF3" s="1828"/>
      <c r="BG3" s="1828"/>
      <c r="BH3" s="1828"/>
      <c r="BI3" s="1828"/>
      <c r="BJ3" s="1828"/>
      <c r="BK3" s="1828"/>
      <c r="BL3" s="1828"/>
      <c r="BM3" s="1828"/>
      <c r="BN3" s="1828"/>
      <c r="BO3" s="1828"/>
      <c r="BP3" s="1828"/>
      <c r="BQ3" s="1828"/>
      <c r="BR3" s="1828"/>
      <c r="BS3" s="1828"/>
      <c r="BT3" s="1828"/>
      <c r="BU3" s="1828"/>
      <c r="BV3" s="1828"/>
      <c r="BW3" s="1828"/>
      <c r="BX3" s="1828"/>
      <c r="BY3" s="1828"/>
      <c r="BZ3" s="1828"/>
      <c r="CA3" s="1828"/>
      <c r="CB3" s="1828"/>
      <c r="CC3" s="1828"/>
      <c r="CD3" s="1828"/>
      <c r="CE3" s="1828"/>
      <c r="CF3" s="1828"/>
      <c r="CG3" s="1828"/>
      <c r="CH3" s="1828"/>
      <c r="CI3" s="1828"/>
      <c r="CJ3" s="1828"/>
      <c r="CK3" s="1828"/>
      <c r="CL3" s="1828"/>
      <c r="CM3" s="1828"/>
      <c r="CN3" s="1828"/>
      <c r="CO3" s="1828"/>
      <c r="CP3" s="1828"/>
      <c r="CQ3" s="1828"/>
      <c r="CR3" s="1828"/>
      <c r="CS3" s="1828"/>
      <c r="CT3" s="1828"/>
      <c r="CU3" s="1828"/>
      <c r="CV3" s="1828"/>
      <c r="CW3" s="1828"/>
      <c r="CX3" s="1828"/>
      <c r="CY3" s="1828"/>
      <c r="CZ3" s="1828"/>
      <c r="DA3" s="1828"/>
      <c r="DB3" s="1828"/>
      <c r="DC3" s="1828"/>
      <c r="DD3" s="1828"/>
      <c r="DE3" s="1828"/>
      <c r="DF3" s="1828"/>
      <c r="DG3" s="1828"/>
      <c r="DH3" s="1828"/>
      <c r="DI3" s="1828"/>
      <c r="DJ3" s="1828"/>
      <c r="DK3" s="1828"/>
      <c r="DL3" s="1828"/>
      <c r="DM3" s="1828"/>
      <c r="DN3" s="1828"/>
      <c r="DO3" s="1828"/>
      <c r="DP3" s="1828"/>
      <c r="DQ3" s="1828"/>
      <c r="DR3" s="1828"/>
      <c r="DS3" s="1828"/>
      <c r="DT3" s="1828"/>
      <c r="DU3" s="1828"/>
      <c r="DV3" s="1828"/>
      <c r="DW3" s="1828"/>
      <c r="DX3" s="1828"/>
      <c r="DY3" s="1828"/>
      <c r="DZ3" s="1828"/>
      <c r="EA3" s="1828"/>
      <c r="EB3" s="1828"/>
      <c r="EC3" s="1828"/>
      <c r="ED3" s="1828"/>
      <c r="EE3" s="1828"/>
      <c r="EF3" s="1828"/>
      <c r="EG3" s="1828"/>
      <c r="EH3" s="1828"/>
      <c r="EI3" s="1828"/>
      <c r="EJ3" s="1828"/>
      <c r="EK3" s="1828"/>
      <c r="EL3" s="1828"/>
      <c r="EM3" s="1828"/>
      <c r="EN3" s="1828"/>
      <c r="EO3" s="1828"/>
      <c r="EP3" s="1828"/>
      <c r="EQ3" s="1828"/>
      <c r="ER3" s="1828"/>
      <c r="ES3" s="1828"/>
      <c r="ET3" s="1828"/>
      <c r="EU3" s="1828"/>
      <c r="EV3" s="1828"/>
      <c r="EW3" s="1828"/>
      <c r="EX3" s="1828"/>
      <c r="EY3" s="1828"/>
      <c r="EZ3" s="1828"/>
      <c r="FA3" s="1828"/>
      <c r="FB3" s="1828"/>
      <c r="FC3" s="1828"/>
      <c r="FD3" s="1828"/>
      <c r="FE3" s="1828"/>
      <c r="FF3" s="1828"/>
      <c r="FG3" s="1828"/>
      <c r="FH3" s="1828"/>
      <c r="FI3" s="1828"/>
      <c r="FJ3" s="1828"/>
      <c r="FK3" s="1828"/>
      <c r="FL3" s="1828"/>
      <c r="FM3" s="1828"/>
      <c r="FN3" s="1828"/>
      <c r="FO3" s="1828"/>
      <c r="FP3" s="1828"/>
      <c r="FQ3" s="1828"/>
      <c r="FR3" s="1828"/>
      <c r="FS3" s="1828"/>
      <c r="FT3" s="1828"/>
      <c r="FU3" s="1828"/>
      <c r="FV3" s="1828"/>
      <c r="FW3" s="1828"/>
      <c r="FX3" s="1828"/>
      <c r="FY3" s="1828"/>
      <c r="FZ3" s="1828"/>
      <c r="GA3" s="1828"/>
      <c r="GB3" s="1828"/>
      <c r="GC3" s="1828"/>
      <c r="GD3" s="1828"/>
      <c r="GE3" s="1828"/>
      <c r="GF3" s="1828"/>
      <c r="GG3" s="1828"/>
      <c r="GH3" s="1828"/>
      <c r="GI3" s="1828"/>
      <c r="GJ3" s="1828"/>
      <c r="GK3" s="1828"/>
      <c r="GL3" s="1828"/>
      <c r="GM3" s="1828"/>
      <c r="GN3" s="1828"/>
      <c r="GO3" s="1828"/>
      <c r="GP3" s="1828"/>
      <c r="GQ3" s="1828"/>
      <c r="GR3" s="1828"/>
      <c r="GS3" s="1828"/>
      <c r="GT3" s="1828"/>
      <c r="GU3" s="1828"/>
      <c r="GV3" s="1828"/>
      <c r="GW3" s="1828"/>
      <c r="GX3" s="1828"/>
      <c r="GY3" s="1828"/>
      <c r="GZ3" s="1828"/>
      <c r="HA3" s="1828"/>
      <c r="HB3" s="1828"/>
      <c r="HC3" s="1828"/>
      <c r="HD3" s="1828"/>
      <c r="HE3" s="1828"/>
    </row>
    <row r="4" spans="1:213" ht="16.149999999999999" customHeight="1" thickTop="1">
      <c r="A4" s="1833" t="s">
        <v>877</v>
      </c>
      <c r="B4" s="1834" t="s">
        <v>878</v>
      </c>
      <c r="C4" s="1835"/>
      <c r="D4" s="1835"/>
      <c r="E4" s="1834" t="s">
        <v>879</v>
      </c>
      <c r="F4" s="1835"/>
      <c r="G4" s="1835"/>
      <c r="H4" s="1835"/>
      <c r="I4" s="1835"/>
      <c r="J4" s="1835"/>
      <c r="K4" s="1835"/>
      <c r="M4" s="1836"/>
    </row>
    <row r="5" spans="1:213" ht="16.149999999999999" customHeight="1">
      <c r="A5" s="1837"/>
      <c r="B5" s="1838" t="s">
        <v>880</v>
      </c>
      <c r="C5" s="1839"/>
      <c r="D5" s="1840"/>
      <c r="E5" s="1841" t="s">
        <v>881</v>
      </c>
      <c r="F5" s="1842"/>
      <c r="G5" s="1842"/>
      <c r="H5" s="1841" t="s">
        <v>882</v>
      </c>
      <c r="I5" s="1842"/>
      <c r="J5" s="1842"/>
      <c r="K5" s="1843"/>
      <c r="M5" s="1836"/>
    </row>
    <row r="6" spans="1:213" ht="16.149999999999999" customHeight="1">
      <c r="A6" s="1837"/>
      <c r="B6" s="1844"/>
      <c r="C6" s="1845"/>
      <c r="D6" s="1846"/>
      <c r="E6" s="1847" t="s">
        <v>883</v>
      </c>
      <c r="F6" s="1847" t="s">
        <v>884</v>
      </c>
      <c r="G6" s="1847" t="s">
        <v>885</v>
      </c>
      <c r="H6" s="1847" t="s">
        <v>886</v>
      </c>
      <c r="I6" s="1848" t="s">
        <v>887</v>
      </c>
      <c r="J6" s="1847" t="s">
        <v>888</v>
      </c>
      <c r="K6" s="1849" t="s">
        <v>889</v>
      </c>
      <c r="M6" s="1836"/>
    </row>
    <row r="7" spans="1:213" ht="16.149999999999999" customHeight="1">
      <c r="A7" s="1850"/>
      <c r="B7" s="1851" t="s">
        <v>569</v>
      </c>
      <c r="C7" s="1851" t="s">
        <v>890</v>
      </c>
      <c r="D7" s="1851" t="s">
        <v>891</v>
      </c>
      <c r="E7" s="1852"/>
      <c r="F7" s="1852"/>
      <c r="G7" s="1853"/>
      <c r="H7" s="1852"/>
      <c r="I7" s="1854"/>
      <c r="J7" s="1853"/>
      <c r="K7" s="1855"/>
      <c r="M7" s="1836"/>
    </row>
    <row r="8" spans="1:213" ht="16.149999999999999" customHeight="1">
      <c r="A8" s="1856"/>
      <c r="B8" s="1857"/>
      <c r="C8" s="1858"/>
      <c r="D8" s="1858"/>
      <c r="E8" s="1858"/>
      <c r="F8" s="1858"/>
      <c r="G8" s="1858"/>
      <c r="H8" s="1858"/>
      <c r="I8" s="1858"/>
      <c r="J8" s="1859"/>
      <c r="K8" s="1858"/>
      <c r="M8" s="1836"/>
    </row>
    <row r="9" spans="1:213" s="1863" customFormat="1" ht="16.149999999999999" customHeight="1">
      <c r="A9" s="1860" t="s">
        <v>892</v>
      </c>
      <c r="B9" s="1861" t="s">
        <v>893</v>
      </c>
      <c r="C9" s="1862">
        <v>331423</v>
      </c>
      <c r="D9" s="1862">
        <v>358394</v>
      </c>
      <c r="E9" s="1862">
        <v>5430</v>
      </c>
      <c r="F9" s="1862">
        <v>9493</v>
      </c>
      <c r="G9" s="1862">
        <v>-4063</v>
      </c>
      <c r="H9" s="1862">
        <v>21359</v>
      </c>
      <c r="I9" s="1862">
        <v>21831</v>
      </c>
      <c r="J9" s="1862">
        <v>-472</v>
      </c>
      <c r="K9" s="1862">
        <v>-4535</v>
      </c>
      <c r="N9" s="1864"/>
    </row>
    <row r="10" spans="1:213" s="1863" customFormat="1" ht="16.149999999999999" customHeight="1">
      <c r="A10" s="1865">
        <v>29</v>
      </c>
      <c r="B10" s="1866" t="s">
        <v>894</v>
      </c>
      <c r="C10" s="1862">
        <v>329476</v>
      </c>
      <c r="D10" s="1862">
        <v>355192</v>
      </c>
      <c r="E10" s="1862">
        <v>5143</v>
      </c>
      <c r="F10" s="1862">
        <v>9645</v>
      </c>
      <c r="G10" s="1862">
        <v>-4502</v>
      </c>
      <c r="H10" s="1862">
        <v>20673</v>
      </c>
      <c r="I10" s="1862">
        <v>21320</v>
      </c>
      <c r="J10" s="1862">
        <v>-647</v>
      </c>
      <c r="K10" s="1862">
        <v>-5149</v>
      </c>
    </row>
    <row r="11" spans="1:213" s="1863" customFormat="1" ht="16.149999999999999" customHeight="1">
      <c r="A11" s="1865">
        <v>30</v>
      </c>
      <c r="B11" s="1866" t="s">
        <v>895</v>
      </c>
      <c r="C11" s="1862">
        <v>327648</v>
      </c>
      <c r="D11" s="1862">
        <v>351978</v>
      </c>
      <c r="E11" s="1862">
        <v>4958</v>
      </c>
      <c r="F11" s="1862">
        <v>9831</v>
      </c>
      <c r="G11" s="1862">
        <v>-4873</v>
      </c>
      <c r="H11" s="1862">
        <v>20994</v>
      </c>
      <c r="I11" s="1862">
        <v>21163</v>
      </c>
      <c r="J11" s="1862">
        <v>-169</v>
      </c>
      <c r="K11" s="1862">
        <v>-5042</v>
      </c>
    </row>
    <row r="12" spans="1:213" s="1863" customFormat="1" ht="16.149999999999999" customHeight="1">
      <c r="A12" s="1865" t="s">
        <v>896</v>
      </c>
      <c r="B12" s="1866" t="s">
        <v>897</v>
      </c>
      <c r="C12" s="1862">
        <v>325163</v>
      </c>
      <c r="D12" s="1862">
        <v>348728</v>
      </c>
      <c r="E12" s="1862">
        <v>4812</v>
      </c>
      <c r="F12" s="1862">
        <v>9651</v>
      </c>
      <c r="G12" s="1862">
        <v>-4839</v>
      </c>
      <c r="H12" s="1862">
        <v>21232</v>
      </c>
      <c r="I12" s="1862">
        <v>22128</v>
      </c>
      <c r="J12" s="1862">
        <v>-896</v>
      </c>
      <c r="K12" s="1862">
        <v>-5735</v>
      </c>
    </row>
    <row r="13" spans="1:213" s="1863" customFormat="1" ht="16.149999999999999" customHeight="1">
      <c r="A13" s="1865">
        <v>2</v>
      </c>
      <c r="B13" s="1866" t="s">
        <v>898</v>
      </c>
      <c r="C13" s="1862">
        <v>324394</v>
      </c>
      <c r="D13" s="1862">
        <v>347208</v>
      </c>
      <c r="E13" s="1862">
        <v>4541</v>
      </c>
      <c r="F13" s="1862">
        <v>9657</v>
      </c>
      <c r="G13" s="1862">
        <v>-5116</v>
      </c>
      <c r="H13" s="1862">
        <v>19005</v>
      </c>
      <c r="I13" s="1862">
        <v>20839</v>
      </c>
      <c r="J13" s="1862">
        <v>-1834</v>
      </c>
      <c r="K13" s="1862">
        <v>-6950</v>
      </c>
    </row>
    <row r="14" spans="1:213" ht="16.149999999999999" customHeight="1">
      <c r="A14" s="1867"/>
      <c r="B14" s="1868"/>
      <c r="C14" s="1869"/>
      <c r="D14" s="1870"/>
      <c r="E14" s="1870"/>
      <c r="F14" s="1870"/>
      <c r="G14" s="1870"/>
      <c r="H14" s="1870"/>
      <c r="I14" s="1870"/>
      <c r="J14" s="1870"/>
      <c r="K14" s="1870"/>
      <c r="M14" s="1836"/>
    </row>
    <row r="15" spans="1:213" ht="16.149999999999999" customHeight="1">
      <c r="A15" s="1860" t="s">
        <v>564</v>
      </c>
      <c r="B15" s="1861" t="s">
        <v>899</v>
      </c>
      <c r="C15" s="1871">
        <v>322723</v>
      </c>
      <c r="D15" s="1862">
        <v>345717</v>
      </c>
      <c r="E15" s="1862">
        <v>366</v>
      </c>
      <c r="F15" s="1862">
        <v>737</v>
      </c>
      <c r="G15" s="1872">
        <v>-371</v>
      </c>
      <c r="H15" s="1862">
        <v>890</v>
      </c>
      <c r="I15" s="1862">
        <v>933</v>
      </c>
      <c r="J15" s="1862">
        <v>-43</v>
      </c>
      <c r="K15" s="1862">
        <v>-414</v>
      </c>
    </row>
    <row r="16" spans="1:213" ht="16.149999999999999" customHeight="1">
      <c r="A16" s="1860">
        <v>7</v>
      </c>
      <c r="B16" s="1861" t="s">
        <v>900</v>
      </c>
      <c r="C16" s="1871">
        <v>322548</v>
      </c>
      <c r="D16" s="1862">
        <v>345423</v>
      </c>
      <c r="E16" s="1862">
        <v>383</v>
      </c>
      <c r="F16" s="1862">
        <v>700</v>
      </c>
      <c r="G16" s="1872">
        <v>-317</v>
      </c>
      <c r="H16" s="1862">
        <v>976</v>
      </c>
      <c r="I16" s="1862">
        <v>1128</v>
      </c>
      <c r="J16" s="1862">
        <v>-152</v>
      </c>
      <c r="K16" s="1862">
        <v>-469</v>
      </c>
    </row>
    <row r="17" spans="1:13" ht="16.149999999999999" customHeight="1">
      <c r="A17" s="1860">
        <v>8</v>
      </c>
      <c r="B17" s="1861" t="s">
        <v>901</v>
      </c>
      <c r="C17" s="1871">
        <v>322482</v>
      </c>
      <c r="D17" s="1862">
        <v>345244</v>
      </c>
      <c r="E17" s="1862">
        <v>399</v>
      </c>
      <c r="F17" s="1862">
        <v>739</v>
      </c>
      <c r="G17" s="1872">
        <v>-340</v>
      </c>
      <c r="H17" s="1862">
        <v>1162</v>
      </c>
      <c r="I17" s="1862">
        <v>1067</v>
      </c>
      <c r="J17" s="1862">
        <v>95</v>
      </c>
      <c r="K17" s="1862">
        <v>-245</v>
      </c>
    </row>
    <row r="18" spans="1:13" ht="16.149999999999999" customHeight="1">
      <c r="A18" s="1860">
        <v>9</v>
      </c>
      <c r="B18" s="1861" t="s">
        <v>902</v>
      </c>
      <c r="C18" s="1871">
        <v>322373</v>
      </c>
      <c r="D18" s="1862">
        <v>345056</v>
      </c>
      <c r="E18" s="1862">
        <v>425</v>
      </c>
      <c r="F18" s="1862">
        <v>740</v>
      </c>
      <c r="G18" s="1872">
        <v>-315</v>
      </c>
      <c r="H18" s="1862">
        <v>1078</v>
      </c>
      <c r="I18" s="1862">
        <v>1060</v>
      </c>
      <c r="J18" s="1862">
        <v>18</v>
      </c>
      <c r="K18" s="1862">
        <v>-297</v>
      </c>
    </row>
    <row r="19" spans="1:13" s="1863" customFormat="1" ht="16.149999999999999" customHeight="1">
      <c r="A19" s="1860">
        <v>10</v>
      </c>
      <c r="B19" s="1861" t="s">
        <v>898</v>
      </c>
      <c r="C19" s="1862">
        <v>324394</v>
      </c>
      <c r="D19" s="1862">
        <v>347208</v>
      </c>
      <c r="E19" s="1862">
        <v>401</v>
      </c>
      <c r="F19" s="1862">
        <v>785</v>
      </c>
      <c r="G19" s="1872">
        <v>-384</v>
      </c>
      <c r="H19" s="1862">
        <v>1021</v>
      </c>
      <c r="I19" s="1862">
        <v>1125</v>
      </c>
      <c r="J19" s="1862">
        <v>-104</v>
      </c>
      <c r="K19" s="1862">
        <v>-488</v>
      </c>
    </row>
    <row r="20" spans="1:13" s="1863" customFormat="1" ht="16.149999999999999" customHeight="1">
      <c r="A20" s="1860">
        <v>11</v>
      </c>
      <c r="B20" s="1861" t="s">
        <v>903</v>
      </c>
      <c r="C20" s="1862">
        <v>324293</v>
      </c>
      <c r="D20" s="1862">
        <v>346966</v>
      </c>
      <c r="E20" s="1862">
        <v>397</v>
      </c>
      <c r="F20" s="1862">
        <v>811</v>
      </c>
      <c r="G20" s="1872">
        <v>-414</v>
      </c>
      <c r="H20" s="1862">
        <v>1169</v>
      </c>
      <c r="I20" s="1862">
        <v>1098</v>
      </c>
      <c r="J20" s="1862">
        <v>71</v>
      </c>
      <c r="K20" s="1862">
        <v>-343</v>
      </c>
    </row>
    <row r="21" spans="1:13" s="1863" customFormat="1" ht="16.149999999999999" customHeight="1">
      <c r="A21" s="1860">
        <v>12</v>
      </c>
      <c r="B21" s="1861" t="s">
        <v>904</v>
      </c>
      <c r="C21" s="1862">
        <v>324132</v>
      </c>
      <c r="D21" s="1862">
        <v>346740</v>
      </c>
      <c r="E21" s="1862">
        <v>338</v>
      </c>
      <c r="F21" s="1862">
        <v>822</v>
      </c>
      <c r="G21" s="1872">
        <v>-484</v>
      </c>
      <c r="H21" s="1862">
        <v>1099</v>
      </c>
      <c r="I21" s="1862">
        <v>1002</v>
      </c>
      <c r="J21" s="1862">
        <v>97</v>
      </c>
      <c r="K21" s="1862">
        <v>-387</v>
      </c>
    </row>
    <row r="22" spans="1:13" s="1874" customFormat="1" ht="16.149999999999999" customHeight="1">
      <c r="A22" s="1873" t="s">
        <v>49</v>
      </c>
      <c r="B22" s="1861" t="s">
        <v>905</v>
      </c>
      <c r="C22" s="1862">
        <v>323892</v>
      </c>
      <c r="D22" s="1862">
        <v>346471</v>
      </c>
      <c r="E22" s="1862">
        <v>378</v>
      </c>
      <c r="F22" s="1862">
        <v>819</v>
      </c>
      <c r="G22" s="1862">
        <v>-441</v>
      </c>
      <c r="H22" s="1862">
        <v>1076</v>
      </c>
      <c r="I22" s="1862">
        <v>1144</v>
      </c>
      <c r="J22" s="1862">
        <v>-68</v>
      </c>
      <c r="K22" s="1862">
        <v>-509</v>
      </c>
    </row>
    <row r="23" spans="1:13" s="1874" customFormat="1" ht="16.149999999999999" customHeight="1">
      <c r="A23" s="1873">
        <v>2</v>
      </c>
      <c r="B23" s="1861" t="s">
        <v>906</v>
      </c>
      <c r="C23" s="1862">
        <v>323690</v>
      </c>
      <c r="D23" s="1862">
        <v>346176</v>
      </c>
      <c r="E23" s="1862">
        <v>338</v>
      </c>
      <c r="F23" s="1862">
        <v>973</v>
      </c>
      <c r="G23" s="1862">
        <v>-635</v>
      </c>
      <c r="H23" s="1862">
        <v>1117</v>
      </c>
      <c r="I23" s="1862">
        <v>979</v>
      </c>
      <c r="J23" s="1862">
        <v>138</v>
      </c>
      <c r="K23" s="1862">
        <v>-497</v>
      </c>
    </row>
    <row r="24" spans="1:13" s="1863" customFormat="1" ht="16.149999999999999" customHeight="1">
      <c r="A24" s="1875">
        <v>3</v>
      </c>
      <c r="B24" s="1866" t="s">
        <v>907</v>
      </c>
      <c r="C24" s="1862">
        <v>323382</v>
      </c>
      <c r="D24" s="1862">
        <v>345818</v>
      </c>
      <c r="E24" s="1862">
        <v>321</v>
      </c>
      <c r="F24" s="1862">
        <v>844</v>
      </c>
      <c r="G24" s="1862">
        <v>-523</v>
      </c>
      <c r="H24" s="1862">
        <v>1240</v>
      </c>
      <c r="I24" s="1862">
        <v>1383</v>
      </c>
      <c r="J24" s="1862">
        <v>-143</v>
      </c>
      <c r="K24" s="1862">
        <v>-666</v>
      </c>
    </row>
    <row r="25" spans="1:13" s="1863" customFormat="1" ht="16.149999999999999" customHeight="1">
      <c r="A25" s="1873">
        <v>4</v>
      </c>
      <c r="B25" s="1861" t="s">
        <v>908</v>
      </c>
      <c r="C25" s="1862">
        <v>322270</v>
      </c>
      <c r="D25" s="1862">
        <v>344700</v>
      </c>
      <c r="E25" s="1862">
        <v>379</v>
      </c>
      <c r="F25" s="1862">
        <v>860</v>
      </c>
      <c r="G25" s="1862">
        <v>-481</v>
      </c>
      <c r="H25" s="1862">
        <v>4847</v>
      </c>
      <c r="I25" s="1862">
        <v>6596</v>
      </c>
      <c r="J25" s="1862">
        <v>-1749</v>
      </c>
      <c r="K25" s="1862">
        <v>-2230</v>
      </c>
    </row>
    <row r="26" spans="1:13" s="1863" customFormat="1" ht="16.149999999999999" customHeight="1">
      <c r="A26" s="1873">
        <v>5</v>
      </c>
      <c r="B26" s="1861" t="s">
        <v>909</v>
      </c>
      <c r="C26" s="1862">
        <v>322655</v>
      </c>
      <c r="D26" s="1862">
        <v>344810</v>
      </c>
      <c r="E26" s="1862">
        <v>376</v>
      </c>
      <c r="F26" s="1862">
        <v>804</v>
      </c>
      <c r="G26" s="1862">
        <v>-428</v>
      </c>
      <c r="H26" s="1862">
        <v>3681</v>
      </c>
      <c r="I26" s="1862">
        <v>2758</v>
      </c>
      <c r="J26" s="1862">
        <v>923</v>
      </c>
      <c r="K26" s="1862">
        <v>495</v>
      </c>
    </row>
    <row r="27" spans="1:13" s="1863" customFormat="1" ht="16.149999999999999" customHeight="1">
      <c r="A27" s="1876">
        <v>6</v>
      </c>
      <c r="B27" s="1877" t="s">
        <v>910</v>
      </c>
      <c r="C27" s="1878">
        <v>322466</v>
      </c>
      <c r="D27" s="1878">
        <v>344613</v>
      </c>
      <c r="E27" s="1878">
        <v>374</v>
      </c>
      <c r="F27" s="1878">
        <v>801</v>
      </c>
      <c r="G27" s="1878">
        <v>-427</v>
      </c>
      <c r="H27" s="1878">
        <v>995</v>
      </c>
      <c r="I27" s="1878">
        <v>954</v>
      </c>
      <c r="J27" s="1878">
        <v>41</v>
      </c>
      <c r="K27" s="1878">
        <v>-386</v>
      </c>
    </row>
    <row r="28" spans="1:13" ht="16.149999999999999" customHeight="1">
      <c r="A28" s="1879" t="s">
        <v>911</v>
      </c>
      <c r="B28" s="1880"/>
      <c r="C28" s="1880"/>
      <c r="D28" s="1880"/>
      <c r="E28" s="1880"/>
      <c r="F28" s="1880"/>
      <c r="G28" s="1880"/>
      <c r="H28" s="1880"/>
      <c r="I28" s="1880"/>
      <c r="J28" s="1880"/>
      <c r="K28" s="1880"/>
      <c r="M28" s="1836"/>
    </row>
    <row r="29" spans="1:13" s="1863" customFormat="1" ht="16.149999999999999" customHeight="1">
      <c r="A29" s="1881" t="s">
        <v>912</v>
      </c>
      <c r="B29" s="1882"/>
      <c r="C29" s="1882"/>
      <c r="D29" s="1882"/>
      <c r="E29" s="1882"/>
      <c r="F29" s="1882"/>
      <c r="G29" s="1882"/>
      <c r="H29" s="1882"/>
      <c r="I29" s="1882"/>
      <c r="J29" s="1882"/>
      <c r="K29" s="1882"/>
      <c r="M29" s="1883"/>
    </row>
    <row r="30" spans="1:13" s="1863" customFormat="1" ht="16.149999999999999" customHeight="1">
      <c r="A30" s="1881" t="s">
        <v>913</v>
      </c>
      <c r="B30" s="1882"/>
      <c r="C30" s="1882"/>
      <c r="D30" s="1882"/>
      <c r="E30" s="1882"/>
      <c r="F30" s="1882"/>
      <c r="G30" s="1882"/>
      <c r="H30" s="1882"/>
      <c r="I30" s="1882"/>
      <c r="J30" s="1882"/>
      <c r="K30" s="1882"/>
      <c r="M30" s="1883"/>
    </row>
    <row r="31" spans="1:13" s="1863" customFormat="1" ht="16.149999999999999" customHeight="1">
      <c r="A31" s="1884" t="s">
        <v>914</v>
      </c>
      <c r="C31" s="1885"/>
      <c r="D31" s="1885"/>
      <c r="E31" s="1885"/>
      <c r="F31" s="1885"/>
      <c r="M31" s="1883"/>
    </row>
    <row r="32" spans="1:13" s="1863" customFormat="1" ht="16.149999999999999" customHeight="1">
      <c r="A32" s="1884" t="s">
        <v>915</v>
      </c>
      <c r="M32" s="1883"/>
    </row>
    <row r="33" spans="1:13" s="1863" customFormat="1" ht="16.149999999999999" customHeight="1">
      <c r="A33" s="1884" t="s">
        <v>916</v>
      </c>
      <c r="M33" s="1883"/>
    </row>
    <row r="34" spans="1:13" s="1863" customFormat="1" ht="16.149999999999999" customHeight="1">
      <c r="A34" s="1884" t="s">
        <v>917</v>
      </c>
      <c r="M34" s="1883"/>
    </row>
    <row r="35" spans="1:13" s="1863" customFormat="1" ht="16.149999999999999" customHeight="1">
      <c r="A35" s="1884" t="s">
        <v>918</v>
      </c>
      <c r="M35" s="1883"/>
    </row>
    <row r="36" spans="1:13" ht="16.149999999999999" customHeight="1">
      <c r="A36" s="1886" t="s">
        <v>919</v>
      </c>
      <c r="J36" s="1887"/>
      <c r="K36" s="1887"/>
      <c r="M36" s="1836"/>
    </row>
    <row r="37" spans="1:13">
      <c r="F37" s="1887"/>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3"/>
  <sheetViews>
    <sheetView showOutlineSymbols="0" zoomScaleNormal="100" workbookViewId="0">
      <selection sqref="A1:K1"/>
    </sheetView>
  </sheetViews>
  <sheetFormatPr defaultColWidth="10.625" defaultRowHeight="13.5"/>
  <cols>
    <col min="1" max="1" width="12.75" style="1890" customWidth="1"/>
    <col min="2" max="2" width="17.625" style="1890" customWidth="1"/>
    <col min="3" max="7" width="11.375" style="1890" customWidth="1"/>
    <col min="8" max="8" width="11.5" style="1890" customWidth="1"/>
    <col min="9" max="9" width="11.375" style="1890" customWidth="1"/>
    <col min="10" max="10" width="5.625" style="1890" customWidth="1"/>
    <col min="11" max="256" width="10.625" style="1890"/>
    <col min="257" max="257" width="12.75" style="1890" customWidth="1"/>
    <col min="258" max="258" width="17.625" style="1890" customWidth="1"/>
    <col min="259" max="263" width="11.375" style="1890" customWidth="1"/>
    <col min="264" max="264" width="11.5" style="1890" customWidth="1"/>
    <col min="265" max="265" width="11.375" style="1890" customWidth="1"/>
    <col min="266" max="266" width="5.625" style="1890" customWidth="1"/>
    <col min="267" max="512" width="10.625" style="1890"/>
    <col min="513" max="513" width="12.75" style="1890" customWidth="1"/>
    <col min="514" max="514" width="17.625" style="1890" customWidth="1"/>
    <col min="515" max="519" width="11.375" style="1890" customWidth="1"/>
    <col min="520" max="520" width="11.5" style="1890" customWidth="1"/>
    <col min="521" max="521" width="11.375" style="1890" customWidth="1"/>
    <col min="522" max="522" width="5.625" style="1890" customWidth="1"/>
    <col min="523" max="768" width="10.625" style="1890"/>
    <col min="769" max="769" width="12.75" style="1890" customWidth="1"/>
    <col min="770" max="770" width="17.625" style="1890" customWidth="1"/>
    <col min="771" max="775" width="11.375" style="1890" customWidth="1"/>
    <col min="776" max="776" width="11.5" style="1890" customWidth="1"/>
    <col min="777" max="777" width="11.375" style="1890" customWidth="1"/>
    <col min="778" max="778" width="5.625" style="1890" customWidth="1"/>
    <col min="779" max="1024" width="10.625" style="1890"/>
    <col min="1025" max="1025" width="12.75" style="1890" customWidth="1"/>
    <col min="1026" max="1026" width="17.625" style="1890" customWidth="1"/>
    <col min="1027" max="1031" width="11.375" style="1890" customWidth="1"/>
    <col min="1032" max="1032" width="11.5" style="1890" customWidth="1"/>
    <col min="1033" max="1033" width="11.375" style="1890" customWidth="1"/>
    <col min="1034" max="1034" width="5.625" style="1890" customWidth="1"/>
    <col min="1035" max="1280" width="10.625" style="1890"/>
    <col min="1281" max="1281" width="12.75" style="1890" customWidth="1"/>
    <col min="1282" max="1282" width="17.625" style="1890" customWidth="1"/>
    <col min="1283" max="1287" width="11.375" style="1890" customWidth="1"/>
    <col min="1288" max="1288" width="11.5" style="1890" customWidth="1"/>
    <col min="1289" max="1289" width="11.375" style="1890" customWidth="1"/>
    <col min="1290" max="1290" width="5.625" style="1890" customWidth="1"/>
    <col min="1291" max="1536" width="10.625" style="1890"/>
    <col min="1537" max="1537" width="12.75" style="1890" customWidth="1"/>
    <col min="1538" max="1538" width="17.625" style="1890" customWidth="1"/>
    <col min="1539" max="1543" width="11.375" style="1890" customWidth="1"/>
    <col min="1544" max="1544" width="11.5" style="1890" customWidth="1"/>
    <col min="1545" max="1545" width="11.375" style="1890" customWidth="1"/>
    <col min="1546" max="1546" width="5.625" style="1890" customWidth="1"/>
    <col min="1547" max="1792" width="10.625" style="1890"/>
    <col min="1793" max="1793" width="12.75" style="1890" customWidth="1"/>
    <col min="1794" max="1794" width="17.625" style="1890" customWidth="1"/>
    <col min="1795" max="1799" width="11.375" style="1890" customWidth="1"/>
    <col min="1800" max="1800" width="11.5" style="1890" customWidth="1"/>
    <col min="1801" max="1801" width="11.375" style="1890" customWidth="1"/>
    <col min="1802" max="1802" width="5.625" style="1890" customWidth="1"/>
    <col min="1803" max="2048" width="10.625" style="1890"/>
    <col min="2049" max="2049" width="12.75" style="1890" customWidth="1"/>
    <col min="2050" max="2050" width="17.625" style="1890" customWidth="1"/>
    <col min="2051" max="2055" width="11.375" style="1890" customWidth="1"/>
    <col min="2056" max="2056" width="11.5" style="1890" customWidth="1"/>
    <col min="2057" max="2057" width="11.375" style="1890" customWidth="1"/>
    <col min="2058" max="2058" width="5.625" style="1890" customWidth="1"/>
    <col min="2059" max="2304" width="10.625" style="1890"/>
    <col min="2305" max="2305" width="12.75" style="1890" customWidth="1"/>
    <col min="2306" max="2306" width="17.625" style="1890" customWidth="1"/>
    <col min="2307" max="2311" width="11.375" style="1890" customWidth="1"/>
    <col min="2312" max="2312" width="11.5" style="1890" customWidth="1"/>
    <col min="2313" max="2313" width="11.375" style="1890" customWidth="1"/>
    <col min="2314" max="2314" width="5.625" style="1890" customWidth="1"/>
    <col min="2315" max="2560" width="10.625" style="1890"/>
    <col min="2561" max="2561" width="12.75" style="1890" customWidth="1"/>
    <col min="2562" max="2562" width="17.625" style="1890" customWidth="1"/>
    <col min="2563" max="2567" width="11.375" style="1890" customWidth="1"/>
    <col min="2568" max="2568" width="11.5" style="1890" customWidth="1"/>
    <col min="2569" max="2569" width="11.375" style="1890" customWidth="1"/>
    <col min="2570" max="2570" width="5.625" style="1890" customWidth="1"/>
    <col min="2571" max="2816" width="10.625" style="1890"/>
    <col min="2817" max="2817" width="12.75" style="1890" customWidth="1"/>
    <col min="2818" max="2818" width="17.625" style="1890" customWidth="1"/>
    <col min="2819" max="2823" width="11.375" style="1890" customWidth="1"/>
    <col min="2824" max="2824" width="11.5" style="1890" customWidth="1"/>
    <col min="2825" max="2825" width="11.375" style="1890" customWidth="1"/>
    <col min="2826" max="2826" width="5.625" style="1890" customWidth="1"/>
    <col min="2827" max="3072" width="10.625" style="1890"/>
    <col min="3073" max="3073" width="12.75" style="1890" customWidth="1"/>
    <col min="3074" max="3074" width="17.625" style="1890" customWidth="1"/>
    <col min="3075" max="3079" width="11.375" style="1890" customWidth="1"/>
    <col min="3080" max="3080" width="11.5" style="1890" customWidth="1"/>
    <col min="3081" max="3081" width="11.375" style="1890" customWidth="1"/>
    <col min="3082" max="3082" width="5.625" style="1890" customWidth="1"/>
    <col min="3083" max="3328" width="10.625" style="1890"/>
    <col min="3329" max="3329" width="12.75" style="1890" customWidth="1"/>
    <col min="3330" max="3330" width="17.625" style="1890" customWidth="1"/>
    <col min="3331" max="3335" width="11.375" style="1890" customWidth="1"/>
    <col min="3336" max="3336" width="11.5" style="1890" customWidth="1"/>
    <col min="3337" max="3337" width="11.375" style="1890" customWidth="1"/>
    <col min="3338" max="3338" width="5.625" style="1890" customWidth="1"/>
    <col min="3339" max="3584" width="10.625" style="1890"/>
    <col min="3585" max="3585" width="12.75" style="1890" customWidth="1"/>
    <col min="3586" max="3586" width="17.625" style="1890" customWidth="1"/>
    <col min="3587" max="3591" width="11.375" style="1890" customWidth="1"/>
    <col min="3592" max="3592" width="11.5" style="1890" customWidth="1"/>
    <col min="3593" max="3593" width="11.375" style="1890" customWidth="1"/>
    <col min="3594" max="3594" width="5.625" style="1890" customWidth="1"/>
    <col min="3595" max="3840" width="10.625" style="1890"/>
    <col min="3841" max="3841" width="12.75" style="1890" customWidth="1"/>
    <col min="3842" max="3842" width="17.625" style="1890" customWidth="1"/>
    <col min="3843" max="3847" width="11.375" style="1890" customWidth="1"/>
    <col min="3848" max="3848" width="11.5" style="1890" customWidth="1"/>
    <col min="3849" max="3849" width="11.375" style="1890" customWidth="1"/>
    <col min="3850" max="3850" width="5.625" style="1890" customWidth="1"/>
    <col min="3851" max="4096" width="10.625" style="1890"/>
    <col min="4097" max="4097" width="12.75" style="1890" customWidth="1"/>
    <col min="4098" max="4098" width="17.625" style="1890" customWidth="1"/>
    <col min="4099" max="4103" width="11.375" style="1890" customWidth="1"/>
    <col min="4104" max="4104" width="11.5" style="1890" customWidth="1"/>
    <col min="4105" max="4105" width="11.375" style="1890" customWidth="1"/>
    <col min="4106" max="4106" width="5.625" style="1890" customWidth="1"/>
    <col min="4107" max="4352" width="10.625" style="1890"/>
    <col min="4353" max="4353" width="12.75" style="1890" customWidth="1"/>
    <col min="4354" max="4354" width="17.625" style="1890" customWidth="1"/>
    <col min="4355" max="4359" width="11.375" style="1890" customWidth="1"/>
    <col min="4360" max="4360" width="11.5" style="1890" customWidth="1"/>
    <col min="4361" max="4361" width="11.375" style="1890" customWidth="1"/>
    <col min="4362" max="4362" width="5.625" style="1890" customWidth="1"/>
    <col min="4363" max="4608" width="10.625" style="1890"/>
    <col min="4609" max="4609" width="12.75" style="1890" customWidth="1"/>
    <col min="4610" max="4610" width="17.625" style="1890" customWidth="1"/>
    <col min="4611" max="4615" width="11.375" style="1890" customWidth="1"/>
    <col min="4616" max="4616" width="11.5" style="1890" customWidth="1"/>
    <col min="4617" max="4617" width="11.375" style="1890" customWidth="1"/>
    <col min="4618" max="4618" width="5.625" style="1890" customWidth="1"/>
    <col min="4619" max="4864" width="10.625" style="1890"/>
    <col min="4865" max="4865" width="12.75" style="1890" customWidth="1"/>
    <col min="4866" max="4866" width="17.625" style="1890" customWidth="1"/>
    <col min="4867" max="4871" width="11.375" style="1890" customWidth="1"/>
    <col min="4872" max="4872" width="11.5" style="1890" customWidth="1"/>
    <col min="4873" max="4873" width="11.375" style="1890" customWidth="1"/>
    <col min="4874" max="4874" width="5.625" style="1890" customWidth="1"/>
    <col min="4875" max="5120" width="10.625" style="1890"/>
    <col min="5121" max="5121" width="12.75" style="1890" customWidth="1"/>
    <col min="5122" max="5122" width="17.625" style="1890" customWidth="1"/>
    <col min="5123" max="5127" width="11.375" style="1890" customWidth="1"/>
    <col min="5128" max="5128" width="11.5" style="1890" customWidth="1"/>
    <col min="5129" max="5129" width="11.375" style="1890" customWidth="1"/>
    <col min="5130" max="5130" width="5.625" style="1890" customWidth="1"/>
    <col min="5131" max="5376" width="10.625" style="1890"/>
    <col min="5377" max="5377" width="12.75" style="1890" customWidth="1"/>
    <col min="5378" max="5378" width="17.625" style="1890" customWidth="1"/>
    <col min="5379" max="5383" width="11.375" style="1890" customWidth="1"/>
    <col min="5384" max="5384" width="11.5" style="1890" customWidth="1"/>
    <col min="5385" max="5385" width="11.375" style="1890" customWidth="1"/>
    <col min="5386" max="5386" width="5.625" style="1890" customWidth="1"/>
    <col min="5387" max="5632" width="10.625" style="1890"/>
    <col min="5633" max="5633" width="12.75" style="1890" customWidth="1"/>
    <col min="5634" max="5634" width="17.625" style="1890" customWidth="1"/>
    <col min="5635" max="5639" width="11.375" style="1890" customWidth="1"/>
    <col min="5640" max="5640" width="11.5" style="1890" customWidth="1"/>
    <col min="5641" max="5641" width="11.375" style="1890" customWidth="1"/>
    <col min="5642" max="5642" width="5.625" style="1890" customWidth="1"/>
    <col min="5643" max="5888" width="10.625" style="1890"/>
    <col min="5889" max="5889" width="12.75" style="1890" customWidth="1"/>
    <col min="5890" max="5890" width="17.625" style="1890" customWidth="1"/>
    <col min="5891" max="5895" width="11.375" style="1890" customWidth="1"/>
    <col min="5896" max="5896" width="11.5" style="1890" customWidth="1"/>
    <col min="5897" max="5897" width="11.375" style="1890" customWidth="1"/>
    <col min="5898" max="5898" width="5.625" style="1890" customWidth="1"/>
    <col min="5899" max="6144" width="10.625" style="1890"/>
    <col min="6145" max="6145" width="12.75" style="1890" customWidth="1"/>
    <col min="6146" max="6146" width="17.625" style="1890" customWidth="1"/>
    <col min="6147" max="6151" width="11.375" style="1890" customWidth="1"/>
    <col min="6152" max="6152" width="11.5" style="1890" customWidth="1"/>
    <col min="6153" max="6153" width="11.375" style="1890" customWidth="1"/>
    <col min="6154" max="6154" width="5.625" style="1890" customWidth="1"/>
    <col min="6155" max="6400" width="10.625" style="1890"/>
    <col min="6401" max="6401" width="12.75" style="1890" customWidth="1"/>
    <col min="6402" max="6402" width="17.625" style="1890" customWidth="1"/>
    <col min="6403" max="6407" width="11.375" style="1890" customWidth="1"/>
    <col min="6408" max="6408" width="11.5" style="1890" customWidth="1"/>
    <col min="6409" max="6409" width="11.375" style="1890" customWidth="1"/>
    <col min="6410" max="6410" width="5.625" style="1890" customWidth="1"/>
    <col min="6411" max="6656" width="10.625" style="1890"/>
    <col min="6657" max="6657" width="12.75" style="1890" customWidth="1"/>
    <col min="6658" max="6658" width="17.625" style="1890" customWidth="1"/>
    <col min="6659" max="6663" width="11.375" style="1890" customWidth="1"/>
    <col min="6664" max="6664" width="11.5" style="1890" customWidth="1"/>
    <col min="6665" max="6665" width="11.375" style="1890" customWidth="1"/>
    <col min="6666" max="6666" width="5.625" style="1890" customWidth="1"/>
    <col min="6667" max="6912" width="10.625" style="1890"/>
    <col min="6913" max="6913" width="12.75" style="1890" customWidth="1"/>
    <col min="6914" max="6914" width="17.625" style="1890" customWidth="1"/>
    <col min="6915" max="6919" width="11.375" style="1890" customWidth="1"/>
    <col min="6920" max="6920" width="11.5" style="1890" customWidth="1"/>
    <col min="6921" max="6921" width="11.375" style="1890" customWidth="1"/>
    <col min="6922" max="6922" width="5.625" style="1890" customWidth="1"/>
    <col min="6923" max="7168" width="10.625" style="1890"/>
    <col min="7169" max="7169" width="12.75" style="1890" customWidth="1"/>
    <col min="7170" max="7170" width="17.625" style="1890" customWidth="1"/>
    <col min="7171" max="7175" width="11.375" style="1890" customWidth="1"/>
    <col min="7176" max="7176" width="11.5" style="1890" customWidth="1"/>
    <col min="7177" max="7177" width="11.375" style="1890" customWidth="1"/>
    <col min="7178" max="7178" width="5.625" style="1890" customWidth="1"/>
    <col min="7179" max="7424" width="10.625" style="1890"/>
    <col min="7425" max="7425" width="12.75" style="1890" customWidth="1"/>
    <col min="7426" max="7426" width="17.625" style="1890" customWidth="1"/>
    <col min="7427" max="7431" width="11.375" style="1890" customWidth="1"/>
    <col min="7432" max="7432" width="11.5" style="1890" customWidth="1"/>
    <col min="7433" max="7433" width="11.375" style="1890" customWidth="1"/>
    <col min="7434" max="7434" width="5.625" style="1890" customWidth="1"/>
    <col min="7435" max="7680" width="10.625" style="1890"/>
    <col min="7681" max="7681" width="12.75" style="1890" customWidth="1"/>
    <col min="7682" max="7682" width="17.625" style="1890" customWidth="1"/>
    <col min="7683" max="7687" width="11.375" style="1890" customWidth="1"/>
    <col min="7688" max="7688" width="11.5" style="1890" customWidth="1"/>
    <col min="7689" max="7689" width="11.375" style="1890" customWidth="1"/>
    <col min="7690" max="7690" width="5.625" style="1890" customWidth="1"/>
    <col min="7691" max="7936" width="10.625" style="1890"/>
    <col min="7937" max="7937" width="12.75" style="1890" customWidth="1"/>
    <col min="7938" max="7938" width="17.625" style="1890" customWidth="1"/>
    <col min="7939" max="7943" width="11.375" style="1890" customWidth="1"/>
    <col min="7944" max="7944" width="11.5" style="1890" customWidth="1"/>
    <col min="7945" max="7945" width="11.375" style="1890" customWidth="1"/>
    <col min="7946" max="7946" width="5.625" style="1890" customWidth="1"/>
    <col min="7947" max="8192" width="10.625" style="1890"/>
    <col min="8193" max="8193" width="12.75" style="1890" customWidth="1"/>
    <col min="8194" max="8194" width="17.625" style="1890" customWidth="1"/>
    <col min="8195" max="8199" width="11.375" style="1890" customWidth="1"/>
    <col min="8200" max="8200" width="11.5" style="1890" customWidth="1"/>
    <col min="8201" max="8201" width="11.375" style="1890" customWidth="1"/>
    <col min="8202" max="8202" width="5.625" style="1890" customWidth="1"/>
    <col min="8203" max="8448" width="10.625" style="1890"/>
    <col min="8449" max="8449" width="12.75" style="1890" customWidth="1"/>
    <col min="8450" max="8450" width="17.625" style="1890" customWidth="1"/>
    <col min="8451" max="8455" width="11.375" style="1890" customWidth="1"/>
    <col min="8456" max="8456" width="11.5" style="1890" customWidth="1"/>
    <col min="8457" max="8457" width="11.375" style="1890" customWidth="1"/>
    <col min="8458" max="8458" width="5.625" style="1890" customWidth="1"/>
    <col min="8459" max="8704" width="10.625" style="1890"/>
    <col min="8705" max="8705" width="12.75" style="1890" customWidth="1"/>
    <col min="8706" max="8706" width="17.625" style="1890" customWidth="1"/>
    <col min="8707" max="8711" width="11.375" style="1890" customWidth="1"/>
    <col min="8712" max="8712" width="11.5" style="1890" customWidth="1"/>
    <col min="8713" max="8713" width="11.375" style="1890" customWidth="1"/>
    <col min="8714" max="8714" width="5.625" style="1890" customWidth="1"/>
    <col min="8715" max="8960" width="10.625" style="1890"/>
    <col min="8961" max="8961" width="12.75" style="1890" customWidth="1"/>
    <col min="8962" max="8962" width="17.625" style="1890" customWidth="1"/>
    <col min="8963" max="8967" width="11.375" style="1890" customWidth="1"/>
    <col min="8968" max="8968" width="11.5" style="1890" customWidth="1"/>
    <col min="8969" max="8969" width="11.375" style="1890" customWidth="1"/>
    <col min="8970" max="8970" width="5.625" style="1890" customWidth="1"/>
    <col min="8971" max="9216" width="10.625" style="1890"/>
    <col min="9217" max="9217" width="12.75" style="1890" customWidth="1"/>
    <col min="9218" max="9218" width="17.625" style="1890" customWidth="1"/>
    <col min="9219" max="9223" width="11.375" style="1890" customWidth="1"/>
    <col min="9224" max="9224" width="11.5" style="1890" customWidth="1"/>
    <col min="9225" max="9225" width="11.375" style="1890" customWidth="1"/>
    <col min="9226" max="9226" width="5.625" style="1890" customWidth="1"/>
    <col min="9227" max="9472" width="10.625" style="1890"/>
    <col min="9473" max="9473" width="12.75" style="1890" customWidth="1"/>
    <col min="9474" max="9474" width="17.625" style="1890" customWidth="1"/>
    <col min="9475" max="9479" width="11.375" style="1890" customWidth="1"/>
    <col min="9480" max="9480" width="11.5" style="1890" customWidth="1"/>
    <col min="9481" max="9481" width="11.375" style="1890" customWidth="1"/>
    <col min="9482" max="9482" width="5.625" style="1890" customWidth="1"/>
    <col min="9483" max="9728" width="10.625" style="1890"/>
    <col min="9729" max="9729" width="12.75" style="1890" customWidth="1"/>
    <col min="9730" max="9730" width="17.625" style="1890" customWidth="1"/>
    <col min="9731" max="9735" width="11.375" style="1890" customWidth="1"/>
    <col min="9736" max="9736" width="11.5" style="1890" customWidth="1"/>
    <col min="9737" max="9737" width="11.375" style="1890" customWidth="1"/>
    <col min="9738" max="9738" width="5.625" style="1890" customWidth="1"/>
    <col min="9739" max="9984" width="10.625" style="1890"/>
    <col min="9985" max="9985" width="12.75" style="1890" customWidth="1"/>
    <col min="9986" max="9986" width="17.625" style="1890" customWidth="1"/>
    <col min="9987" max="9991" width="11.375" style="1890" customWidth="1"/>
    <col min="9992" max="9992" width="11.5" style="1890" customWidth="1"/>
    <col min="9993" max="9993" width="11.375" style="1890" customWidth="1"/>
    <col min="9994" max="9994" width="5.625" style="1890" customWidth="1"/>
    <col min="9995" max="10240" width="10.625" style="1890"/>
    <col min="10241" max="10241" width="12.75" style="1890" customWidth="1"/>
    <col min="10242" max="10242" width="17.625" style="1890" customWidth="1"/>
    <col min="10243" max="10247" width="11.375" style="1890" customWidth="1"/>
    <col min="10248" max="10248" width="11.5" style="1890" customWidth="1"/>
    <col min="10249" max="10249" width="11.375" style="1890" customWidth="1"/>
    <col min="10250" max="10250" width="5.625" style="1890" customWidth="1"/>
    <col min="10251" max="10496" width="10.625" style="1890"/>
    <col min="10497" max="10497" width="12.75" style="1890" customWidth="1"/>
    <col min="10498" max="10498" width="17.625" style="1890" customWidth="1"/>
    <col min="10499" max="10503" width="11.375" style="1890" customWidth="1"/>
    <col min="10504" max="10504" width="11.5" style="1890" customWidth="1"/>
    <col min="10505" max="10505" width="11.375" style="1890" customWidth="1"/>
    <col min="10506" max="10506" width="5.625" style="1890" customWidth="1"/>
    <col min="10507" max="10752" width="10.625" style="1890"/>
    <col min="10753" max="10753" width="12.75" style="1890" customWidth="1"/>
    <col min="10754" max="10754" width="17.625" style="1890" customWidth="1"/>
    <col min="10755" max="10759" width="11.375" style="1890" customWidth="1"/>
    <col min="10760" max="10760" width="11.5" style="1890" customWidth="1"/>
    <col min="10761" max="10761" width="11.375" style="1890" customWidth="1"/>
    <col min="10762" max="10762" width="5.625" style="1890" customWidth="1"/>
    <col min="10763" max="11008" width="10.625" style="1890"/>
    <col min="11009" max="11009" width="12.75" style="1890" customWidth="1"/>
    <col min="11010" max="11010" width="17.625" style="1890" customWidth="1"/>
    <col min="11011" max="11015" width="11.375" style="1890" customWidth="1"/>
    <col min="11016" max="11016" width="11.5" style="1890" customWidth="1"/>
    <col min="11017" max="11017" width="11.375" style="1890" customWidth="1"/>
    <col min="11018" max="11018" width="5.625" style="1890" customWidth="1"/>
    <col min="11019" max="11264" width="10.625" style="1890"/>
    <col min="11265" max="11265" width="12.75" style="1890" customWidth="1"/>
    <col min="11266" max="11266" width="17.625" style="1890" customWidth="1"/>
    <col min="11267" max="11271" width="11.375" style="1890" customWidth="1"/>
    <col min="11272" max="11272" width="11.5" style="1890" customWidth="1"/>
    <col min="11273" max="11273" width="11.375" style="1890" customWidth="1"/>
    <col min="11274" max="11274" width="5.625" style="1890" customWidth="1"/>
    <col min="11275" max="11520" width="10.625" style="1890"/>
    <col min="11521" max="11521" width="12.75" style="1890" customWidth="1"/>
    <col min="11522" max="11522" width="17.625" style="1890" customWidth="1"/>
    <col min="11523" max="11527" width="11.375" style="1890" customWidth="1"/>
    <col min="11528" max="11528" width="11.5" style="1890" customWidth="1"/>
    <col min="11529" max="11529" width="11.375" style="1890" customWidth="1"/>
    <col min="11530" max="11530" width="5.625" style="1890" customWidth="1"/>
    <col min="11531" max="11776" width="10.625" style="1890"/>
    <col min="11777" max="11777" width="12.75" style="1890" customWidth="1"/>
    <col min="11778" max="11778" width="17.625" style="1890" customWidth="1"/>
    <col min="11779" max="11783" width="11.375" style="1890" customWidth="1"/>
    <col min="11784" max="11784" width="11.5" style="1890" customWidth="1"/>
    <col min="11785" max="11785" width="11.375" style="1890" customWidth="1"/>
    <col min="11786" max="11786" width="5.625" style="1890" customWidth="1"/>
    <col min="11787" max="12032" width="10.625" style="1890"/>
    <col min="12033" max="12033" width="12.75" style="1890" customWidth="1"/>
    <col min="12034" max="12034" width="17.625" style="1890" customWidth="1"/>
    <col min="12035" max="12039" width="11.375" style="1890" customWidth="1"/>
    <col min="12040" max="12040" width="11.5" style="1890" customWidth="1"/>
    <col min="12041" max="12041" width="11.375" style="1890" customWidth="1"/>
    <col min="12042" max="12042" width="5.625" style="1890" customWidth="1"/>
    <col min="12043" max="12288" width="10.625" style="1890"/>
    <col min="12289" max="12289" width="12.75" style="1890" customWidth="1"/>
    <col min="12290" max="12290" width="17.625" style="1890" customWidth="1"/>
    <col min="12291" max="12295" width="11.375" style="1890" customWidth="1"/>
    <col min="12296" max="12296" width="11.5" style="1890" customWidth="1"/>
    <col min="12297" max="12297" width="11.375" style="1890" customWidth="1"/>
    <col min="12298" max="12298" width="5.625" style="1890" customWidth="1"/>
    <col min="12299" max="12544" width="10.625" style="1890"/>
    <col min="12545" max="12545" width="12.75" style="1890" customWidth="1"/>
    <col min="12546" max="12546" width="17.625" style="1890" customWidth="1"/>
    <col min="12547" max="12551" width="11.375" style="1890" customWidth="1"/>
    <col min="12552" max="12552" width="11.5" style="1890" customWidth="1"/>
    <col min="12553" max="12553" width="11.375" style="1890" customWidth="1"/>
    <col min="12554" max="12554" width="5.625" style="1890" customWidth="1"/>
    <col min="12555" max="12800" width="10.625" style="1890"/>
    <col min="12801" max="12801" width="12.75" style="1890" customWidth="1"/>
    <col min="12802" max="12802" width="17.625" style="1890" customWidth="1"/>
    <col min="12803" max="12807" width="11.375" style="1890" customWidth="1"/>
    <col min="12808" max="12808" width="11.5" style="1890" customWidth="1"/>
    <col min="12809" max="12809" width="11.375" style="1890" customWidth="1"/>
    <col min="12810" max="12810" width="5.625" style="1890" customWidth="1"/>
    <col min="12811" max="13056" width="10.625" style="1890"/>
    <col min="13057" max="13057" width="12.75" style="1890" customWidth="1"/>
    <col min="13058" max="13058" width="17.625" style="1890" customWidth="1"/>
    <col min="13059" max="13063" width="11.375" style="1890" customWidth="1"/>
    <col min="13064" max="13064" width="11.5" style="1890" customWidth="1"/>
    <col min="13065" max="13065" width="11.375" style="1890" customWidth="1"/>
    <col min="13066" max="13066" width="5.625" style="1890" customWidth="1"/>
    <col min="13067" max="13312" width="10.625" style="1890"/>
    <col min="13313" max="13313" width="12.75" style="1890" customWidth="1"/>
    <col min="13314" max="13314" width="17.625" style="1890" customWidth="1"/>
    <col min="13315" max="13319" width="11.375" style="1890" customWidth="1"/>
    <col min="13320" max="13320" width="11.5" style="1890" customWidth="1"/>
    <col min="13321" max="13321" width="11.375" style="1890" customWidth="1"/>
    <col min="13322" max="13322" width="5.625" style="1890" customWidth="1"/>
    <col min="13323" max="13568" width="10.625" style="1890"/>
    <col min="13569" max="13569" width="12.75" style="1890" customWidth="1"/>
    <col min="13570" max="13570" width="17.625" style="1890" customWidth="1"/>
    <col min="13571" max="13575" width="11.375" style="1890" customWidth="1"/>
    <col min="13576" max="13576" width="11.5" style="1890" customWidth="1"/>
    <col min="13577" max="13577" width="11.375" style="1890" customWidth="1"/>
    <col min="13578" max="13578" width="5.625" style="1890" customWidth="1"/>
    <col min="13579" max="13824" width="10.625" style="1890"/>
    <col min="13825" max="13825" width="12.75" style="1890" customWidth="1"/>
    <col min="13826" max="13826" width="17.625" style="1890" customWidth="1"/>
    <col min="13827" max="13831" width="11.375" style="1890" customWidth="1"/>
    <col min="13832" max="13832" width="11.5" style="1890" customWidth="1"/>
    <col min="13833" max="13833" width="11.375" style="1890" customWidth="1"/>
    <col min="13834" max="13834" width="5.625" style="1890" customWidth="1"/>
    <col min="13835" max="14080" width="10.625" style="1890"/>
    <col min="14081" max="14081" width="12.75" style="1890" customWidth="1"/>
    <col min="14082" max="14082" width="17.625" style="1890" customWidth="1"/>
    <col min="14083" max="14087" width="11.375" style="1890" customWidth="1"/>
    <col min="14088" max="14088" width="11.5" style="1890" customWidth="1"/>
    <col min="14089" max="14089" width="11.375" style="1890" customWidth="1"/>
    <col min="14090" max="14090" width="5.625" style="1890" customWidth="1"/>
    <col min="14091" max="14336" width="10.625" style="1890"/>
    <col min="14337" max="14337" width="12.75" style="1890" customWidth="1"/>
    <col min="14338" max="14338" width="17.625" style="1890" customWidth="1"/>
    <col min="14339" max="14343" width="11.375" style="1890" customWidth="1"/>
    <col min="14344" max="14344" width="11.5" style="1890" customWidth="1"/>
    <col min="14345" max="14345" width="11.375" style="1890" customWidth="1"/>
    <col min="14346" max="14346" width="5.625" style="1890" customWidth="1"/>
    <col min="14347" max="14592" width="10.625" style="1890"/>
    <col min="14593" max="14593" width="12.75" style="1890" customWidth="1"/>
    <col min="14594" max="14594" width="17.625" style="1890" customWidth="1"/>
    <col min="14595" max="14599" width="11.375" style="1890" customWidth="1"/>
    <col min="14600" max="14600" width="11.5" style="1890" customWidth="1"/>
    <col min="14601" max="14601" width="11.375" style="1890" customWidth="1"/>
    <col min="14602" max="14602" width="5.625" style="1890" customWidth="1"/>
    <col min="14603" max="14848" width="10.625" style="1890"/>
    <col min="14849" max="14849" width="12.75" style="1890" customWidth="1"/>
    <col min="14850" max="14850" width="17.625" style="1890" customWidth="1"/>
    <col min="14851" max="14855" width="11.375" style="1890" customWidth="1"/>
    <col min="14856" max="14856" width="11.5" style="1890" customWidth="1"/>
    <col min="14857" max="14857" width="11.375" style="1890" customWidth="1"/>
    <col min="14858" max="14858" width="5.625" style="1890" customWidth="1"/>
    <col min="14859" max="15104" width="10.625" style="1890"/>
    <col min="15105" max="15105" width="12.75" style="1890" customWidth="1"/>
    <col min="15106" max="15106" width="17.625" style="1890" customWidth="1"/>
    <col min="15107" max="15111" width="11.375" style="1890" customWidth="1"/>
    <col min="15112" max="15112" width="11.5" style="1890" customWidth="1"/>
    <col min="15113" max="15113" width="11.375" style="1890" customWidth="1"/>
    <col min="15114" max="15114" width="5.625" style="1890" customWidth="1"/>
    <col min="15115" max="15360" width="10.625" style="1890"/>
    <col min="15361" max="15361" width="12.75" style="1890" customWidth="1"/>
    <col min="15362" max="15362" width="17.625" style="1890" customWidth="1"/>
    <col min="15363" max="15367" width="11.375" style="1890" customWidth="1"/>
    <col min="15368" max="15368" width="11.5" style="1890" customWidth="1"/>
    <col min="15369" max="15369" width="11.375" style="1890" customWidth="1"/>
    <col min="15370" max="15370" width="5.625" style="1890" customWidth="1"/>
    <col min="15371" max="15616" width="10.625" style="1890"/>
    <col min="15617" max="15617" width="12.75" style="1890" customWidth="1"/>
    <col min="15618" max="15618" width="17.625" style="1890" customWidth="1"/>
    <col min="15619" max="15623" width="11.375" style="1890" customWidth="1"/>
    <col min="15624" max="15624" width="11.5" style="1890" customWidth="1"/>
    <col min="15625" max="15625" width="11.375" style="1890" customWidth="1"/>
    <col min="15626" max="15626" width="5.625" style="1890" customWidth="1"/>
    <col min="15627" max="15872" width="10.625" style="1890"/>
    <col min="15873" max="15873" width="12.75" style="1890" customWidth="1"/>
    <col min="15874" max="15874" width="17.625" style="1890" customWidth="1"/>
    <col min="15875" max="15879" width="11.375" style="1890" customWidth="1"/>
    <col min="15880" max="15880" width="11.5" style="1890" customWidth="1"/>
    <col min="15881" max="15881" width="11.375" style="1890" customWidth="1"/>
    <col min="15882" max="15882" width="5.625" style="1890" customWidth="1"/>
    <col min="15883" max="16128" width="10.625" style="1890"/>
    <col min="16129" max="16129" width="12.75" style="1890" customWidth="1"/>
    <col min="16130" max="16130" width="17.625" style="1890" customWidth="1"/>
    <col min="16131" max="16135" width="11.375" style="1890" customWidth="1"/>
    <col min="16136" max="16136" width="11.5" style="1890" customWidth="1"/>
    <col min="16137" max="16137" width="11.375" style="1890" customWidth="1"/>
    <col min="16138" max="16138" width="5.625" style="1890" customWidth="1"/>
    <col min="16139" max="16384" width="10.625" style="1890"/>
  </cols>
  <sheetData>
    <row r="1" spans="1:255" ht="16.149999999999999" customHeight="1">
      <c r="A1" s="1888" t="s">
        <v>920</v>
      </c>
      <c r="B1" s="1888"/>
      <c r="C1" s="1888"/>
      <c r="D1" s="1888"/>
      <c r="E1" s="1888"/>
      <c r="F1" s="1888"/>
      <c r="G1" s="1888"/>
      <c r="H1" s="1888"/>
      <c r="I1" s="1888"/>
      <c r="J1" s="1889"/>
      <c r="K1" s="1889"/>
      <c r="L1" s="1889"/>
      <c r="M1" s="1889"/>
      <c r="N1" s="1889"/>
      <c r="O1" s="1889"/>
      <c r="P1" s="1889"/>
      <c r="Q1" s="1889"/>
      <c r="R1" s="1889"/>
      <c r="S1" s="1889"/>
      <c r="T1" s="1889"/>
      <c r="U1" s="1889"/>
      <c r="V1" s="1889"/>
      <c r="W1" s="1889"/>
      <c r="X1" s="1889"/>
      <c r="Y1" s="1889"/>
      <c r="Z1" s="1889"/>
      <c r="AA1" s="1889"/>
      <c r="AB1" s="1889"/>
      <c r="AC1" s="1889"/>
      <c r="AD1" s="1889"/>
      <c r="AE1" s="1889"/>
      <c r="AF1" s="1889"/>
      <c r="AG1" s="1889"/>
      <c r="AH1" s="1889"/>
      <c r="AI1" s="1889"/>
      <c r="AJ1" s="1889"/>
      <c r="AK1" s="1889"/>
      <c r="AL1" s="1889"/>
      <c r="AM1" s="1889"/>
      <c r="AN1" s="1889"/>
      <c r="AO1" s="1889"/>
      <c r="AP1" s="1889"/>
      <c r="AQ1" s="1889"/>
      <c r="AR1" s="1889"/>
      <c r="AS1" s="1889"/>
      <c r="AT1" s="1889"/>
      <c r="AU1" s="1889"/>
      <c r="AV1" s="1889"/>
      <c r="AW1" s="1889"/>
      <c r="AX1" s="1889"/>
      <c r="AY1" s="1889"/>
      <c r="AZ1" s="1889"/>
      <c r="BA1" s="1889"/>
      <c r="BB1" s="1889"/>
      <c r="BC1" s="1889"/>
      <c r="BD1" s="1889"/>
      <c r="BE1" s="1889"/>
      <c r="BF1" s="1889"/>
      <c r="BG1" s="1889"/>
      <c r="BH1" s="1889"/>
      <c r="BI1" s="1889"/>
      <c r="BJ1" s="1889"/>
      <c r="BK1" s="1889"/>
      <c r="BL1" s="1889"/>
      <c r="BM1" s="1889"/>
      <c r="BN1" s="1889"/>
      <c r="BO1" s="1889"/>
      <c r="BP1" s="1889"/>
      <c r="BQ1" s="1889"/>
      <c r="BR1" s="1889"/>
      <c r="BS1" s="1889"/>
      <c r="BT1" s="1889"/>
      <c r="BU1" s="1889"/>
      <c r="BV1" s="1889"/>
      <c r="BW1" s="1889"/>
      <c r="BX1" s="1889"/>
      <c r="BY1" s="1889"/>
      <c r="BZ1" s="1889"/>
      <c r="CA1" s="1889"/>
      <c r="CB1" s="1889"/>
      <c r="CC1" s="1889"/>
      <c r="CD1" s="1889"/>
      <c r="CE1" s="1889"/>
      <c r="CF1" s="1889"/>
      <c r="CG1" s="1889"/>
      <c r="CH1" s="1889"/>
      <c r="CI1" s="1889"/>
      <c r="CJ1" s="1889"/>
      <c r="CK1" s="1889"/>
      <c r="CL1" s="1889"/>
      <c r="CM1" s="1889"/>
      <c r="CN1" s="1889"/>
      <c r="CO1" s="1889"/>
      <c r="CP1" s="1889"/>
      <c r="CQ1" s="1889"/>
      <c r="CR1" s="1889"/>
      <c r="CS1" s="1889"/>
      <c r="CT1" s="1889"/>
      <c r="CU1" s="1889"/>
      <c r="CV1" s="1889"/>
      <c r="CW1" s="1889"/>
      <c r="CX1" s="1889"/>
      <c r="CY1" s="1889"/>
      <c r="CZ1" s="1889"/>
      <c r="DA1" s="1889"/>
      <c r="DB1" s="1889"/>
      <c r="DC1" s="1889"/>
      <c r="DD1" s="1889"/>
      <c r="DE1" s="1889"/>
      <c r="DF1" s="1889"/>
      <c r="DG1" s="1889"/>
      <c r="DH1" s="1889"/>
      <c r="DI1" s="1889"/>
      <c r="DJ1" s="1889"/>
      <c r="DK1" s="1889"/>
      <c r="DL1" s="1889"/>
      <c r="DM1" s="1889"/>
      <c r="DN1" s="1889"/>
      <c r="DO1" s="1889"/>
      <c r="DP1" s="1889"/>
      <c r="DQ1" s="1889"/>
      <c r="DR1" s="1889"/>
      <c r="DS1" s="1889"/>
      <c r="DT1" s="1889"/>
      <c r="DU1" s="1889"/>
      <c r="DV1" s="1889"/>
      <c r="DW1" s="1889"/>
      <c r="DX1" s="1889"/>
      <c r="DY1" s="1889"/>
      <c r="DZ1" s="1889"/>
      <c r="EA1" s="1889"/>
      <c r="EB1" s="1889"/>
      <c r="EC1" s="1889"/>
      <c r="ED1" s="1889"/>
      <c r="EE1" s="1889"/>
      <c r="EF1" s="1889"/>
      <c r="EG1" s="1889"/>
      <c r="EH1" s="1889"/>
      <c r="EI1" s="1889"/>
      <c r="EJ1" s="1889"/>
      <c r="EK1" s="1889"/>
      <c r="EL1" s="1889"/>
      <c r="EM1" s="1889"/>
      <c r="EN1" s="1889"/>
      <c r="EO1" s="1889"/>
      <c r="EP1" s="1889"/>
      <c r="EQ1" s="1889"/>
      <c r="ER1" s="1889"/>
      <c r="ES1" s="1889"/>
      <c r="ET1" s="1889"/>
      <c r="EU1" s="1889"/>
      <c r="EV1" s="1889"/>
      <c r="EW1" s="1889"/>
      <c r="EX1" s="1889"/>
      <c r="EY1" s="1889"/>
      <c r="EZ1" s="1889"/>
      <c r="FA1" s="1889"/>
      <c r="FB1" s="1889"/>
      <c r="FC1" s="1889"/>
      <c r="FD1" s="1889"/>
      <c r="FE1" s="1889"/>
      <c r="FF1" s="1889"/>
      <c r="FG1" s="1889"/>
      <c r="FH1" s="1889"/>
      <c r="FI1" s="1889"/>
      <c r="FJ1" s="1889"/>
      <c r="FK1" s="1889"/>
      <c r="FL1" s="1889"/>
      <c r="FM1" s="1889"/>
      <c r="FN1" s="1889"/>
      <c r="FO1" s="1889"/>
      <c r="FP1" s="1889"/>
      <c r="FQ1" s="1889"/>
      <c r="FR1" s="1889"/>
      <c r="FS1" s="1889"/>
      <c r="FT1" s="1889"/>
      <c r="FU1" s="1889"/>
      <c r="FV1" s="1889"/>
      <c r="FW1" s="1889"/>
      <c r="FX1" s="1889"/>
      <c r="FY1" s="1889"/>
      <c r="FZ1" s="1889"/>
      <c r="GA1" s="1889"/>
      <c r="GB1" s="1889"/>
      <c r="GC1" s="1889"/>
      <c r="GD1" s="1889"/>
      <c r="GE1" s="1889"/>
      <c r="GF1" s="1889"/>
      <c r="GG1" s="1889"/>
      <c r="GH1" s="1889"/>
      <c r="GI1" s="1889"/>
      <c r="GJ1" s="1889"/>
      <c r="GK1" s="1889"/>
      <c r="GL1" s="1889"/>
      <c r="GM1" s="1889"/>
      <c r="GN1" s="1889"/>
      <c r="GO1" s="1889"/>
      <c r="GP1" s="1889"/>
      <c r="GQ1" s="1889"/>
      <c r="GR1" s="1889"/>
      <c r="GS1" s="1889"/>
      <c r="GT1" s="1889"/>
      <c r="GU1" s="1889"/>
      <c r="GV1" s="1889"/>
      <c r="GW1" s="1889"/>
      <c r="GX1" s="1889"/>
      <c r="GY1" s="1889"/>
      <c r="GZ1" s="1889"/>
      <c r="HA1" s="1889"/>
      <c r="HB1" s="1889"/>
      <c r="HC1" s="1889"/>
      <c r="HD1" s="1889"/>
      <c r="HE1" s="1889"/>
      <c r="HF1" s="1889"/>
      <c r="HG1" s="1889"/>
      <c r="HH1" s="1889"/>
      <c r="HI1" s="1889"/>
      <c r="HJ1" s="1889"/>
      <c r="HK1" s="1889"/>
      <c r="HL1" s="1889"/>
      <c r="HM1" s="1889"/>
      <c r="HN1" s="1889"/>
      <c r="HO1" s="1889"/>
      <c r="HP1" s="1889"/>
      <c r="HQ1" s="1889"/>
      <c r="HR1" s="1889"/>
      <c r="HS1" s="1889"/>
      <c r="HT1" s="1889"/>
      <c r="HU1" s="1889"/>
      <c r="HV1" s="1889"/>
      <c r="HW1" s="1889"/>
      <c r="HX1" s="1889"/>
      <c r="HY1" s="1889"/>
      <c r="HZ1" s="1889"/>
      <c r="IA1" s="1889"/>
      <c r="IB1" s="1889"/>
      <c r="IC1" s="1889"/>
      <c r="ID1" s="1889"/>
      <c r="IE1" s="1889"/>
      <c r="IF1" s="1889"/>
      <c r="IG1" s="1889"/>
      <c r="IH1" s="1889"/>
      <c r="II1" s="1889"/>
      <c r="IJ1" s="1889"/>
      <c r="IK1" s="1889"/>
      <c r="IL1" s="1889"/>
      <c r="IM1" s="1889"/>
      <c r="IN1" s="1889"/>
      <c r="IO1" s="1889"/>
      <c r="IP1" s="1889"/>
      <c r="IQ1" s="1889"/>
      <c r="IR1" s="1889"/>
      <c r="IS1" s="1889"/>
      <c r="IT1" s="1889"/>
      <c r="IU1" s="1889"/>
    </row>
    <row r="2" spans="1:255" ht="19.149999999999999" customHeight="1">
      <c r="A2" s="1891" t="s">
        <v>346</v>
      </c>
      <c r="B2" s="1892"/>
      <c r="C2" s="1892"/>
      <c r="D2" s="1892"/>
      <c r="E2" s="1892"/>
      <c r="F2" s="1892"/>
      <c r="G2" s="1892"/>
      <c r="H2" s="1892"/>
      <c r="I2" s="1892"/>
      <c r="J2" s="1889"/>
      <c r="K2" s="1889"/>
      <c r="L2" s="1889"/>
      <c r="M2" s="1889"/>
      <c r="N2" s="1889"/>
      <c r="O2" s="1889"/>
      <c r="P2" s="1889"/>
      <c r="Q2" s="1889"/>
      <c r="R2" s="1889"/>
      <c r="S2" s="1889"/>
      <c r="T2" s="1889"/>
      <c r="U2" s="1889"/>
      <c r="V2" s="1889"/>
      <c r="W2" s="1889"/>
      <c r="X2" s="1889"/>
      <c r="Y2" s="1889"/>
      <c r="Z2" s="1889"/>
      <c r="AA2" s="1889"/>
      <c r="AB2" s="1889"/>
      <c r="AC2" s="1889"/>
      <c r="AD2" s="1889"/>
      <c r="AE2" s="1889"/>
      <c r="AF2" s="1889"/>
      <c r="AG2" s="1889"/>
      <c r="AH2" s="1889"/>
      <c r="AI2" s="1889"/>
      <c r="AJ2" s="1889"/>
      <c r="AK2" s="1889"/>
      <c r="AL2" s="1889"/>
      <c r="AM2" s="1889"/>
      <c r="AN2" s="1889"/>
      <c r="AO2" s="1889"/>
      <c r="AP2" s="1889"/>
      <c r="AQ2" s="1889"/>
      <c r="AR2" s="1889"/>
      <c r="AS2" s="1889"/>
      <c r="AT2" s="1889"/>
      <c r="AU2" s="1889"/>
      <c r="AV2" s="1889"/>
      <c r="AW2" s="1889"/>
      <c r="AX2" s="1889"/>
      <c r="AY2" s="1889"/>
      <c r="AZ2" s="1889"/>
      <c r="BA2" s="1889"/>
      <c r="BB2" s="1889"/>
      <c r="BC2" s="1889"/>
      <c r="BD2" s="1889"/>
      <c r="BE2" s="1889"/>
      <c r="BF2" s="1889"/>
      <c r="BG2" s="1889"/>
      <c r="BH2" s="1889"/>
      <c r="BI2" s="1889"/>
      <c r="BJ2" s="1889"/>
      <c r="BK2" s="1889"/>
      <c r="BL2" s="1889"/>
      <c r="BM2" s="1889"/>
      <c r="BN2" s="1889"/>
      <c r="BO2" s="1889"/>
      <c r="BP2" s="1889"/>
      <c r="BQ2" s="1889"/>
      <c r="BR2" s="1889"/>
      <c r="BS2" s="1889"/>
      <c r="BT2" s="1889"/>
      <c r="BU2" s="1889"/>
      <c r="BV2" s="1889"/>
      <c r="BW2" s="1889"/>
      <c r="BX2" s="1889"/>
      <c r="BY2" s="1889"/>
      <c r="BZ2" s="1889"/>
      <c r="CA2" s="1889"/>
      <c r="CB2" s="1889"/>
      <c r="CC2" s="1889"/>
      <c r="CD2" s="1889"/>
      <c r="CE2" s="1889"/>
      <c r="CF2" s="1889"/>
      <c r="CG2" s="1889"/>
      <c r="CH2" s="1889"/>
      <c r="CI2" s="1889"/>
      <c r="CJ2" s="1889"/>
      <c r="CK2" s="1889"/>
      <c r="CL2" s="1889"/>
      <c r="CM2" s="1889"/>
      <c r="CN2" s="1889"/>
      <c r="CO2" s="1889"/>
      <c r="CP2" s="1889"/>
      <c r="CQ2" s="1889"/>
      <c r="CR2" s="1889"/>
      <c r="CS2" s="1889"/>
      <c r="CT2" s="1889"/>
      <c r="CU2" s="1889"/>
      <c r="CV2" s="1889"/>
      <c r="CW2" s="1889"/>
      <c r="CX2" s="1889"/>
      <c r="CY2" s="1889"/>
      <c r="CZ2" s="1889"/>
      <c r="DA2" s="1889"/>
      <c r="DB2" s="1889"/>
      <c r="DC2" s="1889"/>
      <c r="DD2" s="1889"/>
      <c r="DE2" s="1889"/>
      <c r="DF2" s="1889"/>
      <c r="DG2" s="1889"/>
      <c r="DH2" s="1889"/>
      <c r="DI2" s="1889"/>
      <c r="DJ2" s="1889"/>
      <c r="DK2" s="1889"/>
      <c r="DL2" s="1889"/>
      <c r="DM2" s="1889"/>
      <c r="DN2" s="1889"/>
      <c r="DO2" s="1889"/>
      <c r="DP2" s="1889"/>
      <c r="DQ2" s="1889"/>
      <c r="DR2" s="1889"/>
      <c r="DS2" s="1889"/>
      <c r="DT2" s="1889"/>
      <c r="DU2" s="1889"/>
      <c r="DV2" s="1889"/>
      <c r="DW2" s="1889"/>
      <c r="DX2" s="1889"/>
      <c r="DY2" s="1889"/>
      <c r="DZ2" s="1889"/>
      <c r="EA2" s="1889"/>
      <c r="EB2" s="1889"/>
      <c r="EC2" s="1889"/>
      <c r="ED2" s="1889"/>
      <c r="EE2" s="1889"/>
      <c r="EF2" s="1889"/>
      <c r="EG2" s="1889"/>
      <c r="EH2" s="1889"/>
      <c r="EI2" s="1889"/>
      <c r="EJ2" s="1889"/>
      <c r="EK2" s="1889"/>
      <c r="EL2" s="1889"/>
      <c r="EM2" s="1889"/>
      <c r="EN2" s="1889"/>
      <c r="EO2" s="1889"/>
      <c r="EP2" s="1889"/>
      <c r="EQ2" s="1889"/>
      <c r="ER2" s="1889"/>
      <c r="ES2" s="1889"/>
      <c r="ET2" s="1889"/>
      <c r="EU2" s="1889"/>
      <c r="EV2" s="1889"/>
      <c r="EW2" s="1889"/>
      <c r="EX2" s="1889"/>
      <c r="EY2" s="1889"/>
      <c r="EZ2" s="1889"/>
      <c r="FA2" s="1889"/>
      <c r="FB2" s="1889"/>
      <c r="FC2" s="1889"/>
      <c r="FD2" s="1889"/>
      <c r="FE2" s="1889"/>
      <c r="FF2" s="1889"/>
      <c r="FG2" s="1889"/>
      <c r="FH2" s="1889"/>
      <c r="FI2" s="1889"/>
      <c r="FJ2" s="1889"/>
      <c r="FK2" s="1889"/>
      <c r="FL2" s="1889"/>
      <c r="FM2" s="1889"/>
      <c r="FN2" s="1889"/>
      <c r="FO2" s="1889"/>
      <c r="FP2" s="1889"/>
      <c r="FQ2" s="1889"/>
      <c r="FR2" s="1889"/>
      <c r="FS2" s="1889"/>
      <c r="FT2" s="1889"/>
      <c r="FU2" s="1889"/>
      <c r="FV2" s="1889"/>
      <c r="FW2" s="1889"/>
      <c r="FX2" s="1889"/>
      <c r="FY2" s="1889"/>
      <c r="FZ2" s="1889"/>
      <c r="GA2" s="1889"/>
      <c r="GB2" s="1889"/>
      <c r="GC2" s="1889"/>
      <c r="GD2" s="1889"/>
      <c r="GE2" s="1889"/>
      <c r="GF2" s="1889"/>
      <c r="GG2" s="1889"/>
      <c r="GH2" s="1889"/>
      <c r="GI2" s="1889"/>
      <c r="GJ2" s="1889"/>
      <c r="GK2" s="1889"/>
      <c r="GL2" s="1889"/>
      <c r="GM2" s="1889"/>
      <c r="GN2" s="1889"/>
      <c r="GO2" s="1889"/>
      <c r="GP2" s="1889"/>
      <c r="GQ2" s="1889"/>
      <c r="GR2" s="1889"/>
      <c r="GS2" s="1889"/>
      <c r="GT2" s="1889"/>
      <c r="GU2" s="1889"/>
      <c r="GV2" s="1889"/>
      <c r="GW2" s="1889"/>
      <c r="GX2" s="1889"/>
      <c r="GY2" s="1889"/>
      <c r="GZ2" s="1889"/>
      <c r="HA2" s="1889"/>
      <c r="HB2" s="1889"/>
      <c r="HC2" s="1889"/>
      <c r="HD2" s="1889"/>
      <c r="HE2" s="1889"/>
      <c r="HF2" s="1889"/>
      <c r="HG2" s="1889"/>
      <c r="HH2" s="1889"/>
      <c r="HI2" s="1889"/>
      <c r="HJ2" s="1889"/>
      <c r="HK2" s="1889"/>
      <c r="HL2" s="1889"/>
      <c r="HM2" s="1889"/>
      <c r="HN2" s="1889"/>
      <c r="HO2" s="1889"/>
      <c r="HP2" s="1889"/>
      <c r="HQ2" s="1889"/>
      <c r="HR2" s="1889"/>
      <c r="HS2" s="1889"/>
      <c r="HT2" s="1889"/>
      <c r="HU2" s="1889"/>
      <c r="HV2" s="1889"/>
      <c r="HW2" s="1889"/>
      <c r="HX2" s="1889"/>
      <c r="HY2" s="1889"/>
      <c r="HZ2" s="1889"/>
      <c r="IA2" s="1889"/>
      <c r="IB2" s="1889"/>
      <c r="IC2" s="1889"/>
      <c r="ID2" s="1889"/>
      <c r="IE2" s="1889"/>
      <c r="IF2" s="1889"/>
      <c r="IG2" s="1889"/>
      <c r="IH2" s="1889"/>
      <c r="II2" s="1889"/>
      <c r="IJ2" s="1889"/>
      <c r="IK2" s="1889"/>
      <c r="IL2" s="1889"/>
      <c r="IM2" s="1889"/>
      <c r="IN2" s="1889"/>
      <c r="IO2" s="1889"/>
      <c r="IP2" s="1889"/>
      <c r="IQ2" s="1889"/>
      <c r="IR2" s="1889"/>
      <c r="IS2" s="1889"/>
      <c r="IT2" s="1889"/>
      <c r="IU2" s="1889"/>
    </row>
    <row r="3" spans="1:255" ht="16.149999999999999" customHeight="1" thickBot="1">
      <c r="A3" s="1893"/>
      <c r="B3" s="1894"/>
      <c r="C3" s="1894"/>
      <c r="D3" s="1894"/>
      <c r="E3" s="1894"/>
      <c r="F3" s="1894"/>
      <c r="G3" s="1894"/>
      <c r="H3" s="1894"/>
      <c r="I3" s="1894" t="s">
        <v>876</v>
      </c>
      <c r="J3" s="1894"/>
      <c r="M3" s="1895"/>
      <c r="N3" s="1895"/>
      <c r="O3" s="1895"/>
      <c r="P3" s="1895"/>
      <c r="Q3" s="1895"/>
      <c r="R3" s="1895"/>
      <c r="S3" s="1895"/>
      <c r="T3" s="1895"/>
      <c r="U3" s="1895"/>
      <c r="V3" s="1895"/>
      <c r="W3" s="1895"/>
      <c r="X3" s="1895"/>
      <c r="Y3" s="1895"/>
      <c r="Z3" s="1895"/>
      <c r="AA3" s="1895"/>
      <c r="AB3" s="1895"/>
      <c r="AC3" s="1895"/>
      <c r="AD3" s="1895"/>
      <c r="AE3" s="1895"/>
      <c r="AF3" s="1895"/>
      <c r="AG3" s="1895"/>
      <c r="AH3" s="1895"/>
      <c r="AI3" s="1895"/>
      <c r="AJ3" s="1895"/>
      <c r="AK3" s="1895"/>
      <c r="AL3" s="1895"/>
      <c r="AM3" s="1895"/>
      <c r="AN3" s="1895"/>
      <c r="AO3" s="1895"/>
      <c r="AP3" s="1895"/>
      <c r="AQ3" s="1895"/>
      <c r="AR3" s="1895"/>
      <c r="AS3" s="1895"/>
      <c r="AT3" s="1895"/>
      <c r="AU3" s="1895"/>
      <c r="AV3" s="1895"/>
      <c r="AW3" s="1895"/>
      <c r="AX3" s="1895"/>
      <c r="AY3" s="1895"/>
      <c r="AZ3" s="1895"/>
      <c r="BA3" s="1895"/>
      <c r="BB3" s="1895"/>
      <c r="BC3" s="1895"/>
      <c r="BD3" s="1895"/>
      <c r="BE3" s="1895"/>
      <c r="BF3" s="1895"/>
      <c r="BG3" s="1895"/>
      <c r="BH3" s="1895"/>
      <c r="BI3" s="1895"/>
      <c r="BJ3" s="1895"/>
      <c r="BK3" s="1895"/>
      <c r="BL3" s="1895"/>
      <c r="BM3" s="1895"/>
      <c r="BN3" s="1895"/>
      <c r="BO3" s="1895"/>
      <c r="BP3" s="1895"/>
      <c r="BQ3" s="1895"/>
      <c r="BR3" s="1895"/>
      <c r="BS3" s="1895"/>
      <c r="BT3" s="1895"/>
      <c r="BU3" s="1895"/>
      <c r="BV3" s="1895"/>
      <c r="BW3" s="1895"/>
      <c r="BX3" s="1895"/>
      <c r="BY3" s="1895"/>
      <c r="BZ3" s="1895"/>
      <c r="CA3" s="1895"/>
      <c r="CB3" s="1895"/>
      <c r="CC3" s="1895"/>
      <c r="CD3" s="1895"/>
      <c r="CE3" s="1895"/>
      <c r="CF3" s="1895"/>
      <c r="CG3" s="1895"/>
      <c r="CH3" s="1895"/>
      <c r="CI3" s="1895"/>
      <c r="CJ3" s="1895"/>
      <c r="CK3" s="1895"/>
      <c r="CL3" s="1895"/>
      <c r="CM3" s="1895"/>
      <c r="CN3" s="1895"/>
      <c r="CO3" s="1895"/>
      <c r="CP3" s="1895"/>
      <c r="CQ3" s="1895"/>
      <c r="CR3" s="1895"/>
      <c r="CS3" s="1895"/>
      <c r="CT3" s="1895"/>
      <c r="CU3" s="1895"/>
      <c r="CV3" s="1895"/>
      <c r="CW3" s="1895"/>
      <c r="CX3" s="1895"/>
      <c r="CY3" s="1895"/>
      <c r="CZ3" s="1895"/>
      <c r="DA3" s="1895"/>
      <c r="DB3" s="1895"/>
      <c r="DC3" s="1895"/>
      <c r="DD3" s="1895"/>
      <c r="DE3" s="1895"/>
      <c r="DF3" s="1895"/>
      <c r="DG3" s="1895"/>
      <c r="DH3" s="1895"/>
      <c r="DI3" s="1895"/>
      <c r="DJ3" s="1895"/>
      <c r="DK3" s="1895"/>
      <c r="DL3" s="1895"/>
      <c r="DM3" s="1895"/>
      <c r="DN3" s="1895"/>
      <c r="DO3" s="1895"/>
      <c r="DP3" s="1895"/>
      <c r="DQ3" s="1895"/>
      <c r="DR3" s="1895"/>
      <c r="DS3" s="1895"/>
      <c r="DT3" s="1895"/>
      <c r="DU3" s="1895"/>
      <c r="DV3" s="1895"/>
      <c r="DW3" s="1895"/>
      <c r="DX3" s="1895"/>
      <c r="DY3" s="1895"/>
      <c r="DZ3" s="1895"/>
      <c r="EA3" s="1895"/>
      <c r="EB3" s="1895"/>
      <c r="EC3" s="1895"/>
      <c r="ED3" s="1895"/>
      <c r="EE3" s="1895"/>
      <c r="EF3" s="1895"/>
      <c r="EG3" s="1895"/>
      <c r="EH3" s="1895"/>
      <c r="EI3" s="1895"/>
      <c r="EJ3" s="1895"/>
      <c r="EK3" s="1895"/>
      <c r="EL3" s="1895"/>
      <c r="EM3" s="1895"/>
      <c r="EN3" s="1895"/>
      <c r="EO3" s="1895"/>
      <c r="EP3" s="1895"/>
      <c r="EQ3" s="1895"/>
      <c r="ER3" s="1895"/>
      <c r="ES3" s="1895"/>
      <c r="ET3" s="1895"/>
      <c r="EU3" s="1895"/>
      <c r="EV3" s="1895"/>
      <c r="EW3" s="1895"/>
      <c r="EX3" s="1895"/>
      <c r="EY3" s="1895"/>
      <c r="EZ3" s="1895"/>
      <c r="FA3" s="1895"/>
      <c r="FB3" s="1895"/>
      <c r="FC3" s="1895"/>
      <c r="FD3" s="1895"/>
      <c r="FE3" s="1895"/>
      <c r="FF3" s="1895"/>
      <c r="FG3" s="1895"/>
      <c r="FH3" s="1895"/>
      <c r="FI3" s="1895"/>
      <c r="FJ3" s="1895"/>
      <c r="FK3" s="1895"/>
      <c r="FL3" s="1895"/>
      <c r="FM3" s="1895"/>
      <c r="FN3" s="1895"/>
      <c r="FO3" s="1895"/>
      <c r="FP3" s="1895"/>
      <c r="FQ3" s="1895"/>
      <c r="FR3" s="1895"/>
      <c r="FS3" s="1895"/>
      <c r="FT3" s="1895"/>
      <c r="FU3" s="1895"/>
      <c r="FV3" s="1895"/>
      <c r="FW3" s="1895"/>
      <c r="FX3" s="1895"/>
      <c r="FY3" s="1895"/>
      <c r="FZ3" s="1895"/>
      <c r="GA3" s="1895"/>
      <c r="GB3" s="1895"/>
      <c r="GC3" s="1895"/>
      <c r="GD3" s="1895"/>
      <c r="GE3" s="1895"/>
      <c r="GF3" s="1895"/>
      <c r="GG3" s="1895"/>
      <c r="GH3" s="1895"/>
      <c r="GI3" s="1895"/>
      <c r="GJ3" s="1895"/>
      <c r="GK3" s="1895"/>
      <c r="GL3" s="1895"/>
      <c r="GM3" s="1895"/>
      <c r="GN3" s="1895"/>
      <c r="GO3" s="1895"/>
      <c r="GP3" s="1895"/>
      <c r="GQ3" s="1895"/>
      <c r="GR3" s="1895"/>
      <c r="GS3" s="1895"/>
      <c r="GT3" s="1895"/>
      <c r="GU3" s="1895"/>
      <c r="GV3" s="1895"/>
      <c r="GW3" s="1895"/>
      <c r="GX3" s="1895"/>
      <c r="GY3" s="1895"/>
      <c r="GZ3" s="1895"/>
      <c r="HA3" s="1895"/>
      <c r="HB3" s="1895"/>
      <c r="HC3" s="1895"/>
      <c r="HD3" s="1895"/>
      <c r="HE3" s="1895"/>
    </row>
    <row r="4" spans="1:255" ht="21" customHeight="1" thickTop="1">
      <c r="A4" s="839" t="s">
        <v>921</v>
      </c>
      <c r="B4" s="1896" t="s">
        <v>922</v>
      </c>
      <c r="C4" s="1897" t="s">
        <v>923</v>
      </c>
      <c r="D4" s="1898"/>
      <c r="E4" s="1898"/>
      <c r="F4" s="1898"/>
      <c r="G4" s="1898"/>
      <c r="H4" s="1898"/>
      <c r="I4" s="1898"/>
      <c r="L4" s="1899"/>
    </row>
    <row r="5" spans="1:255" ht="24" customHeight="1">
      <c r="A5" s="1900"/>
      <c r="B5" s="1901" t="s">
        <v>924</v>
      </c>
      <c r="C5" s="1902" t="s">
        <v>925</v>
      </c>
      <c r="D5" s="1903"/>
      <c r="E5" s="1904"/>
      <c r="F5" s="1902" t="s">
        <v>926</v>
      </c>
      <c r="G5" s="1903"/>
      <c r="H5" s="1904"/>
      <c r="I5" s="1905" t="s">
        <v>889</v>
      </c>
      <c r="L5" s="1899"/>
    </row>
    <row r="6" spans="1:255" ht="23.25" customHeight="1">
      <c r="A6" s="1906"/>
      <c r="B6" s="1907" t="s">
        <v>927</v>
      </c>
      <c r="C6" s="1908" t="s">
        <v>883</v>
      </c>
      <c r="D6" s="1908" t="s">
        <v>884</v>
      </c>
      <c r="E6" s="1909" t="s">
        <v>928</v>
      </c>
      <c r="F6" s="1908" t="s">
        <v>929</v>
      </c>
      <c r="G6" s="1908" t="s">
        <v>930</v>
      </c>
      <c r="H6" s="1909" t="s">
        <v>931</v>
      </c>
      <c r="I6" s="1910"/>
      <c r="L6" s="1899"/>
    </row>
    <row r="7" spans="1:255" ht="16.149999999999999" customHeight="1">
      <c r="A7" s="1911"/>
      <c r="B7" s="1912"/>
      <c r="C7" s="1913"/>
      <c r="D7" s="1913"/>
      <c r="E7" s="1913"/>
      <c r="F7" s="1913"/>
      <c r="G7" s="1913"/>
      <c r="H7" s="1913"/>
      <c r="I7" s="1913"/>
      <c r="J7" s="937"/>
      <c r="L7" s="1899"/>
    </row>
    <row r="8" spans="1:255" ht="16.149999999999999" customHeight="1">
      <c r="A8" s="1914" t="s">
        <v>24</v>
      </c>
      <c r="B8" s="1915">
        <v>126932772</v>
      </c>
      <c r="C8" s="1916">
        <v>1004068</v>
      </c>
      <c r="D8" s="1916">
        <v>1299933</v>
      </c>
      <c r="E8" s="1916">
        <v>-295865</v>
      </c>
      <c r="F8" s="1916">
        <v>3361488</v>
      </c>
      <c r="G8" s="1916">
        <v>3227596</v>
      </c>
      <c r="H8" s="1916">
        <v>133892</v>
      </c>
      <c r="I8" s="1916">
        <v>-161973</v>
      </c>
      <c r="J8" s="937"/>
      <c r="K8" s="1917"/>
      <c r="L8" s="1899"/>
    </row>
    <row r="9" spans="1:255" ht="16.149999999999999" customHeight="1">
      <c r="A9" s="1914">
        <v>29</v>
      </c>
      <c r="B9" s="1915">
        <v>126706210</v>
      </c>
      <c r="C9" s="1916">
        <v>965289</v>
      </c>
      <c r="D9" s="1916">
        <v>1342578</v>
      </c>
      <c r="E9" s="1916">
        <v>-377289</v>
      </c>
      <c r="F9" s="1916">
        <v>3615119</v>
      </c>
      <c r="G9" s="1916">
        <v>3464392</v>
      </c>
      <c r="H9" s="1916">
        <v>150727</v>
      </c>
      <c r="I9" s="1916">
        <v>-226562</v>
      </c>
      <c r="J9" s="937"/>
      <c r="K9" s="1917"/>
      <c r="L9" s="1899"/>
    </row>
    <row r="10" spans="1:255" s="1922" customFormat="1" ht="16.149999999999999" customHeight="1">
      <c r="A10" s="1918">
        <v>30</v>
      </c>
      <c r="B10" s="1916">
        <v>126443180</v>
      </c>
      <c r="C10" s="1916">
        <v>944146</v>
      </c>
      <c r="D10" s="1916">
        <v>1368632</v>
      </c>
      <c r="E10" s="1916">
        <v>-424486</v>
      </c>
      <c r="F10" s="1916">
        <v>3848382</v>
      </c>
      <c r="G10" s="1916">
        <v>3686926</v>
      </c>
      <c r="H10" s="1916">
        <v>161456</v>
      </c>
      <c r="I10" s="1916">
        <v>-263030</v>
      </c>
      <c r="J10" s="1919"/>
      <c r="K10" s="1920"/>
      <c r="L10" s="1921"/>
    </row>
    <row r="11" spans="1:255" s="1922" customFormat="1" ht="16.149999999999999" customHeight="1">
      <c r="A11" s="1918" t="s">
        <v>932</v>
      </c>
      <c r="B11" s="1916">
        <v>126166948</v>
      </c>
      <c r="C11" s="1916">
        <v>895844</v>
      </c>
      <c r="D11" s="1916">
        <v>1380859</v>
      </c>
      <c r="E11" s="1916">
        <v>-485015</v>
      </c>
      <c r="F11" s="1916">
        <v>4181759</v>
      </c>
      <c r="G11" s="1916">
        <v>3972976</v>
      </c>
      <c r="H11" s="1916">
        <v>208783</v>
      </c>
      <c r="I11" s="1916">
        <v>-276232</v>
      </c>
      <c r="J11" s="1919"/>
      <c r="K11" s="1920"/>
      <c r="L11" s="1921"/>
    </row>
    <row r="12" spans="1:255" s="1922" customFormat="1" ht="16.149999999999999" customHeight="1">
      <c r="A12" s="1923">
        <v>2</v>
      </c>
      <c r="B12" s="1915">
        <v>125708382</v>
      </c>
      <c r="C12" s="1916">
        <v>870769</v>
      </c>
      <c r="D12" s="1916">
        <v>1371242</v>
      </c>
      <c r="E12" s="1916">
        <v>-500473</v>
      </c>
      <c r="F12" s="1916">
        <v>1997178</v>
      </c>
      <c r="G12" s="1916">
        <v>1955271</v>
      </c>
      <c r="H12" s="1916">
        <v>41907</v>
      </c>
      <c r="I12" s="1916">
        <v>-458566</v>
      </c>
      <c r="J12" s="1919"/>
      <c r="K12" s="1920"/>
      <c r="L12" s="1921"/>
    </row>
    <row r="13" spans="1:255" ht="16.149999999999999" customHeight="1">
      <c r="A13" s="1002"/>
      <c r="B13" s="1924"/>
      <c r="C13" s="1925"/>
      <c r="D13" s="1925"/>
      <c r="E13" s="1925"/>
      <c r="F13" s="1925"/>
      <c r="G13" s="1925"/>
      <c r="H13" s="1925"/>
      <c r="I13" s="1925"/>
      <c r="J13" s="937"/>
      <c r="L13" s="1899"/>
    </row>
    <row r="14" spans="1:255" s="1922" customFormat="1" ht="16.149999999999999" customHeight="1">
      <c r="A14" s="1926" t="s">
        <v>933</v>
      </c>
      <c r="B14" s="1915">
        <v>125858015</v>
      </c>
      <c r="C14" s="1916">
        <v>71940</v>
      </c>
      <c r="D14" s="1916">
        <v>100133</v>
      </c>
      <c r="E14" s="1916">
        <v>-28193</v>
      </c>
      <c r="F14" s="1916">
        <v>26166</v>
      </c>
      <c r="G14" s="1916">
        <v>19967</v>
      </c>
      <c r="H14" s="1916">
        <v>6199</v>
      </c>
      <c r="I14" s="1916">
        <v>-21994</v>
      </c>
      <c r="J14" s="1919"/>
      <c r="L14" s="1921"/>
    </row>
    <row r="15" spans="1:255" s="1922" customFormat="1" ht="16.149999999999999" customHeight="1">
      <c r="A15" s="1926">
        <v>7</v>
      </c>
      <c r="B15" s="1915">
        <v>125836021</v>
      </c>
      <c r="C15" s="1916">
        <v>75747</v>
      </c>
      <c r="D15" s="1916">
        <v>104607</v>
      </c>
      <c r="E15" s="1916">
        <v>-28860</v>
      </c>
      <c r="F15" s="1916">
        <v>33721</v>
      </c>
      <c r="G15" s="1916">
        <v>31908</v>
      </c>
      <c r="H15" s="1916">
        <v>1813</v>
      </c>
      <c r="I15" s="1916">
        <v>-27047</v>
      </c>
      <c r="J15" s="1919"/>
      <c r="L15" s="1921"/>
    </row>
    <row r="16" spans="1:255" s="1922" customFormat="1" ht="16.149999999999999" customHeight="1">
      <c r="A16" s="1926">
        <v>8</v>
      </c>
      <c r="B16" s="1915">
        <v>125808974</v>
      </c>
      <c r="C16" s="1916">
        <v>74559</v>
      </c>
      <c r="D16" s="1916">
        <v>111311</v>
      </c>
      <c r="E16" s="1916">
        <v>-36752</v>
      </c>
      <c r="F16" s="1916">
        <v>32947</v>
      </c>
      <c r="G16" s="1916">
        <v>51425</v>
      </c>
      <c r="H16" s="1916">
        <v>-18478</v>
      </c>
      <c r="I16" s="1916">
        <v>-55230</v>
      </c>
      <c r="J16" s="1919"/>
      <c r="L16" s="1921"/>
    </row>
    <row r="17" spans="1:12" ht="16.149999999999999" customHeight="1">
      <c r="A17" s="1926">
        <v>9</v>
      </c>
      <c r="B17" s="1915">
        <v>125753744</v>
      </c>
      <c r="C17" s="1916">
        <v>74780</v>
      </c>
      <c r="D17" s="1916">
        <v>107192</v>
      </c>
      <c r="E17" s="1916">
        <v>-32412</v>
      </c>
      <c r="F17" s="1916">
        <v>33069</v>
      </c>
      <c r="G17" s="1916">
        <v>46019</v>
      </c>
      <c r="H17" s="1916">
        <v>-12950</v>
      </c>
      <c r="I17" s="1916">
        <v>-45362</v>
      </c>
      <c r="J17" s="1919"/>
      <c r="L17" s="1899"/>
    </row>
    <row r="18" spans="1:12" s="1922" customFormat="1" ht="16.149999999999999" customHeight="1">
      <c r="A18" s="1926">
        <v>10</v>
      </c>
      <c r="B18" s="1915">
        <v>125708382</v>
      </c>
      <c r="C18" s="1916">
        <v>73742</v>
      </c>
      <c r="D18" s="1916">
        <v>117786</v>
      </c>
      <c r="E18" s="1916">
        <v>-44044</v>
      </c>
      <c r="F18" s="1916">
        <v>49532</v>
      </c>
      <c r="G18" s="1916">
        <v>45171</v>
      </c>
      <c r="H18" s="1916">
        <v>4361</v>
      </c>
      <c r="I18" s="1916">
        <v>-39683</v>
      </c>
      <c r="J18" s="1919"/>
      <c r="L18" s="1921"/>
    </row>
    <row r="19" spans="1:12" s="1922" customFormat="1" ht="16.149999999999999" customHeight="1">
      <c r="A19" s="1926">
        <v>11</v>
      </c>
      <c r="B19" s="1915">
        <v>125668699</v>
      </c>
      <c r="C19" s="1916" t="s">
        <v>124</v>
      </c>
      <c r="D19" s="1916" t="s">
        <v>124</v>
      </c>
      <c r="E19" s="1916" t="s">
        <v>124</v>
      </c>
      <c r="F19" s="1916" t="s">
        <v>124</v>
      </c>
      <c r="G19" s="1916" t="s">
        <v>124</v>
      </c>
      <c r="H19" s="1916" t="s">
        <v>124</v>
      </c>
      <c r="I19" s="1916" t="s">
        <v>124</v>
      </c>
      <c r="J19" s="1919"/>
      <c r="L19" s="1921"/>
    </row>
    <row r="20" spans="1:12" ht="16.149999999999999" customHeight="1">
      <c r="A20" s="1926">
        <v>12</v>
      </c>
      <c r="B20" s="1915">
        <v>125650709</v>
      </c>
      <c r="C20" s="1916"/>
      <c r="D20" s="1916"/>
      <c r="E20" s="1916"/>
      <c r="F20" s="1916"/>
      <c r="G20" s="1916"/>
      <c r="H20" s="1916"/>
      <c r="I20" s="1916"/>
      <c r="J20" s="1919"/>
      <c r="L20" s="1899"/>
    </row>
    <row r="21" spans="1:12" s="1922" customFormat="1" ht="16.149999999999999" customHeight="1">
      <c r="A21" s="1927" t="s">
        <v>934</v>
      </c>
      <c r="B21" s="1915">
        <v>125629953</v>
      </c>
      <c r="C21" s="1916"/>
      <c r="D21" s="1916"/>
      <c r="E21" s="1916"/>
      <c r="F21" s="1916"/>
      <c r="G21" s="1916"/>
      <c r="H21" s="1916"/>
      <c r="I21" s="1916"/>
      <c r="J21" s="1919"/>
      <c r="L21" s="1921"/>
    </row>
    <row r="22" spans="1:12" s="1922" customFormat="1" ht="16.149999999999999" customHeight="1">
      <c r="A22" s="1927" t="s">
        <v>935</v>
      </c>
      <c r="B22" s="1915">
        <v>125620000</v>
      </c>
      <c r="C22" s="1916"/>
      <c r="D22" s="1916"/>
      <c r="E22" s="1916"/>
      <c r="F22" s="1916"/>
      <c r="G22" s="1916"/>
      <c r="H22" s="1916"/>
      <c r="I22" s="1916"/>
      <c r="J22" s="1919"/>
      <c r="L22" s="1921"/>
    </row>
    <row r="23" spans="1:12" s="1922" customFormat="1" ht="16.149999999999999" customHeight="1">
      <c r="A23" s="1927" t="s">
        <v>936</v>
      </c>
      <c r="B23" s="1916">
        <v>125480000</v>
      </c>
      <c r="C23" s="1916"/>
      <c r="D23" s="1916"/>
      <c r="E23" s="1916"/>
      <c r="F23" s="1916"/>
      <c r="G23" s="1916"/>
      <c r="H23" s="1916"/>
      <c r="I23" s="1916"/>
      <c r="J23" s="1919"/>
      <c r="L23" s="1921"/>
    </row>
    <row r="24" spans="1:12" s="1922" customFormat="1" ht="16.149999999999999" customHeight="1">
      <c r="A24" s="1927" t="s">
        <v>937</v>
      </c>
      <c r="B24" s="1916">
        <v>125410000</v>
      </c>
      <c r="C24" s="1916"/>
      <c r="D24" s="1916"/>
      <c r="E24" s="1916"/>
      <c r="F24" s="1916"/>
      <c r="G24" s="1916"/>
      <c r="H24" s="1916"/>
      <c r="I24" s="1916"/>
      <c r="J24" s="1919"/>
      <c r="L24" s="1921"/>
    </row>
    <row r="25" spans="1:12" s="1922" customFormat="1" ht="16.149999999999999" customHeight="1">
      <c r="A25" s="1927" t="s">
        <v>938</v>
      </c>
      <c r="B25" s="1915">
        <v>125360000</v>
      </c>
      <c r="C25" s="1916"/>
      <c r="D25" s="1916"/>
      <c r="E25" s="1916"/>
      <c r="F25" s="1916"/>
      <c r="G25" s="1916"/>
      <c r="H25" s="1916"/>
      <c r="I25" s="1916"/>
      <c r="J25" s="1919"/>
      <c r="L25" s="1921"/>
    </row>
    <row r="26" spans="1:12" s="1922" customFormat="1" ht="16.149999999999999" customHeight="1">
      <c r="A26" s="1928" t="s">
        <v>939</v>
      </c>
      <c r="B26" s="1929">
        <v>125470000</v>
      </c>
      <c r="C26" s="1930"/>
      <c r="D26" s="1930"/>
      <c r="E26" s="1930"/>
      <c r="F26" s="1930"/>
      <c r="G26" s="1930"/>
      <c r="H26" s="1930"/>
      <c r="I26" s="1930"/>
      <c r="J26" s="1919"/>
      <c r="L26" s="1921"/>
    </row>
    <row r="27" spans="1:12" s="1934" customFormat="1" ht="16.149999999999999" customHeight="1">
      <c r="A27" s="1931" t="s">
        <v>940</v>
      </c>
      <c r="B27" s="1932"/>
      <c r="C27" s="1932"/>
      <c r="D27" s="1932"/>
      <c r="E27" s="1932"/>
      <c r="F27" s="1932"/>
      <c r="G27" s="1932"/>
      <c r="H27" s="1932"/>
      <c r="I27" s="1932"/>
      <c r="J27" s="1933"/>
      <c r="L27" s="1935"/>
    </row>
    <row r="28" spans="1:12" s="1922" customFormat="1" ht="16.149999999999999" customHeight="1">
      <c r="A28" s="1936" t="s">
        <v>941</v>
      </c>
      <c r="B28" s="1937"/>
      <c r="C28" s="1937"/>
      <c r="D28" s="1937"/>
      <c r="E28" s="1937"/>
      <c r="F28" s="1937"/>
      <c r="G28" s="1937"/>
      <c r="H28" s="1937"/>
      <c r="I28" s="1937"/>
      <c r="J28" s="1919"/>
      <c r="L28" s="1921"/>
    </row>
    <row r="29" spans="1:12" ht="16.149999999999999" customHeight="1">
      <c r="A29" s="1938" t="s">
        <v>942</v>
      </c>
      <c r="B29" s="1939"/>
      <c r="C29" s="1939"/>
      <c r="D29" s="1939"/>
      <c r="E29" s="1939"/>
      <c r="F29" s="1939"/>
      <c r="G29" s="1939"/>
      <c r="H29" s="1939"/>
      <c r="I29" s="1939"/>
      <c r="J29" s="937"/>
      <c r="L29" s="1899"/>
    </row>
    <row r="30" spans="1:12" ht="16.149999999999999" customHeight="1">
      <c r="B30" s="1939"/>
      <c r="C30" s="1939"/>
      <c r="D30" s="1939"/>
      <c r="E30" s="1939"/>
      <c r="F30" s="1939"/>
      <c r="G30" s="1939"/>
      <c r="H30" s="1939"/>
      <c r="I30" s="1939"/>
      <c r="J30" s="937"/>
      <c r="L30" s="1899"/>
    </row>
    <row r="31" spans="1:12" ht="16.149999999999999" customHeight="1">
      <c r="A31" s="1021"/>
      <c r="B31" s="1939"/>
      <c r="C31" s="1939"/>
      <c r="D31" s="1939"/>
      <c r="E31" s="1939"/>
      <c r="F31" s="1939"/>
      <c r="G31" s="1939"/>
      <c r="H31" s="1939"/>
      <c r="I31" s="1939"/>
      <c r="J31" s="937"/>
      <c r="L31" s="1899"/>
    </row>
    <row r="32" spans="1:12" ht="16.149999999999999" customHeight="1">
      <c r="A32" s="1940"/>
      <c r="B32" s="1939"/>
      <c r="C32" s="1939"/>
      <c r="D32" s="1939"/>
      <c r="E32" s="1939"/>
      <c r="F32" s="1939"/>
      <c r="G32" s="1939"/>
      <c r="H32" s="1939"/>
      <c r="I32" s="1939"/>
      <c r="J32" s="937"/>
      <c r="K32" s="1899"/>
    </row>
    <row r="33" spans="2:10" ht="16.149999999999999" customHeight="1">
      <c r="B33" s="937"/>
      <c r="C33" s="937"/>
      <c r="D33" s="937"/>
      <c r="E33" s="937"/>
      <c r="F33" s="937"/>
      <c r="G33" s="937"/>
      <c r="H33" s="937"/>
      <c r="I33" s="937"/>
      <c r="J33" s="937"/>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view="pageBreakPreview" zoomScale="50" zoomScaleNormal="75" zoomScaleSheetLayoutView="50" workbookViewId="0">
      <selection sqref="A1:K1"/>
    </sheetView>
  </sheetViews>
  <sheetFormatPr defaultRowHeight="25.5" customHeight="1"/>
  <cols>
    <col min="1" max="1" width="29.625" style="2010" customWidth="1"/>
    <col min="2" max="15" width="18" style="1942" customWidth="1"/>
    <col min="16" max="16" width="17" style="1942" customWidth="1"/>
    <col min="17" max="17" width="15.75" style="1942" customWidth="1"/>
    <col min="18" max="18" width="13.75" style="1942" customWidth="1"/>
    <col min="19" max="256" width="9" style="1942"/>
    <col min="257" max="257" width="29.625" style="1942" customWidth="1"/>
    <col min="258" max="271" width="18" style="1942" customWidth="1"/>
    <col min="272" max="272" width="17" style="1942" customWidth="1"/>
    <col min="273" max="273" width="15.75" style="1942" customWidth="1"/>
    <col min="274" max="274" width="13.75" style="1942" customWidth="1"/>
    <col min="275" max="512" width="9" style="1942"/>
    <col min="513" max="513" width="29.625" style="1942" customWidth="1"/>
    <col min="514" max="527" width="18" style="1942" customWidth="1"/>
    <col min="528" max="528" width="17" style="1942" customWidth="1"/>
    <col min="529" max="529" width="15.75" style="1942" customWidth="1"/>
    <col min="530" max="530" width="13.75" style="1942" customWidth="1"/>
    <col min="531" max="768" width="9" style="1942"/>
    <col min="769" max="769" width="29.625" style="1942" customWidth="1"/>
    <col min="770" max="783" width="18" style="1942" customWidth="1"/>
    <col min="784" max="784" width="17" style="1942" customWidth="1"/>
    <col min="785" max="785" width="15.75" style="1942" customWidth="1"/>
    <col min="786" max="786" width="13.75" style="1942" customWidth="1"/>
    <col min="787" max="1024" width="9" style="1942"/>
    <col min="1025" max="1025" width="29.625" style="1942" customWidth="1"/>
    <col min="1026" max="1039" width="18" style="1942" customWidth="1"/>
    <col min="1040" max="1040" width="17" style="1942" customWidth="1"/>
    <col min="1041" max="1041" width="15.75" style="1942" customWidth="1"/>
    <col min="1042" max="1042" width="13.75" style="1942" customWidth="1"/>
    <col min="1043" max="1280" width="9" style="1942"/>
    <col min="1281" max="1281" width="29.625" style="1942" customWidth="1"/>
    <col min="1282" max="1295" width="18" style="1942" customWidth="1"/>
    <col min="1296" max="1296" width="17" style="1942" customWidth="1"/>
    <col min="1297" max="1297" width="15.75" style="1942" customWidth="1"/>
    <col min="1298" max="1298" width="13.75" style="1942" customWidth="1"/>
    <col min="1299" max="1536" width="9" style="1942"/>
    <col min="1537" max="1537" width="29.625" style="1942" customWidth="1"/>
    <col min="1538" max="1551" width="18" style="1942" customWidth="1"/>
    <col min="1552" max="1552" width="17" style="1942" customWidth="1"/>
    <col min="1553" max="1553" width="15.75" style="1942" customWidth="1"/>
    <col min="1554" max="1554" width="13.75" style="1942" customWidth="1"/>
    <col min="1555" max="1792" width="9" style="1942"/>
    <col min="1793" max="1793" width="29.625" style="1942" customWidth="1"/>
    <col min="1794" max="1807" width="18" style="1942" customWidth="1"/>
    <col min="1808" max="1808" width="17" style="1942" customWidth="1"/>
    <col min="1809" max="1809" width="15.75" style="1942" customWidth="1"/>
    <col min="1810" max="1810" width="13.75" style="1942" customWidth="1"/>
    <col min="1811" max="2048" width="9" style="1942"/>
    <col min="2049" max="2049" width="29.625" style="1942" customWidth="1"/>
    <col min="2050" max="2063" width="18" style="1942" customWidth="1"/>
    <col min="2064" max="2064" width="17" style="1942" customWidth="1"/>
    <col min="2065" max="2065" width="15.75" style="1942" customWidth="1"/>
    <col min="2066" max="2066" width="13.75" style="1942" customWidth="1"/>
    <col min="2067" max="2304" width="9" style="1942"/>
    <col min="2305" max="2305" width="29.625" style="1942" customWidth="1"/>
    <col min="2306" max="2319" width="18" style="1942" customWidth="1"/>
    <col min="2320" max="2320" width="17" style="1942" customWidth="1"/>
    <col min="2321" max="2321" width="15.75" style="1942" customWidth="1"/>
    <col min="2322" max="2322" width="13.75" style="1942" customWidth="1"/>
    <col min="2323" max="2560" width="9" style="1942"/>
    <col min="2561" max="2561" width="29.625" style="1942" customWidth="1"/>
    <col min="2562" max="2575" width="18" style="1942" customWidth="1"/>
    <col min="2576" max="2576" width="17" style="1942" customWidth="1"/>
    <col min="2577" max="2577" width="15.75" style="1942" customWidth="1"/>
    <col min="2578" max="2578" width="13.75" style="1942" customWidth="1"/>
    <col min="2579" max="2816" width="9" style="1942"/>
    <col min="2817" max="2817" width="29.625" style="1942" customWidth="1"/>
    <col min="2818" max="2831" width="18" style="1942" customWidth="1"/>
    <col min="2832" max="2832" width="17" style="1942" customWidth="1"/>
    <col min="2833" max="2833" width="15.75" style="1942" customWidth="1"/>
    <col min="2834" max="2834" width="13.75" style="1942" customWidth="1"/>
    <col min="2835" max="3072" width="9" style="1942"/>
    <col min="3073" max="3073" width="29.625" style="1942" customWidth="1"/>
    <col min="3074" max="3087" width="18" style="1942" customWidth="1"/>
    <col min="3088" max="3088" width="17" style="1942" customWidth="1"/>
    <col min="3089" max="3089" width="15.75" style="1942" customWidth="1"/>
    <col min="3090" max="3090" width="13.75" style="1942" customWidth="1"/>
    <col min="3091" max="3328" width="9" style="1942"/>
    <col min="3329" max="3329" width="29.625" style="1942" customWidth="1"/>
    <col min="3330" max="3343" width="18" style="1942" customWidth="1"/>
    <col min="3344" max="3344" width="17" style="1942" customWidth="1"/>
    <col min="3345" max="3345" width="15.75" style="1942" customWidth="1"/>
    <col min="3346" max="3346" width="13.75" style="1942" customWidth="1"/>
    <col min="3347" max="3584" width="9" style="1942"/>
    <col min="3585" max="3585" width="29.625" style="1942" customWidth="1"/>
    <col min="3586" max="3599" width="18" style="1942" customWidth="1"/>
    <col min="3600" max="3600" width="17" style="1942" customWidth="1"/>
    <col min="3601" max="3601" width="15.75" style="1942" customWidth="1"/>
    <col min="3602" max="3602" width="13.75" style="1942" customWidth="1"/>
    <col min="3603" max="3840" width="9" style="1942"/>
    <col min="3841" max="3841" width="29.625" style="1942" customWidth="1"/>
    <col min="3842" max="3855" width="18" style="1942" customWidth="1"/>
    <col min="3856" max="3856" width="17" style="1942" customWidth="1"/>
    <col min="3857" max="3857" width="15.75" style="1942" customWidth="1"/>
    <col min="3858" max="3858" width="13.75" style="1942" customWidth="1"/>
    <col min="3859" max="4096" width="9" style="1942"/>
    <col min="4097" max="4097" width="29.625" style="1942" customWidth="1"/>
    <col min="4098" max="4111" width="18" style="1942" customWidth="1"/>
    <col min="4112" max="4112" width="17" style="1942" customWidth="1"/>
    <col min="4113" max="4113" width="15.75" style="1942" customWidth="1"/>
    <col min="4114" max="4114" width="13.75" style="1942" customWidth="1"/>
    <col min="4115" max="4352" width="9" style="1942"/>
    <col min="4353" max="4353" width="29.625" style="1942" customWidth="1"/>
    <col min="4354" max="4367" width="18" style="1942" customWidth="1"/>
    <col min="4368" max="4368" width="17" style="1942" customWidth="1"/>
    <col min="4369" max="4369" width="15.75" style="1942" customWidth="1"/>
    <col min="4370" max="4370" width="13.75" style="1942" customWidth="1"/>
    <col min="4371" max="4608" width="9" style="1942"/>
    <col min="4609" max="4609" width="29.625" style="1942" customWidth="1"/>
    <col min="4610" max="4623" width="18" style="1942" customWidth="1"/>
    <col min="4624" max="4624" width="17" style="1942" customWidth="1"/>
    <col min="4625" max="4625" width="15.75" style="1942" customWidth="1"/>
    <col min="4626" max="4626" width="13.75" style="1942" customWidth="1"/>
    <col min="4627" max="4864" width="9" style="1942"/>
    <col min="4865" max="4865" width="29.625" style="1942" customWidth="1"/>
    <col min="4866" max="4879" width="18" style="1942" customWidth="1"/>
    <col min="4880" max="4880" width="17" style="1942" customWidth="1"/>
    <col min="4881" max="4881" width="15.75" style="1942" customWidth="1"/>
    <col min="4882" max="4882" width="13.75" style="1942" customWidth="1"/>
    <col min="4883" max="5120" width="9" style="1942"/>
    <col min="5121" max="5121" width="29.625" style="1942" customWidth="1"/>
    <col min="5122" max="5135" width="18" style="1942" customWidth="1"/>
    <col min="5136" max="5136" width="17" style="1942" customWidth="1"/>
    <col min="5137" max="5137" width="15.75" style="1942" customWidth="1"/>
    <col min="5138" max="5138" width="13.75" style="1942" customWidth="1"/>
    <col min="5139" max="5376" width="9" style="1942"/>
    <col min="5377" max="5377" width="29.625" style="1942" customWidth="1"/>
    <col min="5378" max="5391" width="18" style="1942" customWidth="1"/>
    <col min="5392" max="5392" width="17" style="1942" customWidth="1"/>
    <col min="5393" max="5393" width="15.75" style="1942" customWidth="1"/>
    <col min="5394" max="5394" width="13.75" style="1942" customWidth="1"/>
    <col min="5395" max="5632" width="9" style="1942"/>
    <col min="5633" max="5633" width="29.625" style="1942" customWidth="1"/>
    <col min="5634" max="5647" width="18" style="1942" customWidth="1"/>
    <col min="5648" max="5648" width="17" style="1942" customWidth="1"/>
    <col min="5649" max="5649" width="15.75" style="1942" customWidth="1"/>
    <col min="5650" max="5650" width="13.75" style="1942" customWidth="1"/>
    <col min="5651" max="5888" width="9" style="1942"/>
    <col min="5889" max="5889" width="29.625" style="1942" customWidth="1"/>
    <col min="5890" max="5903" width="18" style="1942" customWidth="1"/>
    <col min="5904" max="5904" width="17" style="1942" customWidth="1"/>
    <col min="5905" max="5905" width="15.75" style="1942" customWidth="1"/>
    <col min="5906" max="5906" width="13.75" style="1942" customWidth="1"/>
    <col min="5907" max="6144" width="9" style="1942"/>
    <col min="6145" max="6145" width="29.625" style="1942" customWidth="1"/>
    <col min="6146" max="6159" width="18" style="1942" customWidth="1"/>
    <col min="6160" max="6160" width="17" style="1942" customWidth="1"/>
    <col min="6161" max="6161" width="15.75" style="1942" customWidth="1"/>
    <col min="6162" max="6162" width="13.75" style="1942" customWidth="1"/>
    <col min="6163" max="6400" width="9" style="1942"/>
    <col min="6401" max="6401" width="29.625" style="1942" customWidth="1"/>
    <col min="6402" max="6415" width="18" style="1942" customWidth="1"/>
    <col min="6416" max="6416" width="17" style="1942" customWidth="1"/>
    <col min="6417" max="6417" width="15.75" style="1942" customWidth="1"/>
    <col min="6418" max="6418" width="13.75" style="1942" customWidth="1"/>
    <col min="6419" max="6656" width="9" style="1942"/>
    <col min="6657" max="6657" width="29.625" style="1942" customWidth="1"/>
    <col min="6658" max="6671" width="18" style="1942" customWidth="1"/>
    <col min="6672" max="6672" width="17" style="1942" customWidth="1"/>
    <col min="6673" max="6673" width="15.75" style="1942" customWidth="1"/>
    <col min="6674" max="6674" width="13.75" style="1942" customWidth="1"/>
    <col min="6675" max="6912" width="9" style="1942"/>
    <col min="6913" max="6913" width="29.625" style="1942" customWidth="1"/>
    <col min="6914" max="6927" width="18" style="1942" customWidth="1"/>
    <col min="6928" max="6928" width="17" style="1942" customWidth="1"/>
    <col min="6929" max="6929" width="15.75" style="1942" customWidth="1"/>
    <col min="6930" max="6930" width="13.75" style="1942" customWidth="1"/>
    <col min="6931" max="7168" width="9" style="1942"/>
    <col min="7169" max="7169" width="29.625" style="1942" customWidth="1"/>
    <col min="7170" max="7183" width="18" style="1942" customWidth="1"/>
    <col min="7184" max="7184" width="17" style="1942" customWidth="1"/>
    <col min="7185" max="7185" width="15.75" style="1942" customWidth="1"/>
    <col min="7186" max="7186" width="13.75" style="1942" customWidth="1"/>
    <col min="7187" max="7424" width="9" style="1942"/>
    <col min="7425" max="7425" width="29.625" style="1942" customWidth="1"/>
    <col min="7426" max="7439" width="18" style="1942" customWidth="1"/>
    <col min="7440" max="7440" width="17" style="1942" customWidth="1"/>
    <col min="7441" max="7441" width="15.75" style="1942" customWidth="1"/>
    <col min="7442" max="7442" width="13.75" style="1942" customWidth="1"/>
    <col min="7443" max="7680" width="9" style="1942"/>
    <col min="7681" max="7681" width="29.625" style="1942" customWidth="1"/>
    <col min="7682" max="7695" width="18" style="1942" customWidth="1"/>
    <col min="7696" max="7696" width="17" style="1942" customWidth="1"/>
    <col min="7697" max="7697" width="15.75" style="1942" customWidth="1"/>
    <col min="7698" max="7698" width="13.75" style="1942" customWidth="1"/>
    <col min="7699" max="7936" width="9" style="1942"/>
    <col min="7937" max="7937" width="29.625" style="1942" customWidth="1"/>
    <col min="7938" max="7951" width="18" style="1942" customWidth="1"/>
    <col min="7952" max="7952" width="17" style="1942" customWidth="1"/>
    <col min="7953" max="7953" width="15.75" style="1942" customWidth="1"/>
    <col min="7954" max="7954" width="13.75" style="1942" customWidth="1"/>
    <col min="7955" max="8192" width="9" style="1942"/>
    <col min="8193" max="8193" width="29.625" style="1942" customWidth="1"/>
    <col min="8194" max="8207" width="18" style="1942" customWidth="1"/>
    <col min="8208" max="8208" width="17" style="1942" customWidth="1"/>
    <col min="8209" max="8209" width="15.75" style="1942" customWidth="1"/>
    <col min="8210" max="8210" width="13.75" style="1942" customWidth="1"/>
    <col min="8211" max="8448" width="9" style="1942"/>
    <col min="8449" max="8449" width="29.625" style="1942" customWidth="1"/>
    <col min="8450" max="8463" width="18" style="1942" customWidth="1"/>
    <col min="8464" max="8464" width="17" style="1942" customWidth="1"/>
    <col min="8465" max="8465" width="15.75" style="1942" customWidth="1"/>
    <col min="8466" max="8466" width="13.75" style="1942" customWidth="1"/>
    <col min="8467" max="8704" width="9" style="1942"/>
    <col min="8705" max="8705" width="29.625" style="1942" customWidth="1"/>
    <col min="8706" max="8719" width="18" style="1942" customWidth="1"/>
    <col min="8720" max="8720" width="17" style="1942" customWidth="1"/>
    <col min="8721" max="8721" width="15.75" style="1942" customWidth="1"/>
    <col min="8722" max="8722" width="13.75" style="1942" customWidth="1"/>
    <col min="8723" max="8960" width="9" style="1942"/>
    <col min="8961" max="8961" width="29.625" style="1942" customWidth="1"/>
    <col min="8962" max="8975" width="18" style="1942" customWidth="1"/>
    <col min="8976" max="8976" width="17" style="1942" customWidth="1"/>
    <col min="8977" max="8977" width="15.75" style="1942" customWidth="1"/>
    <col min="8978" max="8978" width="13.75" style="1942" customWidth="1"/>
    <col min="8979" max="9216" width="9" style="1942"/>
    <col min="9217" max="9217" width="29.625" style="1942" customWidth="1"/>
    <col min="9218" max="9231" width="18" style="1942" customWidth="1"/>
    <col min="9232" max="9232" width="17" style="1942" customWidth="1"/>
    <col min="9233" max="9233" width="15.75" style="1942" customWidth="1"/>
    <col min="9234" max="9234" width="13.75" style="1942" customWidth="1"/>
    <col min="9235" max="9472" width="9" style="1942"/>
    <col min="9473" max="9473" width="29.625" style="1942" customWidth="1"/>
    <col min="9474" max="9487" width="18" style="1942" customWidth="1"/>
    <col min="9488" max="9488" width="17" style="1942" customWidth="1"/>
    <col min="9489" max="9489" width="15.75" style="1942" customWidth="1"/>
    <col min="9490" max="9490" width="13.75" style="1942" customWidth="1"/>
    <col min="9491" max="9728" width="9" style="1942"/>
    <col min="9729" max="9729" width="29.625" style="1942" customWidth="1"/>
    <col min="9730" max="9743" width="18" style="1942" customWidth="1"/>
    <col min="9744" max="9744" width="17" style="1942" customWidth="1"/>
    <col min="9745" max="9745" width="15.75" style="1942" customWidth="1"/>
    <col min="9746" max="9746" width="13.75" style="1942" customWidth="1"/>
    <col min="9747" max="9984" width="9" style="1942"/>
    <col min="9985" max="9985" width="29.625" style="1942" customWidth="1"/>
    <col min="9986" max="9999" width="18" style="1942" customWidth="1"/>
    <col min="10000" max="10000" width="17" style="1942" customWidth="1"/>
    <col min="10001" max="10001" width="15.75" style="1942" customWidth="1"/>
    <col min="10002" max="10002" width="13.75" style="1942" customWidth="1"/>
    <col min="10003" max="10240" width="9" style="1942"/>
    <col min="10241" max="10241" width="29.625" style="1942" customWidth="1"/>
    <col min="10242" max="10255" width="18" style="1942" customWidth="1"/>
    <col min="10256" max="10256" width="17" style="1942" customWidth="1"/>
    <col min="10257" max="10257" width="15.75" style="1942" customWidth="1"/>
    <col min="10258" max="10258" width="13.75" style="1942" customWidth="1"/>
    <col min="10259" max="10496" width="9" style="1942"/>
    <col min="10497" max="10497" width="29.625" style="1942" customWidth="1"/>
    <col min="10498" max="10511" width="18" style="1942" customWidth="1"/>
    <col min="10512" max="10512" width="17" style="1942" customWidth="1"/>
    <col min="10513" max="10513" width="15.75" style="1942" customWidth="1"/>
    <col min="10514" max="10514" width="13.75" style="1942" customWidth="1"/>
    <col min="10515" max="10752" width="9" style="1942"/>
    <col min="10753" max="10753" width="29.625" style="1942" customWidth="1"/>
    <col min="10754" max="10767" width="18" style="1942" customWidth="1"/>
    <col min="10768" max="10768" width="17" style="1942" customWidth="1"/>
    <col min="10769" max="10769" width="15.75" style="1942" customWidth="1"/>
    <col min="10770" max="10770" width="13.75" style="1942" customWidth="1"/>
    <col min="10771" max="11008" width="9" style="1942"/>
    <col min="11009" max="11009" width="29.625" style="1942" customWidth="1"/>
    <col min="11010" max="11023" width="18" style="1942" customWidth="1"/>
    <col min="11024" max="11024" width="17" style="1942" customWidth="1"/>
    <col min="11025" max="11025" width="15.75" style="1942" customWidth="1"/>
    <col min="11026" max="11026" width="13.75" style="1942" customWidth="1"/>
    <col min="11027" max="11264" width="9" style="1942"/>
    <col min="11265" max="11265" width="29.625" style="1942" customWidth="1"/>
    <col min="11266" max="11279" width="18" style="1942" customWidth="1"/>
    <col min="11280" max="11280" width="17" style="1942" customWidth="1"/>
    <col min="11281" max="11281" width="15.75" style="1942" customWidth="1"/>
    <col min="11282" max="11282" width="13.75" style="1942" customWidth="1"/>
    <col min="11283" max="11520" width="9" style="1942"/>
    <col min="11521" max="11521" width="29.625" style="1942" customWidth="1"/>
    <col min="11522" max="11535" width="18" style="1942" customWidth="1"/>
    <col min="11536" max="11536" width="17" style="1942" customWidth="1"/>
    <col min="11537" max="11537" width="15.75" style="1942" customWidth="1"/>
    <col min="11538" max="11538" width="13.75" style="1942" customWidth="1"/>
    <col min="11539" max="11776" width="9" style="1942"/>
    <col min="11777" max="11777" width="29.625" style="1942" customWidth="1"/>
    <col min="11778" max="11791" width="18" style="1942" customWidth="1"/>
    <col min="11792" max="11792" width="17" style="1942" customWidth="1"/>
    <col min="11793" max="11793" width="15.75" style="1942" customWidth="1"/>
    <col min="11794" max="11794" width="13.75" style="1942" customWidth="1"/>
    <col min="11795" max="12032" width="9" style="1942"/>
    <col min="12033" max="12033" width="29.625" style="1942" customWidth="1"/>
    <col min="12034" max="12047" width="18" style="1942" customWidth="1"/>
    <col min="12048" max="12048" width="17" style="1942" customWidth="1"/>
    <col min="12049" max="12049" width="15.75" style="1942" customWidth="1"/>
    <col min="12050" max="12050" width="13.75" style="1942" customWidth="1"/>
    <col min="12051" max="12288" width="9" style="1942"/>
    <col min="12289" max="12289" width="29.625" style="1942" customWidth="1"/>
    <col min="12290" max="12303" width="18" style="1942" customWidth="1"/>
    <col min="12304" max="12304" width="17" style="1942" customWidth="1"/>
    <col min="12305" max="12305" width="15.75" style="1942" customWidth="1"/>
    <col min="12306" max="12306" width="13.75" style="1942" customWidth="1"/>
    <col min="12307" max="12544" width="9" style="1942"/>
    <col min="12545" max="12545" width="29.625" style="1942" customWidth="1"/>
    <col min="12546" max="12559" width="18" style="1942" customWidth="1"/>
    <col min="12560" max="12560" width="17" style="1942" customWidth="1"/>
    <col min="12561" max="12561" width="15.75" style="1942" customWidth="1"/>
    <col min="12562" max="12562" width="13.75" style="1942" customWidth="1"/>
    <col min="12563" max="12800" width="9" style="1942"/>
    <col min="12801" max="12801" width="29.625" style="1942" customWidth="1"/>
    <col min="12802" max="12815" width="18" style="1942" customWidth="1"/>
    <col min="12816" max="12816" width="17" style="1942" customWidth="1"/>
    <col min="12817" max="12817" width="15.75" style="1942" customWidth="1"/>
    <col min="12818" max="12818" width="13.75" style="1942" customWidth="1"/>
    <col min="12819" max="13056" width="9" style="1942"/>
    <col min="13057" max="13057" width="29.625" style="1942" customWidth="1"/>
    <col min="13058" max="13071" width="18" style="1942" customWidth="1"/>
    <col min="13072" max="13072" width="17" style="1942" customWidth="1"/>
    <col min="13073" max="13073" width="15.75" style="1942" customWidth="1"/>
    <col min="13074" max="13074" width="13.75" style="1942" customWidth="1"/>
    <col min="13075" max="13312" width="9" style="1942"/>
    <col min="13313" max="13313" width="29.625" style="1942" customWidth="1"/>
    <col min="13314" max="13327" width="18" style="1942" customWidth="1"/>
    <col min="13328" max="13328" width="17" style="1942" customWidth="1"/>
    <col min="13329" max="13329" width="15.75" style="1942" customWidth="1"/>
    <col min="13330" max="13330" width="13.75" style="1942" customWidth="1"/>
    <col min="13331" max="13568" width="9" style="1942"/>
    <col min="13569" max="13569" width="29.625" style="1942" customWidth="1"/>
    <col min="13570" max="13583" width="18" style="1942" customWidth="1"/>
    <col min="13584" max="13584" width="17" style="1942" customWidth="1"/>
    <col min="13585" max="13585" width="15.75" style="1942" customWidth="1"/>
    <col min="13586" max="13586" width="13.75" style="1942" customWidth="1"/>
    <col min="13587" max="13824" width="9" style="1942"/>
    <col min="13825" max="13825" width="29.625" style="1942" customWidth="1"/>
    <col min="13826" max="13839" width="18" style="1942" customWidth="1"/>
    <col min="13840" max="13840" width="17" style="1942" customWidth="1"/>
    <col min="13841" max="13841" width="15.75" style="1942" customWidth="1"/>
    <col min="13842" max="13842" width="13.75" style="1942" customWidth="1"/>
    <col min="13843" max="14080" width="9" style="1942"/>
    <col min="14081" max="14081" width="29.625" style="1942" customWidth="1"/>
    <col min="14082" max="14095" width="18" style="1942" customWidth="1"/>
    <col min="14096" max="14096" width="17" style="1942" customWidth="1"/>
    <col min="14097" max="14097" width="15.75" style="1942" customWidth="1"/>
    <col min="14098" max="14098" width="13.75" style="1942" customWidth="1"/>
    <col min="14099" max="14336" width="9" style="1942"/>
    <col min="14337" max="14337" width="29.625" style="1942" customWidth="1"/>
    <col min="14338" max="14351" width="18" style="1942" customWidth="1"/>
    <col min="14352" max="14352" width="17" style="1942" customWidth="1"/>
    <col min="14353" max="14353" width="15.75" style="1942" customWidth="1"/>
    <col min="14354" max="14354" width="13.75" style="1942" customWidth="1"/>
    <col min="14355" max="14592" width="9" style="1942"/>
    <col min="14593" max="14593" width="29.625" style="1942" customWidth="1"/>
    <col min="14594" max="14607" width="18" style="1942" customWidth="1"/>
    <col min="14608" max="14608" width="17" style="1942" customWidth="1"/>
    <col min="14609" max="14609" width="15.75" style="1942" customWidth="1"/>
    <col min="14610" max="14610" width="13.75" style="1942" customWidth="1"/>
    <col min="14611" max="14848" width="9" style="1942"/>
    <col min="14849" max="14849" width="29.625" style="1942" customWidth="1"/>
    <col min="14850" max="14863" width="18" style="1942" customWidth="1"/>
    <col min="14864" max="14864" width="17" style="1942" customWidth="1"/>
    <col min="14865" max="14865" width="15.75" style="1942" customWidth="1"/>
    <col min="14866" max="14866" width="13.75" style="1942" customWidth="1"/>
    <col min="14867" max="15104" width="9" style="1942"/>
    <col min="15105" max="15105" width="29.625" style="1942" customWidth="1"/>
    <col min="15106" max="15119" width="18" style="1942" customWidth="1"/>
    <col min="15120" max="15120" width="17" style="1942" customWidth="1"/>
    <col min="15121" max="15121" width="15.75" style="1942" customWidth="1"/>
    <col min="15122" max="15122" width="13.75" style="1942" customWidth="1"/>
    <col min="15123" max="15360" width="9" style="1942"/>
    <col min="15361" max="15361" width="29.625" style="1942" customWidth="1"/>
    <col min="15362" max="15375" width="18" style="1942" customWidth="1"/>
    <col min="15376" max="15376" width="17" style="1942" customWidth="1"/>
    <col min="15377" max="15377" width="15.75" style="1942" customWidth="1"/>
    <col min="15378" max="15378" width="13.75" style="1942" customWidth="1"/>
    <col min="15379" max="15616" width="9" style="1942"/>
    <col min="15617" max="15617" width="29.625" style="1942" customWidth="1"/>
    <col min="15618" max="15631" width="18" style="1942" customWidth="1"/>
    <col min="15632" max="15632" width="17" style="1942" customWidth="1"/>
    <col min="15633" max="15633" width="15.75" style="1942" customWidth="1"/>
    <col min="15634" max="15634" width="13.75" style="1942" customWidth="1"/>
    <col min="15635" max="15872" width="9" style="1942"/>
    <col min="15873" max="15873" width="29.625" style="1942" customWidth="1"/>
    <col min="15874" max="15887" width="18" style="1942" customWidth="1"/>
    <col min="15888" max="15888" width="17" style="1942" customWidth="1"/>
    <col min="15889" max="15889" width="15.75" style="1942" customWidth="1"/>
    <col min="15890" max="15890" width="13.75" style="1942" customWidth="1"/>
    <col min="15891" max="16128" width="9" style="1942"/>
    <col min="16129" max="16129" width="29.625" style="1942" customWidth="1"/>
    <col min="16130" max="16143" width="18" style="1942" customWidth="1"/>
    <col min="16144" max="16144" width="17" style="1942" customWidth="1"/>
    <col min="16145" max="16145" width="15.75" style="1942" customWidth="1"/>
    <col min="16146" max="16146" width="13.75" style="1942" customWidth="1"/>
    <col min="16147" max="16384" width="9" style="1942"/>
  </cols>
  <sheetData>
    <row r="1" spans="1:30" ht="31.5" customHeight="1">
      <c r="A1" s="1941" t="s">
        <v>943</v>
      </c>
    </row>
    <row r="2" spans="1:30" ht="31.5" customHeight="1" thickBot="1">
      <c r="A2" s="1941"/>
      <c r="O2" s="1943" t="s">
        <v>174</v>
      </c>
    </row>
    <row r="3" spans="1:30" ht="33" customHeight="1">
      <c r="A3" s="1944" t="s">
        <v>944</v>
      </c>
      <c r="B3" s="1945" t="s">
        <v>945</v>
      </c>
      <c r="C3" s="1946"/>
      <c r="D3" s="1947"/>
      <c r="E3" s="1948" t="s">
        <v>946</v>
      </c>
      <c r="F3" s="1949"/>
      <c r="G3" s="1949"/>
      <c r="H3" s="1949"/>
      <c r="I3" s="1949"/>
      <c r="J3" s="1949"/>
      <c r="K3" s="1949"/>
      <c r="L3" s="1949"/>
      <c r="M3" s="1949"/>
      <c r="N3" s="1949"/>
      <c r="O3" s="1950"/>
      <c r="P3" s="1951"/>
    </row>
    <row r="4" spans="1:30" ht="33" customHeight="1">
      <c r="A4" s="1952"/>
      <c r="B4" s="1953"/>
      <c r="C4" s="1954"/>
      <c r="D4" s="1955"/>
      <c r="E4" s="1956" t="s">
        <v>947</v>
      </c>
      <c r="F4" s="1957"/>
      <c r="G4" s="1958"/>
      <c r="H4" s="1959" t="s">
        <v>948</v>
      </c>
      <c r="I4" s="1960"/>
      <c r="J4" s="1960"/>
      <c r="K4" s="1960"/>
      <c r="L4" s="1960"/>
      <c r="M4" s="1960"/>
      <c r="N4" s="1961"/>
      <c r="O4" s="1962" t="s">
        <v>949</v>
      </c>
      <c r="P4" s="1951"/>
    </row>
    <row r="5" spans="1:30" ht="34.5" customHeight="1">
      <c r="A5" s="1952"/>
      <c r="B5" s="1963" t="s">
        <v>634</v>
      </c>
      <c r="C5" s="1964" t="s">
        <v>890</v>
      </c>
      <c r="D5" s="1964" t="s">
        <v>891</v>
      </c>
      <c r="E5" s="1965" t="s">
        <v>950</v>
      </c>
      <c r="F5" s="1965" t="s">
        <v>951</v>
      </c>
      <c r="G5" s="1966" t="s">
        <v>949</v>
      </c>
      <c r="H5" s="1956" t="s">
        <v>952</v>
      </c>
      <c r="I5" s="1957"/>
      <c r="J5" s="1957"/>
      <c r="K5" s="1956" t="s">
        <v>953</v>
      </c>
      <c r="L5" s="1957"/>
      <c r="M5" s="1957"/>
      <c r="N5" s="1966" t="s">
        <v>949</v>
      </c>
      <c r="O5" s="1967"/>
      <c r="P5" s="1951"/>
    </row>
    <row r="6" spans="1:30" ht="31.5" customHeight="1" thickBot="1">
      <c r="A6" s="1952"/>
      <c r="B6" s="1968"/>
      <c r="C6" s="1969"/>
      <c r="D6" s="1969"/>
      <c r="E6" s="1970"/>
      <c r="F6" s="1970"/>
      <c r="G6" s="1970"/>
      <c r="H6" s="1971" t="s">
        <v>954</v>
      </c>
      <c r="I6" s="1971" t="s">
        <v>955</v>
      </c>
      <c r="J6" s="1972" t="s">
        <v>634</v>
      </c>
      <c r="K6" s="1971" t="s">
        <v>954</v>
      </c>
      <c r="L6" s="1971" t="s">
        <v>955</v>
      </c>
      <c r="M6" s="1972" t="s">
        <v>634</v>
      </c>
      <c r="N6" s="1970"/>
      <c r="O6" s="1967"/>
      <c r="P6" s="1951"/>
    </row>
    <row r="7" spans="1:30" ht="25.5" customHeight="1">
      <c r="A7" s="1973" t="s">
        <v>956</v>
      </c>
      <c r="B7" s="1974">
        <v>667079</v>
      </c>
      <c r="C7" s="1975">
        <v>322466</v>
      </c>
      <c r="D7" s="1975">
        <v>344613</v>
      </c>
      <c r="E7" s="1976">
        <v>374</v>
      </c>
      <c r="F7" s="1976">
        <v>801</v>
      </c>
      <c r="G7" s="1977">
        <v>-427</v>
      </c>
      <c r="H7" s="1976">
        <v>677</v>
      </c>
      <c r="I7" s="1976">
        <v>318</v>
      </c>
      <c r="J7" s="1976">
        <v>995</v>
      </c>
      <c r="K7" s="1976">
        <v>636</v>
      </c>
      <c r="L7" s="1976">
        <v>318</v>
      </c>
      <c r="M7" s="1976">
        <v>954</v>
      </c>
      <c r="N7" s="1978">
        <v>41</v>
      </c>
      <c r="O7" s="1979">
        <v>-386</v>
      </c>
      <c r="P7" s="1951"/>
    </row>
    <row r="8" spans="1:30" ht="25.5" customHeight="1">
      <c r="A8" s="1980"/>
      <c r="B8" s="1981"/>
      <c r="C8" s="1982"/>
      <c r="D8" s="1982"/>
      <c r="E8" s="1983"/>
      <c r="F8" s="1983"/>
      <c r="G8" s="1984"/>
      <c r="H8" s="1983"/>
      <c r="I8" s="1983"/>
      <c r="J8" s="1983"/>
      <c r="K8" s="1983"/>
      <c r="L8" s="1983"/>
      <c r="M8" s="1983"/>
      <c r="N8" s="1985"/>
      <c r="O8" s="1986"/>
      <c r="P8" s="1951"/>
      <c r="Q8" s="1987"/>
      <c r="S8" s="1987"/>
      <c r="T8" s="1987"/>
      <c r="U8" s="1987"/>
      <c r="Y8" s="1987"/>
      <c r="Z8" s="1987"/>
      <c r="AA8" s="1987"/>
      <c r="AB8" s="1987"/>
      <c r="AC8" s="1987"/>
      <c r="AD8" s="1987"/>
    </row>
    <row r="9" spans="1:30" ht="25.5" customHeight="1">
      <c r="A9" s="1988" t="s">
        <v>957</v>
      </c>
      <c r="B9" s="1989">
        <v>202721</v>
      </c>
      <c r="C9" s="1990">
        <v>98030</v>
      </c>
      <c r="D9" s="1990">
        <v>104691</v>
      </c>
      <c r="E9" s="1991">
        <v>123</v>
      </c>
      <c r="F9" s="1991">
        <v>212</v>
      </c>
      <c r="G9" s="1992">
        <v>-89</v>
      </c>
      <c r="H9" s="1991">
        <v>228</v>
      </c>
      <c r="I9" s="1991">
        <v>92</v>
      </c>
      <c r="J9" s="1991">
        <v>320</v>
      </c>
      <c r="K9" s="1991">
        <v>206</v>
      </c>
      <c r="L9" s="1991">
        <v>87</v>
      </c>
      <c r="M9" s="1991">
        <v>293</v>
      </c>
      <c r="N9" s="1993">
        <v>27</v>
      </c>
      <c r="O9" s="1994">
        <v>-62</v>
      </c>
      <c r="P9" s="1951"/>
      <c r="Q9" s="1987"/>
    </row>
    <row r="10" spans="1:30" ht="25.5" customHeight="1">
      <c r="A10" s="1988" t="s">
        <v>958</v>
      </c>
      <c r="B10" s="1989">
        <v>53986</v>
      </c>
      <c r="C10" s="1990">
        <v>27012</v>
      </c>
      <c r="D10" s="1990">
        <v>26974</v>
      </c>
      <c r="E10" s="1991">
        <v>27</v>
      </c>
      <c r="F10" s="1991">
        <v>86</v>
      </c>
      <c r="G10" s="1992">
        <v>-59</v>
      </c>
      <c r="H10" s="1991">
        <v>51</v>
      </c>
      <c r="I10" s="1991">
        <v>30</v>
      </c>
      <c r="J10" s="1991">
        <v>81</v>
      </c>
      <c r="K10" s="1991">
        <v>53</v>
      </c>
      <c r="L10" s="1991">
        <v>26</v>
      </c>
      <c r="M10" s="1991">
        <v>79</v>
      </c>
      <c r="N10" s="1991">
        <v>2</v>
      </c>
      <c r="O10" s="1994">
        <v>-57</v>
      </c>
      <c r="P10" s="1951"/>
      <c r="Q10" s="1987"/>
    </row>
    <row r="11" spans="1:30" ht="25.5" customHeight="1">
      <c r="A11" s="1988" t="s">
        <v>959</v>
      </c>
      <c r="B11" s="1989">
        <v>172023</v>
      </c>
      <c r="C11" s="1990">
        <v>83696</v>
      </c>
      <c r="D11" s="1990">
        <v>89327</v>
      </c>
      <c r="E11" s="1991">
        <v>117</v>
      </c>
      <c r="F11" s="1991">
        <v>175</v>
      </c>
      <c r="G11" s="1992">
        <v>-58</v>
      </c>
      <c r="H11" s="1991">
        <v>211</v>
      </c>
      <c r="I11" s="1991">
        <v>91</v>
      </c>
      <c r="J11" s="1991">
        <v>302</v>
      </c>
      <c r="K11" s="1991">
        <v>195</v>
      </c>
      <c r="L11" s="1991">
        <v>56</v>
      </c>
      <c r="M11" s="1991">
        <v>251</v>
      </c>
      <c r="N11" s="1993">
        <v>51</v>
      </c>
      <c r="O11" s="1994">
        <v>-7</v>
      </c>
      <c r="P11" s="1951"/>
    </row>
    <row r="12" spans="1:30" ht="25.5" customHeight="1">
      <c r="A12" s="1988" t="s">
        <v>960</v>
      </c>
      <c r="B12" s="1989">
        <v>44549</v>
      </c>
      <c r="C12" s="1990">
        <v>21147</v>
      </c>
      <c r="D12" s="1990">
        <v>23402</v>
      </c>
      <c r="E12" s="1991">
        <v>25</v>
      </c>
      <c r="F12" s="1991">
        <v>55</v>
      </c>
      <c r="G12" s="1992">
        <v>-30</v>
      </c>
      <c r="H12" s="1991">
        <v>26</v>
      </c>
      <c r="I12" s="1991">
        <v>9</v>
      </c>
      <c r="J12" s="1991">
        <v>35</v>
      </c>
      <c r="K12" s="1991">
        <v>43</v>
      </c>
      <c r="L12" s="1991">
        <v>17</v>
      </c>
      <c r="M12" s="1991">
        <v>60</v>
      </c>
      <c r="N12" s="1993">
        <v>-25</v>
      </c>
      <c r="O12" s="1994">
        <v>-55</v>
      </c>
      <c r="P12" s="1951"/>
    </row>
    <row r="13" spans="1:30" ht="25.5" customHeight="1">
      <c r="A13" s="1988" t="s">
        <v>961</v>
      </c>
      <c r="B13" s="1989">
        <v>32497</v>
      </c>
      <c r="C13" s="1990">
        <v>15606</v>
      </c>
      <c r="D13" s="1990">
        <v>16891</v>
      </c>
      <c r="E13" s="1991">
        <v>13</v>
      </c>
      <c r="F13" s="1991">
        <v>45</v>
      </c>
      <c r="G13" s="1992">
        <v>-32</v>
      </c>
      <c r="H13" s="1991">
        <v>38</v>
      </c>
      <c r="I13" s="1991">
        <v>14</v>
      </c>
      <c r="J13" s="1991">
        <v>52</v>
      </c>
      <c r="K13" s="1991">
        <v>28</v>
      </c>
      <c r="L13" s="1991">
        <v>23</v>
      </c>
      <c r="M13" s="1991">
        <v>51</v>
      </c>
      <c r="N13" s="1993">
        <v>1</v>
      </c>
      <c r="O13" s="1994">
        <v>-31</v>
      </c>
      <c r="P13" s="1951"/>
    </row>
    <row r="14" spans="1:30" ht="25.5" customHeight="1">
      <c r="A14" s="1988" t="s">
        <v>962</v>
      </c>
      <c r="B14" s="1989">
        <v>36657</v>
      </c>
      <c r="C14" s="1990">
        <v>17577</v>
      </c>
      <c r="D14" s="1990">
        <v>19080</v>
      </c>
      <c r="E14" s="1991">
        <v>11</v>
      </c>
      <c r="F14" s="1991">
        <v>46</v>
      </c>
      <c r="G14" s="1992">
        <v>-35</v>
      </c>
      <c r="H14" s="1991">
        <v>22</v>
      </c>
      <c r="I14" s="1991">
        <v>11</v>
      </c>
      <c r="J14" s="1991">
        <v>33</v>
      </c>
      <c r="K14" s="1991">
        <v>32</v>
      </c>
      <c r="L14" s="1991">
        <v>13</v>
      </c>
      <c r="M14" s="1991">
        <v>45</v>
      </c>
      <c r="N14" s="1991">
        <v>-12</v>
      </c>
      <c r="O14" s="1994">
        <v>-47</v>
      </c>
      <c r="P14" s="1951"/>
      <c r="Q14" s="1987"/>
    </row>
    <row r="15" spans="1:30" ht="25.5" customHeight="1">
      <c r="A15" s="1988" t="s">
        <v>963</v>
      </c>
      <c r="B15" s="1989">
        <v>22663</v>
      </c>
      <c r="C15" s="1990">
        <v>10751</v>
      </c>
      <c r="D15" s="1990">
        <v>11912</v>
      </c>
      <c r="E15" s="1991">
        <v>7</v>
      </c>
      <c r="F15" s="1991">
        <v>38</v>
      </c>
      <c r="G15" s="1992">
        <v>-31</v>
      </c>
      <c r="H15" s="1991">
        <v>22</v>
      </c>
      <c r="I15" s="1991">
        <v>13</v>
      </c>
      <c r="J15" s="1991">
        <v>35</v>
      </c>
      <c r="K15" s="1991">
        <v>17</v>
      </c>
      <c r="L15" s="1991">
        <v>14</v>
      </c>
      <c r="M15" s="1991">
        <v>31</v>
      </c>
      <c r="N15" s="1993">
        <v>4</v>
      </c>
      <c r="O15" s="1994">
        <v>-27</v>
      </c>
      <c r="P15" s="1951"/>
      <c r="Q15" s="1987"/>
    </row>
    <row r="16" spans="1:30" ht="25.5" customHeight="1">
      <c r="A16" s="1988" t="s">
        <v>964</v>
      </c>
      <c r="B16" s="1989">
        <v>35496</v>
      </c>
      <c r="C16" s="1990">
        <v>17080</v>
      </c>
      <c r="D16" s="1990">
        <v>18416</v>
      </c>
      <c r="E16" s="1991">
        <v>18</v>
      </c>
      <c r="F16" s="1991">
        <v>62</v>
      </c>
      <c r="G16" s="1992">
        <v>-44</v>
      </c>
      <c r="H16" s="1991">
        <v>8</v>
      </c>
      <c r="I16" s="1991">
        <v>30</v>
      </c>
      <c r="J16" s="1991">
        <v>38</v>
      </c>
      <c r="K16" s="1991">
        <v>11</v>
      </c>
      <c r="L16" s="1991">
        <v>39</v>
      </c>
      <c r="M16" s="1991">
        <v>50</v>
      </c>
      <c r="N16" s="1993">
        <v>-12</v>
      </c>
      <c r="O16" s="1994">
        <v>-56</v>
      </c>
      <c r="P16" s="1951"/>
      <c r="Q16" s="1987"/>
    </row>
    <row r="17" spans="1:17" ht="25.5" customHeight="1">
      <c r="A17" s="1988"/>
      <c r="B17" s="1981"/>
      <c r="C17" s="1982"/>
      <c r="D17" s="1982"/>
      <c r="E17" s="1983"/>
      <c r="F17" s="1983"/>
      <c r="G17" s="1984"/>
      <c r="H17" s="1983"/>
      <c r="I17" s="1983"/>
      <c r="J17" s="1983"/>
      <c r="K17" s="1983"/>
      <c r="L17" s="1983"/>
      <c r="M17" s="1983"/>
      <c r="N17" s="1985"/>
      <c r="O17" s="1986"/>
      <c r="P17" s="1951"/>
      <c r="Q17" s="1987"/>
    </row>
    <row r="18" spans="1:17" ht="25.5" customHeight="1">
      <c r="A18" s="1988" t="s">
        <v>965</v>
      </c>
      <c r="B18" s="1989">
        <v>11702</v>
      </c>
      <c r="C18" s="1990">
        <v>5611</v>
      </c>
      <c r="D18" s="1990">
        <v>6091</v>
      </c>
      <c r="E18" s="1991">
        <v>4</v>
      </c>
      <c r="F18" s="1991">
        <v>14</v>
      </c>
      <c r="G18" s="1992">
        <v>-10</v>
      </c>
      <c r="H18" s="1991">
        <v>8</v>
      </c>
      <c r="I18" s="1991">
        <v>6</v>
      </c>
      <c r="J18" s="1991">
        <v>14</v>
      </c>
      <c r="K18" s="1991">
        <v>3</v>
      </c>
      <c r="L18" s="1991">
        <v>18</v>
      </c>
      <c r="M18" s="1991">
        <v>21</v>
      </c>
      <c r="N18" s="1991">
        <v>-7</v>
      </c>
      <c r="O18" s="1994">
        <v>-17</v>
      </c>
      <c r="P18" s="1951"/>
      <c r="Q18" s="1987"/>
    </row>
    <row r="19" spans="1:17" ht="25.5" customHeight="1">
      <c r="A19" s="1988"/>
      <c r="B19" s="1981"/>
      <c r="C19" s="1982"/>
      <c r="D19" s="1982"/>
      <c r="E19" s="1983"/>
      <c r="F19" s="1983"/>
      <c r="G19" s="1984"/>
      <c r="H19" s="1983"/>
      <c r="I19" s="1983"/>
      <c r="J19" s="1983"/>
      <c r="K19" s="1983"/>
      <c r="L19" s="1983"/>
      <c r="M19" s="1983"/>
      <c r="N19" s="1985"/>
      <c r="O19" s="1986"/>
      <c r="P19" s="1951"/>
      <c r="Q19" s="1987"/>
    </row>
    <row r="20" spans="1:17" ht="25.5" customHeight="1">
      <c r="A20" s="1988" t="s">
        <v>966</v>
      </c>
      <c r="B20" s="1989">
        <v>4518</v>
      </c>
      <c r="C20" s="1990">
        <v>2132</v>
      </c>
      <c r="D20" s="1990">
        <v>2386</v>
      </c>
      <c r="E20" s="1991">
        <v>3</v>
      </c>
      <c r="F20" s="1991">
        <v>10</v>
      </c>
      <c r="G20" s="1992">
        <v>-7</v>
      </c>
      <c r="H20" s="1991">
        <v>2</v>
      </c>
      <c r="I20" s="1991">
        <v>4</v>
      </c>
      <c r="J20" s="1991">
        <v>6</v>
      </c>
      <c r="K20" s="1991">
        <v>3</v>
      </c>
      <c r="L20" s="1991">
        <v>4</v>
      </c>
      <c r="M20" s="1991">
        <v>7</v>
      </c>
      <c r="N20" s="1991">
        <v>-1</v>
      </c>
      <c r="O20" s="1995">
        <v>-8</v>
      </c>
      <c r="P20" s="1951"/>
    </row>
    <row r="21" spans="1:17" ht="25.5" customHeight="1">
      <c r="A21" s="1988"/>
      <c r="B21" s="1981"/>
      <c r="C21" s="1982"/>
      <c r="D21" s="1982"/>
      <c r="E21" s="1983"/>
      <c r="F21" s="1983"/>
      <c r="G21" s="1984"/>
      <c r="H21" s="1983"/>
      <c r="I21" s="1983"/>
      <c r="J21" s="1983"/>
      <c r="K21" s="1983"/>
      <c r="L21" s="1983"/>
      <c r="M21" s="1983"/>
      <c r="N21" s="1985"/>
      <c r="O21" s="1986"/>
      <c r="P21" s="1951"/>
    </row>
    <row r="22" spans="1:17" ht="25.5" customHeight="1">
      <c r="A22" s="1988" t="s">
        <v>967</v>
      </c>
      <c r="B22" s="1989">
        <v>3208</v>
      </c>
      <c r="C22" s="1990">
        <v>1528</v>
      </c>
      <c r="D22" s="1990">
        <v>1680</v>
      </c>
      <c r="E22" s="1991">
        <v>2</v>
      </c>
      <c r="F22" s="1991">
        <v>4</v>
      </c>
      <c r="G22" s="1991">
        <v>-2</v>
      </c>
      <c r="H22" s="1991">
        <v>4</v>
      </c>
      <c r="I22" s="1991">
        <v>1</v>
      </c>
      <c r="J22" s="1991">
        <v>5</v>
      </c>
      <c r="K22" s="1991">
        <v>1</v>
      </c>
      <c r="L22" s="1991" t="s">
        <v>23</v>
      </c>
      <c r="M22" s="1991">
        <v>1</v>
      </c>
      <c r="N22" s="1991">
        <v>4</v>
      </c>
      <c r="O22" s="1995">
        <v>2</v>
      </c>
      <c r="P22" s="1951"/>
    </row>
    <row r="23" spans="1:17" ht="25.5" customHeight="1">
      <c r="A23" s="1988" t="s">
        <v>968</v>
      </c>
      <c r="B23" s="1989">
        <v>4265</v>
      </c>
      <c r="C23" s="1990">
        <v>2058</v>
      </c>
      <c r="D23" s="1990">
        <v>2207</v>
      </c>
      <c r="E23" s="1991">
        <v>1</v>
      </c>
      <c r="F23" s="1991">
        <v>10</v>
      </c>
      <c r="G23" s="1991">
        <v>-9</v>
      </c>
      <c r="H23" s="1991">
        <v>2</v>
      </c>
      <c r="I23" s="1991" t="s">
        <v>23</v>
      </c>
      <c r="J23" s="1991">
        <v>2</v>
      </c>
      <c r="K23" s="1991">
        <v>7</v>
      </c>
      <c r="L23" s="1991">
        <v>4</v>
      </c>
      <c r="M23" s="1991">
        <v>11</v>
      </c>
      <c r="N23" s="1991">
        <v>-9</v>
      </c>
      <c r="O23" s="1995">
        <v>-18</v>
      </c>
      <c r="P23" s="1951"/>
    </row>
    <row r="24" spans="1:17" ht="25.5" customHeight="1">
      <c r="A24" s="1988" t="s">
        <v>969</v>
      </c>
      <c r="B24" s="1989">
        <v>10046</v>
      </c>
      <c r="C24" s="1990">
        <v>4811</v>
      </c>
      <c r="D24" s="1990">
        <v>5235</v>
      </c>
      <c r="E24" s="1991">
        <v>5</v>
      </c>
      <c r="F24" s="1991">
        <v>10</v>
      </c>
      <c r="G24" s="1992">
        <v>-5</v>
      </c>
      <c r="H24" s="1991">
        <v>19</v>
      </c>
      <c r="I24" s="1991">
        <v>3</v>
      </c>
      <c r="J24" s="1991">
        <v>22</v>
      </c>
      <c r="K24" s="1991">
        <v>5</v>
      </c>
      <c r="L24" s="1991">
        <v>6</v>
      </c>
      <c r="M24" s="1991">
        <v>11</v>
      </c>
      <c r="N24" s="1991">
        <v>11</v>
      </c>
      <c r="O24" s="1995">
        <v>6</v>
      </c>
      <c r="P24" s="1951"/>
    </row>
    <row r="25" spans="1:17" ht="25.5" customHeight="1">
      <c r="A25" s="1988"/>
      <c r="B25" s="1981"/>
      <c r="C25" s="1982"/>
      <c r="D25" s="1982"/>
      <c r="E25" s="1983"/>
      <c r="F25" s="1983"/>
      <c r="G25" s="1984"/>
      <c r="H25" s="1983"/>
      <c r="I25" s="1983"/>
      <c r="J25" s="1983"/>
      <c r="K25" s="1983"/>
      <c r="L25" s="1983"/>
      <c r="M25" s="1983"/>
      <c r="N25" s="1985"/>
      <c r="O25" s="1986"/>
      <c r="P25" s="1951"/>
    </row>
    <row r="26" spans="1:17" ht="25.5" customHeight="1">
      <c r="A26" s="1988" t="s">
        <v>970</v>
      </c>
      <c r="B26" s="1989">
        <v>6793</v>
      </c>
      <c r="C26" s="1990">
        <v>3189</v>
      </c>
      <c r="D26" s="1990">
        <v>3604</v>
      </c>
      <c r="E26" s="1991" t="s">
        <v>23</v>
      </c>
      <c r="F26" s="1991">
        <v>13</v>
      </c>
      <c r="G26" s="1992">
        <v>-13</v>
      </c>
      <c r="H26" s="1991">
        <v>6</v>
      </c>
      <c r="I26" s="1991">
        <v>2</v>
      </c>
      <c r="J26" s="1991">
        <v>8</v>
      </c>
      <c r="K26" s="1991">
        <v>2</v>
      </c>
      <c r="L26" s="1991">
        <v>2</v>
      </c>
      <c r="M26" s="1991">
        <v>4</v>
      </c>
      <c r="N26" s="1991">
        <v>4</v>
      </c>
      <c r="O26" s="1994">
        <v>-9</v>
      </c>
      <c r="P26" s="1951"/>
    </row>
    <row r="27" spans="1:17" ht="25.5" customHeight="1">
      <c r="A27" s="1988" t="s">
        <v>971</v>
      </c>
      <c r="B27" s="1989">
        <v>5932</v>
      </c>
      <c r="C27" s="1990">
        <v>2880</v>
      </c>
      <c r="D27" s="1990">
        <v>3052</v>
      </c>
      <c r="E27" s="1991">
        <v>4</v>
      </c>
      <c r="F27" s="1991">
        <v>5</v>
      </c>
      <c r="G27" s="1991">
        <v>-1</v>
      </c>
      <c r="H27" s="1991">
        <v>7</v>
      </c>
      <c r="I27" s="1991">
        <v>4</v>
      </c>
      <c r="J27" s="1991">
        <v>11</v>
      </c>
      <c r="K27" s="1991">
        <v>11</v>
      </c>
      <c r="L27" s="1991">
        <v>4</v>
      </c>
      <c r="M27" s="1991">
        <v>15</v>
      </c>
      <c r="N27" s="1991">
        <v>-4</v>
      </c>
      <c r="O27" s="1995">
        <v>-5</v>
      </c>
      <c r="P27" s="1951"/>
    </row>
    <row r="28" spans="1:17" ht="25.5" customHeight="1">
      <c r="A28" s="1988"/>
      <c r="B28" s="1981"/>
      <c r="C28" s="1982"/>
      <c r="D28" s="1982"/>
      <c r="E28" s="1983"/>
      <c r="F28" s="1983"/>
      <c r="G28" s="1984"/>
      <c r="H28" s="1983"/>
      <c r="I28" s="1983"/>
      <c r="J28" s="1983"/>
      <c r="K28" s="1983"/>
      <c r="L28" s="1983"/>
      <c r="M28" s="1983"/>
      <c r="N28" s="1985"/>
      <c r="O28" s="1986"/>
      <c r="P28" s="1951"/>
    </row>
    <row r="29" spans="1:17" ht="25.5" customHeight="1">
      <c r="A29" s="1988" t="s">
        <v>972</v>
      </c>
      <c r="B29" s="1989">
        <v>2309</v>
      </c>
      <c r="C29" s="1990">
        <v>1132</v>
      </c>
      <c r="D29" s="1990">
        <v>1177</v>
      </c>
      <c r="E29" s="1991">
        <v>1</v>
      </c>
      <c r="F29" s="1991" t="s">
        <v>23</v>
      </c>
      <c r="G29" s="1991">
        <v>1</v>
      </c>
      <c r="H29" s="1991">
        <v>11</v>
      </c>
      <c r="I29" s="1991" t="s">
        <v>23</v>
      </c>
      <c r="J29" s="1991">
        <v>11</v>
      </c>
      <c r="K29" s="1991">
        <v>4</v>
      </c>
      <c r="L29" s="1991">
        <v>2</v>
      </c>
      <c r="M29" s="1991">
        <v>6</v>
      </c>
      <c r="N29" s="1991">
        <v>5</v>
      </c>
      <c r="O29" s="1995">
        <v>6</v>
      </c>
      <c r="P29" s="1951"/>
    </row>
    <row r="30" spans="1:17" ht="25.5" customHeight="1">
      <c r="A30" s="1988" t="s">
        <v>973</v>
      </c>
      <c r="B30" s="1989">
        <v>2768</v>
      </c>
      <c r="C30" s="1990">
        <v>1431</v>
      </c>
      <c r="D30" s="1990">
        <v>1337</v>
      </c>
      <c r="E30" s="1991" t="s">
        <v>23</v>
      </c>
      <c r="F30" s="1991">
        <v>4</v>
      </c>
      <c r="G30" s="1991">
        <v>-4</v>
      </c>
      <c r="H30" s="1991">
        <v>2</v>
      </c>
      <c r="I30" s="1991" t="s">
        <v>23</v>
      </c>
      <c r="J30" s="1991">
        <v>2</v>
      </c>
      <c r="K30" s="1991">
        <v>2</v>
      </c>
      <c r="L30" s="1991" t="s">
        <v>23</v>
      </c>
      <c r="M30" s="1991">
        <v>2</v>
      </c>
      <c r="N30" s="1991" t="s">
        <v>23</v>
      </c>
      <c r="O30" s="1995">
        <v>-4</v>
      </c>
      <c r="P30" s="1951"/>
    </row>
    <row r="31" spans="1:17" ht="25.5" customHeight="1">
      <c r="A31" s="1988" t="s">
        <v>974</v>
      </c>
      <c r="B31" s="1989">
        <v>621</v>
      </c>
      <c r="C31" s="1990">
        <v>319</v>
      </c>
      <c r="D31" s="1990">
        <v>302</v>
      </c>
      <c r="E31" s="1991">
        <v>1</v>
      </c>
      <c r="F31" s="1991" t="s">
        <v>23</v>
      </c>
      <c r="G31" s="1991">
        <v>1</v>
      </c>
      <c r="H31" s="1991">
        <v>2</v>
      </c>
      <c r="I31" s="1991" t="s">
        <v>23</v>
      </c>
      <c r="J31" s="1991">
        <v>2</v>
      </c>
      <c r="K31" s="1991">
        <v>1</v>
      </c>
      <c r="L31" s="1991" t="s">
        <v>23</v>
      </c>
      <c r="M31" s="1991">
        <v>1</v>
      </c>
      <c r="N31" s="1991">
        <v>1</v>
      </c>
      <c r="O31" s="1995">
        <v>2</v>
      </c>
      <c r="P31" s="1951"/>
    </row>
    <row r="32" spans="1:17" ht="25.5" customHeight="1" thickBot="1">
      <c r="A32" s="1996" t="s">
        <v>975</v>
      </c>
      <c r="B32" s="1997">
        <v>13325</v>
      </c>
      <c r="C32" s="1998">
        <v>6476</v>
      </c>
      <c r="D32" s="1998">
        <v>6849</v>
      </c>
      <c r="E32" s="1999">
        <v>12</v>
      </c>
      <c r="F32" s="1999">
        <v>12</v>
      </c>
      <c r="G32" s="2000" t="s">
        <v>47</v>
      </c>
      <c r="H32" s="1999">
        <v>8</v>
      </c>
      <c r="I32" s="1999">
        <v>8</v>
      </c>
      <c r="J32" s="1999">
        <v>16</v>
      </c>
      <c r="K32" s="1999">
        <v>12</v>
      </c>
      <c r="L32" s="1999">
        <v>3</v>
      </c>
      <c r="M32" s="1999">
        <v>15</v>
      </c>
      <c r="N32" s="1999">
        <v>1</v>
      </c>
      <c r="O32" s="2001">
        <v>1</v>
      </c>
      <c r="P32" s="1951"/>
    </row>
    <row r="33" spans="1:16" ht="25.5" customHeight="1">
      <c r="A33" s="2002" t="s">
        <v>976</v>
      </c>
      <c r="B33" s="2003" t="s">
        <v>977</v>
      </c>
      <c r="C33" s="2004"/>
      <c r="D33" s="2004"/>
      <c r="E33" s="2003"/>
      <c r="F33" s="2003"/>
      <c r="G33" s="2003"/>
      <c r="H33" s="2003"/>
      <c r="I33" s="2003"/>
      <c r="J33" s="2003"/>
      <c r="K33" s="2003"/>
      <c r="L33" s="2003"/>
      <c r="M33" s="2003"/>
      <c r="N33" s="2003"/>
      <c r="O33" s="2003"/>
    </row>
    <row r="34" spans="1:16" ht="25.5" customHeight="1">
      <c r="A34" s="2005" t="s">
        <v>978</v>
      </c>
      <c r="B34" s="2003" t="s">
        <v>979</v>
      </c>
      <c r="C34" s="2004"/>
      <c r="D34" s="2004"/>
      <c r="E34" s="2003"/>
      <c r="F34" s="2003"/>
      <c r="G34" s="2003"/>
      <c r="H34" s="2003"/>
      <c r="I34" s="2003"/>
      <c r="J34" s="2003"/>
      <c r="K34" s="2003"/>
      <c r="L34" s="2003"/>
      <c r="M34" s="2003"/>
      <c r="N34" s="2003"/>
      <c r="O34" s="2003"/>
    </row>
    <row r="35" spans="1:16" ht="12" customHeight="1">
      <c r="A35" s="2006"/>
      <c r="B35" s="2003"/>
      <c r="C35" s="2004"/>
      <c r="D35" s="2004"/>
      <c r="E35" s="2003"/>
      <c r="F35" s="2003"/>
      <c r="G35" s="2003"/>
      <c r="H35" s="2003"/>
      <c r="I35" s="2003"/>
      <c r="J35" s="2003"/>
      <c r="K35" s="2003"/>
      <c r="L35" s="2003"/>
      <c r="M35" s="2003"/>
      <c r="N35" s="2003"/>
      <c r="O35" s="2003"/>
    </row>
    <row r="36" spans="1:16" ht="25.5" customHeight="1">
      <c r="A36" s="2007" t="s">
        <v>980</v>
      </c>
      <c r="B36" s="2007"/>
      <c r="C36" s="2007"/>
      <c r="D36" s="2007"/>
      <c r="E36" s="2007"/>
      <c r="P36" s="1943"/>
    </row>
    <row r="37" spans="1:16" ht="25.5" customHeight="1">
      <c r="A37" s="2008"/>
      <c r="B37" s="2009"/>
      <c r="C37" s="2009"/>
      <c r="D37" s="2009"/>
      <c r="E37" s="2009"/>
      <c r="F37" s="2009"/>
      <c r="G37" s="2009"/>
      <c r="H37" s="2009"/>
      <c r="I37" s="2009"/>
      <c r="J37" s="2009"/>
      <c r="K37" s="2009"/>
      <c r="P37" s="1943"/>
    </row>
  </sheetData>
  <mergeCells count="16">
    <mergeCell ref="F5:F6"/>
    <mergeCell ref="G5:G6"/>
    <mergeCell ref="H5:J5"/>
    <mergeCell ref="K5:M5"/>
    <mergeCell ref="N5:N6"/>
    <mergeCell ref="A36:E36"/>
    <mergeCell ref="A3:A6"/>
    <mergeCell ref="B3:D4"/>
    <mergeCell ref="E3:O3"/>
    <mergeCell ref="E4:G4"/>
    <mergeCell ref="H4:N4"/>
    <mergeCell ref="O4:O6"/>
    <mergeCell ref="B5:B6"/>
    <mergeCell ref="C5:C6"/>
    <mergeCell ref="D5:D6"/>
    <mergeCell ref="E5:E6"/>
  </mergeCells>
  <phoneticPr fontId="4"/>
  <printOptions horizontalCentered="1" verticalCentered="1"/>
  <pageMargins left="0.70866141732283472" right="0.70866141732283472" top="0.35433070866141736" bottom="0.35433070866141736" header="0.31496062992125984" footer="0.31496062992125984"/>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0"/>
  <sheetViews>
    <sheetView showOutlineSymbols="0" zoomScaleNormal="100" workbookViewId="0">
      <selection sqref="A1:L1"/>
    </sheetView>
  </sheetViews>
  <sheetFormatPr defaultColWidth="10.625" defaultRowHeight="13.5"/>
  <cols>
    <col min="1" max="1" width="15.5" style="5" customWidth="1"/>
    <col min="2" max="6" width="9.875" style="7" customWidth="1"/>
    <col min="7" max="12" width="9.875" style="5" customWidth="1"/>
    <col min="13" max="256" width="10.625" style="5"/>
    <col min="257" max="257" width="15.5" style="5" customWidth="1"/>
    <col min="258" max="268" width="9.875" style="5" customWidth="1"/>
    <col min="269" max="512" width="10.625" style="5"/>
    <col min="513" max="513" width="15.5" style="5" customWidth="1"/>
    <col min="514" max="524" width="9.875" style="5" customWidth="1"/>
    <col min="525" max="768" width="10.625" style="5"/>
    <col min="769" max="769" width="15.5" style="5" customWidth="1"/>
    <col min="770" max="780" width="9.875" style="5" customWidth="1"/>
    <col min="781" max="1024" width="10.625" style="5"/>
    <col min="1025" max="1025" width="15.5" style="5" customWidth="1"/>
    <col min="1026" max="1036" width="9.875" style="5" customWidth="1"/>
    <col min="1037" max="1280" width="10.625" style="5"/>
    <col min="1281" max="1281" width="15.5" style="5" customWidth="1"/>
    <col min="1282" max="1292" width="9.875" style="5" customWidth="1"/>
    <col min="1293" max="1536" width="10.625" style="5"/>
    <col min="1537" max="1537" width="15.5" style="5" customWidth="1"/>
    <col min="1538" max="1548" width="9.875" style="5" customWidth="1"/>
    <col min="1549" max="1792" width="10.625" style="5"/>
    <col min="1793" max="1793" width="15.5" style="5" customWidth="1"/>
    <col min="1794" max="1804" width="9.875" style="5" customWidth="1"/>
    <col min="1805" max="2048" width="10.625" style="5"/>
    <col min="2049" max="2049" width="15.5" style="5" customWidth="1"/>
    <col min="2050" max="2060" width="9.875" style="5" customWidth="1"/>
    <col min="2061" max="2304" width="10.625" style="5"/>
    <col min="2305" max="2305" width="15.5" style="5" customWidth="1"/>
    <col min="2306" max="2316" width="9.875" style="5" customWidth="1"/>
    <col min="2317" max="2560" width="10.625" style="5"/>
    <col min="2561" max="2561" width="15.5" style="5" customWidth="1"/>
    <col min="2562" max="2572" width="9.875" style="5" customWidth="1"/>
    <col min="2573" max="2816" width="10.625" style="5"/>
    <col min="2817" max="2817" width="15.5" style="5" customWidth="1"/>
    <col min="2818" max="2828" width="9.875" style="5" customWidth="1"/>
    <col min="2829" max="3072" width="10.625" style="5"/>
    <col min="3073" max="3073" width="15.5" style="5" customWidth="1"/>
    <col min="3074" max="3084" width="9.875" style="5" customWidth="1"/>
    <col min="3085" max="3328" width="10.625" style="5"/>
    <col min="3329" max="3329" width="15.5" style="5" customWidth="1"/>
    <col min="3330" max="3340" width="9.875" style="5" customWidth="1"/>
    <col min="3341" max="3584" width="10.625" style="5"/>
    <col min="3585" max="3585" width="15.5" style="5" customWidth="1"/>
    <col min="3586" max="3596" width="9.875" style="5" customWidth="1"/>
    <col min="3597" max="3840" width="10.625" style="5"/>
    <col min="3841" max="3841" width="15.5" style="5" customWidth="1"/>
    <col min="3842" max="3852" width="9.875" style="5" customWidth="1"/>
    <col min="3853" max="4096" width="10.625" style="5"/>
    <col min="4097" max="4097" width="15.5" style="5" customWidth="1"/>
    <col min="4098" max="4108" width="9.875" style="5" customWidth="1"/>
    <col min="4109" max="4352" width="10.625" style="5"/>
    <col min="4353" max="4353" width="15.5" style="5" customWidth="1"/>
    <col min="4354" max="4364" width="9.875" style="5" customWidth="1"/>
    <col min="4365" max="4608" width="10.625" style="5"/>
    <col min="4609" max="4609" width="15.5" style="5" customWidth="1"/>
    <col min="4610" max="4620" width="9.875" style="5" customWidth="1"/>
    <col min="4621" max="4864" width="10.625" style="5"/>
    <col min="4865" max="4865" width="15.5" style="5" customWidth="1"/>
    <col min="4866" max="4876" width="9.875" style="5" customWidth="1"/>
    <col min="4877" max="5120" width="10.625" style="5"/>
    <col min="5121" max="5121" width="15.5" style="5" customWidth="1"/>
    <col min="5122" max="5132" width="9.875" style="5" customWidth="1"/>
    <col min="5133" max="5376" width="10.625" style="5"/>
    <col min="5377" max="5377" width="15.5" style="5" customWidth="1"/>
    <col min="5378" max="5388" width="9.875" style="5" customWidth="1"/>
    <col min="5389" max="5632" width="10.625" style="5"/>
    <col min="5633" max="5633" width="15.5" style="5" customWidth="1"/>
    <col min="5634" max="5644" width="9.875" style="5" customWidth="1"/>
    <col min="5645" max="5888" width="10.625" style="5"/>
    <col min="5889" max="5889" width="15.5" style="5" customWidth="1"/>
    <col min="5890" max="5900" width="9.875" style="5" customWidth="1"/>
    <col min="5901" max="6144" width="10.625" style="5"/>
    <col min="6145" max="6145" width="15.5" style="5" customWidth="1"/>
    <col min="6146" max="6156" width="9.875" style="5" customWidth="1"/>
    <col min="6157" max="6400" width="10.625" style="5"/>
    <col min="6401" max="6401" width="15.5" style="5" customWidth="1"/>
    <col min="6402" max="6412" width="9.875" style="5" customWidth="1"/>
    <col min="6413" max="6656" width="10.625" style="5"/>
    <col min="6657" max="6657" width="15.5" style="5" customWidth="1"/>
    <col min="6658" max="6668" width="9.875" style="5" customWidth="1"/>
    <col min="6669" max="6912" width="10.625" style="5"/>
    <col min="6913" max="6913" width="15.5" style="5" customWidth="1"/>
    <col min="6914" max="6924" width="9.875" style="5" customWidth="1"/>
    <col min="6925" max="7168" width="10.625" style="5"/>
    <col min="7169" max="7169" width="15.5" style="5" customWidth="1"/>
    <col min="7170" max="7180" width="9.875" style="5" customWidth="1"/>
    <col min="7181" max="7424" width="10.625" style="5"/>
    <col min="7425" max="7425" width="15.5" style="5" customWidth="1"/>
    <col min="7426" max="7436" width="9.875" style="5" customWidth="1"/>
    <col min="7437" max="7680" width="10.625" style="5"/>
    <col min="7681" max="7681" width="15.5" style="5" customWidth="1"/>
    <col min="7682" max="7692" width="9.875" style="5" customWidth="1"/>
    <col min="7693" max="7936" width="10.625" style="5"/>
    <col min="7937" max="7937" width="15.5" style="5" customWidth="1"/>
    <col min="7938" max="7948" width="9.875" style="5" customWidth="1"/>
    <col min="7949" max="8192" width="10.625" style="5"/>
    <col min="8193" max="8193" width="15.5" style="5" customWidth="1"/>
    <col min="8194" max="8204" width="9.875" style="5" customWidth="1"/>
    <col min="8205" max="8448" width="10.625" style="5"/>
    <col min="8449" max="8449" width="15.5" style="5" customWidth="1"/>
    <col min="8450" max="8460" width="9.875" style="5" customWidth="1"/>
    <col min="8461" max="8704" width="10.625" style="5"/>
    <col min="8705" max="8705" width="15.5" style="5" customWidth="1"/>
    <col min="8706" max="8716" width="9.875" style="5" customWidth="1"/>
    <col min="8717" max="8960" width="10.625" style="5"/>
    <col min="8961" max="8961" width="15.5" style="5" customWidth="1"/>
    <col min="8962" max="8972" width="9.875" style="5" customWidth="1"/>
    <col min="8973" max="9216" width="10.625" style="5"/>
    <col min="9217" max="9217" width="15.5" style="5" customWidth="1"/>
    <col min="9218" max="9228" width="9.875" style="5" customWidth="1"/>
    <col min="9229" max="9472" width="10.625" style="5"/>
    <col min="9473" max="9473" width="15.5" style="5" customWidth="1"/>
    <col min="9474" max="9484" width="9.875" style="5" customWidth="1"/>
    <col min="9485" max="9728" width="10.625" style="5"/>
    <col min="9729" max="9729" width="15.5" style="5" customWidth="1"/>
    <col min="9730" max="9740" width="9.875" style="5" customWidth="1"/>
    <col min="9741" max="9984" width="10.625" style="5"/>
    <col min="9985" max="9985" width="15.5" style="5" customWidth="1"/>
    <col min="9986" max="9996" width="9.875" style="5" customWidth="1"/>
    <col min="9997" max="10240" width="10.625" style="5"/>
    <col min="10241" max="10241" width="15.5" style="5" customWidth="1"/>
    <col min="10242" max="10252" width="9.875" style="5" customWidth="1"/>
    <col min="10253" max="10496" width="10.625" style="5"/>
    <col min="10497" max="10497" width="15.5" style="5" customWidth="1"/>
    <col min="10498" max="10508" width="9.875" style="5" customWidth="1"/>
    <col min="10509" max="10752" width="10.625" style="5"/>
    <col min="10753" max="10753" width="15.5" style="5" customWidth="1"/>
    <col min="10754" max="10764" width="9.875" style="5" customWidth="1"/>
    <col min="10765" max="11008" width="10.625" style="5"/>
    <col min="11009" max="11009" width="15.5" style="5" customWidth="1"/>
    <col min="11010" max="11020" width="9.875" style="5" customWidth="1"/>
    <col min="11021" max="11264" width="10.625" style="5"/>
    <col min="11265" max="11265" width="15.5" style="5" customWidth="1"/>
    <col min="11266" max="11276" width="9.875" style="5" customWidth="1"/>
    <col min="11277" max="11520" width="10.625" style="5"/>
    <col min="11521" max="11521" width="15.5" style="5" customWidth="1"/>
    <col min="11522" max="11532" width="9.875" style="5" customWidth="1"/>
    <col min="11533" max="11776" width="10.625" style="5"/>
    <col min="11777" max="11777" width="15.5" style="5" customWidth="1"/>
    <col min="11778" max="11788" width="9.875" style="5" customWidth="1"/>
    <col min="11789" max="12032" width="10.625" style="5"/>
    <col min="12033" max="12033" width="15.5" style="5" customWidth="1"/>
    <col min="12034" max="12044" width="9.875" style="5" customWidth="1"/>
    <col min="12045" max="12288" width="10.625" style="5"/>
    <col min="12289" max="12289" width="15.5" style="5" customWidth="1"/>
    <col min="12290" max="12300" width="9.875" style="5" customWidth="1"/>
    <col min="12301" max="12544" width="10.625" style="5"/>
    <col min="12545" max="12545" width="15.5" style="5" customWidth="1"/>
    <col min="12546" max="12556" width="9.875" style="5" customWidth="1"/>
    <col min="12557" max="12800" width="10.625" style="5"/>
    <col min="12801" max="12801" width="15.5" style="5" customWidth="1"/>
    <col min="12802" max="12812" width="9.875" style="5" customWidth="1"/>
    <col min="12813" max="13056" width="10.625" style="5"/>
    <col min="13057" max="13057" width="15.5" style="5" customWidth="1"/>
    <col min="13058" max="13068" width="9.875" style="5" customWidth="1"/>
    <col min="13069" max="13312" width="10.625" style="5"/>
    <col min="13313" max="13313" width="15.5" style="5" customWidth="1"/>
    <col min="13314" max="13324" width="9.875" style="5" customWidth="1"/>
    <col min="13325" max="13568" width="10.625" style="5"/>
    <col min="13569" max="13569" width="15.5" style="5" customWidth="1"/>
    <col min="13570" max="13580" width="9.875" style="5" customWidth="1"/>
    <col min="13581" max="13824" width="10.625" style="5"/>
    <col min="13825" max="13825" width="15.5" style="5" customWidth="1"/>
    <col min="13826" max="13836" width="9.875" style="5" customWidth="1"/>
    <col min="13837" max="14080" width="10.625" style="5"/>
    <col min="14081" max="14081" width="15.5" style="5" customWidth="1"/>
    <col min="14082" max="14092" width="9.875" style="5" customWidth="1"/>
    <col min="14093" max="14336" width="10.625" style="5"/>
    <col min="14337" max="14337" width="15.5" style="5" customWidth="1"/>
    <col min="14338" max="14348" width="9.875" style="5" customWidth="1"/>
    <col min="14349" max="14592" width="10.625" style="5"/>
    <col min="14593" max="14593" width="15.5" style="5" customWidth="1"/>
    <col min="14594" max="14604" width="9.875" style="5" customWidth="1"/>
    <col min="14605" max="14848" width="10.625" style="5"/>
    <col min="14849" max="14849" width="15.5" style="5" customWidth="1"/>
    <col min="14850" max="14860" width="9.875" style="5" customWidth="1"/>
    <col min="14861" max="15104" width="10.625" style="5"/>
    <col min="15105" max="15105" width="15.5" style="5" customWidth="1"/>
    <col min="15106" max="15116" width="9.875" style="5" customWidth="1"/>
    <col min="15117" max="15360" width="10.625" style="5"/>
    <col min="15361" max="15361" width="15.5" style="5" customWidth="1"/>
    <col min="15362" max="15372" width="9.875" style="5" customWidth="1"/>
    <col min="15373" max="15616" width="10.625" style="5"/>
    <col min="15617" max="15617" width="15.5" style="5" customWidth="1"/>
    <col min="15618" max="15628" width="9.875" style="5" customWidth="1"/>
    <col min="15629" max="15872" width="10.625" style="5"/>
    <col min="15873" max="15873" width="15.5" style="5" customWidth="1"/>
    <col min="15874" max="15884" width="9.875" style="5" customWidth="1"/>
    <col min="15885" max="16128" width="10.625" style="5"/>
    <col min="16129" max="16129" width="15.5" style="5" customWidth="1"/>
    <col min="16130" max="16140" width="9.875" style="5" customWidth="1"/>
    <col min="16141" max="16384" width="10.625" style="5"/>
  </cols>
  <sheetData>
    <row r="1" spans="1:12" ht="15.6" customHeight="1">
      <c r="A1" s="1681" t="s">
        <v>812</v>
      </c>
      <c r="B1" s="1682"/>
      <c r="C1" s="1682"/>
      <c r="D1" s="1682"/>
      <c r="E1" s="1682"/>
      <c r="F1" s="1682"/>
      <c r="G1" s="1682"/>
      <c r="H1" s="1682"/>
      <c r="I1" s="1682"/>
      <c r="J1" s="1682"/>
      <c r="K1" s="1682"/>
      <c r="L1" s="1682"/>
    </row>
    <row r="2" spans="1:12" ht="15.6" customHeight="1" thickBot="1">
      <c r="A2" s="1683" t="s">
        <v>813</v>
      </c>
      <c r="B2" s="1684"/>
      <c r="C2" s="1684"/>
      <c r="D2" s="1684"/>
      <c r="E2" s="1684"/>
      <c r="F2" s="1684"/>
      <c r="G2" s="1684"/>
      <c r="H2" s="1684"/>
      <c r="I2" s="1684"/>
      <c r="J2" s="1684"/>
      <c r="K2" s="1684"/>
      <c r="L2" s="1684"/>
    </row>
    <row r="3" spans="1:12" ht="16.149999999999999" customHeight="1" thickTop="1">
      <c r="A3" s="1685" t="s">
        <v>814</v>
      </c>
      <c r="B3" s="1686" t="s">
        <v>815</v>
      </c>
      <c r="C3" s="1687" t="s">
        <v>816</v>
      </c>
      <c r="D3" s="1687" t="s">
        <v>817</v>
      </c>
      <c r="E3" s="1687" t="s">
        <v>818</v>
      </c>
      <c r="F3" s="1686" t="s">
        <v>819</v>
      </c>
      <c r="G3" s="1687" t="s">
        <v>820</v>
      </c>
      <c r="H3" s="1688" t="s">
        <v>821</v>
      </c>
      <c r="I3" s="1689"/>
      <c r="J3" s="1690"/>
      <c r="K3" s="1690"/>
      <c r="L3" s="1690"/>
    </row>
    <row r="4" spans="1:12" ht="16.149999999999999" customHeight="1">
      <c r="A4" s="1691"/>
      <c r="B4" s="1275"/>
      <c r="C4" s="1692"/>
      <c r="D4" s="1692"/>
      <c r="E4" s="1692"/>
      <c r="F4" s="1275"/>
      <c r="G4" s="1692"/>
      <c r="H4" s="1693"/>
      <c r="I4" s="1694" t="s">
        <v>396</v>
      </c>
      <c r="J4" s="1694" t="s">
        <v>822</v>
      </c>
      <c r="K4" s="1694" t="s">
        <v>823</v>
      </c>
      <c r="L4" s="1694" t="s">
        <v>824</v>
      </c>
    </row>
    <row r="5" spans="1:12" ht="12.75" customHeight="1">
      <c r="A5" s="1498"/>
      <c r="B5" s="1695"/>
      <c r="C5" s="1696"/>
      <c r="D5" s="1696"/>
      <c r="E5" s="1696"/>
      <c r="F5" s="1696"/>
      <c r="G5" s="1697"/>
      <c r="H5" s="1697"/>
      <c r="I5" s="1697"/>
      <c r="J5" s="1697"/>
      <c r="K5" s="1697"/>
      <c r="L5" s="1697"/>
    </row>
    <row r="6" spans="1:12" s="7" customFormat="1" ht="22.15" customHeight="1">
      <c r="A6" s="1698" t="s">
        <v>825</v>
      </c>
      <c r="B6" s="1352">
        <v>10000</v>
      </c>
      <c r="C6" s="1251">
        <v>2273</v>
      </c>
      <c r="D6" s="1251">
        <v>2582</v>
      </c>
      <c r="E6" s="1251">
        <v>1097</v>
      </c>
      <c r="F6" s="1251">
        <v>232</v>
      </c>
      <c r="G6" s="1251">
        <v>502</v>
      </c>
      <c r="H6" s="1251">
        <v>2900</v>
      </c>
      <c r="I6" s="1251">
        <v>143</v>
      </c>
      <c r="J6" s="1251">
        <v>1299</v>
      </c>
      <c r="K6" s="1251">
        <v>918</v>
      </c>
      <c r="L6" s="1251">
        <v>461</v>
      </c>
    </row>
    <row r="7" spans="1:12" ht="12.75" customHeight="1">
      <c r="A7" s="1338"/>
      <c r="B7" s="1699"/>
      <c r="C7" s="1700"/>
      <c r="D7" s="1700"/>
      <c r="E7" s="1700"/>
      <c r="F7" s="1700"/>
      <c r="G7" s="1701"/>
      <c r="H7" s="1701"/>
      <c r="I7" s="1701"/>
      <c r="J7" s="1701"/>
      <c r="K7" s="1701"/>
      <c r="L7" s="1701"/>
    </row>
    <row r="8" spans="1:12" ht="12.75" customHeight="1">
      <c r="A8" s="1344"/>
      <c r="B8" s="1702"/>
      <c r="C8" s="1703"/>
      <c r="D8" s="1703"/>
      <c r="E8" s="1703"/>
      <c r="F8" s="1703"/>
      <c r="G8" s="1704"/>
      <c r="H8" s="1704"/>
      <c r="I8" s="1704"/>
      <c r="J8" s="1704"/>
      <c r="K8" s="1704"/>
      <c r="L8" s="1704"/>
    </row>
    <row r="9" spans="1:12" s="7" customFormat="1" ht="18" customHeight="1">
      <c r="A9" s="1698" t="s">
        <v>46</v>
      </c>
      <c r="B9" s="1705">
        <v>107.4</v>
      </c>
      <c r="C9" s="1413">
        <v>112.4</v>
      </c>
      <c r="D9" s="1413">
        <v>107.8</v>
      </c>
      <c r="E9" s="1413">
        <v>110.2</v>
      </c>
      <c r="F9" s="1413">
        <v>98.5</v>
      </c>
      <c r="G9" s="1413">
        <v>103.7</v>
      </c>
      <c r="H9" s="1413">
        <v>104.2</v>
      </c>
      <c r="I9" s="1413">
        <v>92.8</v>
      </c>
      <c r="J9" s="1413">
        <v>101.5</v>
      </c>
      <c r="K9" s="1413">
        <v>99.2</v>
      </c>
      <c r="L9" s="1413">
        <v>123.1</v>
      </c>
    </row>
    <row r="10" spans="1:12" s="7" customFormat="1" ht="18" customHeight="1">
      <c r="A10" s="1698">
        <v>29</v>
      </c>
      <c r="B10" s="1706">
        <v>108.5</v>
      </c>
      <c r="C10" s="1413">
        <v>122.5</v>
      </c>
      <c r="D10" s="1430">
        <v>100.7</v>
      </c>
      <c r="E10" s="1413">
        <v>110.6</v>
      </c>
      <c r="F10" s="1413">
        <v>110.2</v>
      </c>
      <c r="G10" s="1413">
        <v>101.5</v>
      </c>
      <c r="H10" s="1413">
        <v>106.2</v>
      </c>
      <c r="I10" s="1413">
        <v>94</v>
      </c>
      <c r="J10" s="1413">
        <v>103</v>
      </c>
      <c r="K10" s="1413">
        <v>101.9</v>
      </c>
      <c r="L10" s="1413">
        <v>125.2</v>
      </c>
    </row>
    <row r="11" spans="1:12" s="7" customFormat="1" ht="18" customHeight="1">
      <c r="A11" s="1698">
        <v>30</v>
      </c>
      <c r="B11" s="1705">
        <v>111.8</v>
      </c>
      <c r="C11" s="1413">
        <v>130.4</v>
      </c>
      <c r="D11" s="1413">
        <v>107.6</v>
      </c>
      <c r="E11" s="1413">
        <v>114.4</v>
      </c>
      <c r="F11" s="1413">
        <v>102.8</v>
      </c>
      <c r="G11" s="1413">
        <v>103.8</v>
      </c>
      <c r="H11" s="1413">
        <v>103.7</v>
      </c>
      <c r="I11" s="1413">
        <v>85.4</v>
      </c>
      <c r="J11" s="1413">
        <v>103.7</v>
      </c>
      <c r="K11" s="1413">
        <v>96.3</v>
      </c>
      <c r="L11" s="1413">
        <v>122.6</v>
      </c>
    </row>
    <row r="12" spans="1:12" s="7" customFormat="1" ht="18" customHeight="1">
      <c r="A12" s="1698" t="s">
        <v>826</v>
      </c>
      <c r="B12" s="1706">
        <v>109.3</v>
      </c>
      <c r="C12" s="1430">
        <v>131.1</v>
      </c>
      <c r="D12" s="1430">
        <v>94.8</v>
      </c>
      <c r="E12" s="1430">
        <v>116.4</v>
      </c>
      <c r="F12" s="1430">
        <v>99.5</v>
      </c>
      <c r="G12" s="1430">
        <v>109.1</v>
      </c>
      <c r="H12" s="1430">
        <v>104.2</v>
      </c>
      <c r="I12" s="1430">
        <v>80.2</v>
      </c>
      <c r="J12" s="1430">
        <v>105.6</v>
      </c>
      <c r="K12" s="1430">
        <v>96.9</v>
      </c>
      <c r="L12" s="1430">
        <v>121.9</v>
      </c>
    </row>
    <row r="13" spans="1:12" s="7" customFormat="1" ht="18" customHeight="1">
      <c r="A13" s="1698" t="s">
        <v>827</v>
      </c>
      <c r="B13" s="1706">
        <v>110.3</v>
      </c>
      <c r="C13" s="1430">
        <v>127.2</v>
      </c>
      <c r="D13" s="1430">
        <v>99.1</v>
      </c>
      <c r="E13" s="1430">
        <v>133</v>
      </c>
      <c r="F13" s="1430">
        <v>96.1</v>
      </c>
      <c r="G13" s="1430">
        <v>100.8</v>
      </c>
      <c r="H13" s="1430">
        <v>102</v>
      </c>
      <c r="I13" s="1430">
        <v>81.5</v>
      </c>
      <c r="J13" s="1430">
        <v>106.2</v>
      </c>
      <c r="K13" s="1430">
        <v>96.8</v>
      </c>
      <c r="L13" s="1430">
        <v>108.4</v>
      </c>
    </row>
    <row r="14" spans="1:12" ht="18" customHeight="1">
      <c r="A14" s="1707"/>
      <c r="B14" s="1705"/>
      <c r="C14" s="1413"/>
      <c r="D14" s="1413"/>
      <c r="E14" s="1413"/>
      <c r="F14" s="1413"/>
      <c r="G14" s="1413"/>
      <c r="H14" s="1411"/>
      <c r="I14" s="1411"/>
      <c r="J14" s="1411"/>
      <c r="K14" s="1411"/>
      <c r="L14" s="1411"/>
    </row>
    <row r="15" spans="1:12" ht="18" customHeight="1">
      <c r="A15" s="1698" t="s">
        <v>369</v>
      </c>
      <c r="B15" s="1706">
        <v>111.6</v>
      </c>
      <c r="C15" s="1430">
        <v>130.69999999999999</v>
      </c>
      <c r="D15" s="1430">
        <v>93.9</v>
      </c>
      <c r="E15" s="1430">
        <v>167.3</v>
      </c>
      <c r="F15" s="1430">
        <v>45.8</v>
      </c>
      <c r="G15" s="1430">
        <v>73.400000000000006</v>
      </c>
      <c r="H15" s="1430">
        <v>100.6</v>
      </c>
      <c r="I15" s="1430">
        <v>76.099999999999994</v>
      </c>
      <c r="J15" s="1430">
        <v>103.9</v>
      </c>
      <c r="K15" s="1430">
        <v>97</v>
      </c>
      <c r="L15" s="1430">
        <v>106.2</v>
      </c>
    </row>
    <row r="16" spans="1:12" ht="18" customHeight="1">
      <c r="A16" s="1698">
        <v>7</v>
      </c>
      <c r="B16" s="1706">
        <v>114.8</v>
      </c>
      <c r="C16" s="1430">
        <v>130.19999999999999</v>
      </c>
      <c r="D16" s="1430">
        <v>103</v>
      </c>
      <c r="E16" s="1430">
        <v>145.69999999999999</v>
      </c>
      <c r="F16" s="1430">
        <v>80.900000000000006</v>
      </c>
      <c r="G16" s="1430">
        <v>85.1</v>
      </c>
      <c r="H16" s="1430">
        <v>102.8</v>
      </c>
      <c r="I16" s="1430">
        <v>75</v>
      </c>
      <c r="J16" s="1430">
        <v>106.4</v>
      </c>
      <c r="K16" s="1430">
        <v>101</v>
      </c>
      <c r="L16" s="1430">
        <v>105.5</v>
      </c>
    </row>
    <row r="17" spans="1:13" ht="18" customHeight="1">
      <c r="A17" s="1698">
        <v>8</v>
      </c>
      <c r="B17" s="1706">
        <v>117</v>
      </c>
      <c r="C17" s="1430">
        <v>128.9</v>
      </c>
      <c r="D17" s="1430">
        <v>115</v>
      </c>
      <c r="E17" s="1430">
        <v>149.30000000000001</v>
      </c>
      <c r="F17" s="1430">
        <v>67.099999999999994</v>
      </c>
      <c r="G17" s="1430">
        <v>107.5</v>
      </c>
      <c r="H17" s="1430">
        <v>102.6</v>
      </c>
      <c r="I17" s="1413">
        <v>72.099999999999994</v>
      </c>
      <c r="J17" s="1430">
        <v>107.7</v>
      </c>
      <c r="K17" s="1413">
        <v>99.6</v>
      </c>
      <c r="L17" s="1430">
        <v>103.9</v>
      </c>
    </row>
    <row r="18" spans="1:13" ht="18" customHeight="1">
      <c r="A18" s="1698">
        <v>9</v>
      </c>
      <c r="B18" s="1706">
        <v>110.5</v>
      </c>
      <c r="C18" s="1413">
        <v>123.4</v>
      </c>
      <c r="D18" s="1430">
        <v>95.8</v>
      </c>
      <c r="E18" s="1413">
        <v>141.4</v>
      </c>
      <c r="F18" s="1413">
        <v>108.2</v>
      </c>
      <c r="G18" s="1413">
        <v>116.5</v>
      </c>
      <c r="H18" s="1413">
        <v>102.3</v>
      </c>
      <c r="I18" s="1413">
        <v>75.599999999999994</v>
      </c>
      <c r="J18" s="1413">
        <v>106.9</v>
      </c>
      <c r="K18" s="1413">
        <v>101</v>
      </c>
      <c r="L18" s="1413">
        <v>101.9</v>
      </c>
    </row>
    <row r="19" spans="1:13" ht="18" customHeight="1">
      <c r="A19" s="1698">
        <v>10</v>
      </c>
      <c r="B19" s="1706">
        <v>109.4</v>
      </c>
      <c r="C19" s="1413">
        <v>119.6</v>
      </c>
      <c r="D19" s="1430">
        <v>107.2</v>
      </c>
      <c r="E19" s="1413">
        <v>115.2</v>
      </c>
      <c r="F19" s="1413">
        <v>100.5</v>
      </c>
      <c r="G19" s="1413">
        <v>109.7</v>
      </c>
      <c r="H19" s="1413">
        <v>102.2</v>
      </c>
      <c r="I19" s="1413">
        <v>81</v>
      </c>
      <c r="J19" s="1413">
        <v>108.7</v>
      </c>
      <c r="K19" s="1413">
        <v>97.5</v>
      </c>
      <c r="L19" s="1413">
        <v>103.7</v>
      </c>
    </row>
    <row r="20" spans="1:13" ht="18" customHeight="1">
      <c r="A20" s="1698">
        <v>11</v>
      </c>
      <c r="B20" s="1706">
        <v>107.9</v>
      </c>
      <c r="C20" s="1413">
        <v>120.5</v>
      </c>
      <c r="D20" s="1430">
        <v>95.8</v>
      </c>
      <c r="E20" s="1413">
        <v>125.2</v>
      </c>
      <c r="F20" s="1413">
        <v>91.5</v>
      </c>
      <c r="G20" s="1413">
        <v>115.9</v>
      </c>
      <c r="H20" s="1413">
        <v>103.2</v>
      </c>
      <c r="I20" s="1413">
        <v>82.8</v>
      </c>
      <c r="J20" s="1413">
        <v>108.1</v>
      </c>
      <c r="K20" s="1413">
        <v>97.8</v>
      </c>
      <c r="L20" s="1413">
        <v>111.7</v>
      </c>
    </row>
    <row r="21" spans="1:13" ht="18" customHeight="1">
      <c r="A21" s="1698">
        <v>12</v>
      </c>
      <c r="B21" s="1706">
        <v>104.3</v>
      </c>
      <c r="C21" s="1413">
        <v>121.1</v>
      </c>
      <c r="D21" s="1430">
        <v>89.5</v>
      </c>
      <c r="E21" s="1413">
        <v>106.9</v>
      </c>
      <c r="F21" s="1413">
        <v>93.1</v>
      </c>
      <c r="G21" s="1413">
        <v>111.9</v>
      </c>
      <c r="H21" s="1413">
        <v>103.8</v>
      </c>
      <c r="I21" s="1413">
        <v>87.1</v>
      </c>
      <c r="J21" s="1413">
        <v>107.5</v>
      </c>
      <c r="K21" s="1413">
        <v>98.1</v>
      </c>
      <c r="L21" s="1413">
        <v>116</v>
      </c>
    </row>
    <row r="22" spans="1:13" ht="18" customHeight="1">
      <c r="A22" s="1698" t="s">
        <v>828</v>
      </c>
      <c r="B22" s="1706">
        <v>109.4</v>
      </c>
      <c r="C22" s="1413">
        <v>121.8</v>
      </c>
      <c r="D22" s="1430">
        <v>110.5</v>
      </c>
      <c r="E22" s="1413">
        <v>104.4</v>
      </c>
      <c r="F22" s="1413">
        <v>102</v>
      </c>
      <c r="G22" s="1413">
        <v>94.1</v>
      </c>
      <c r="H22" s="1413">
        <v>103.3</v>
      </c>
      <c r="I22" s="1413">
        <v>70.7</v>
      </c>
      <c r="J22" s="1413">
        <v>105</v>
      </c>
      <c r="K22" s="1413">
        <v>98.9</v>
      </c>
      <c r="L22" s="1413">
        <v>114.3</v>
      </c>
    </row>
    <row r="23" spans="1:13" ht="18" customHeight="1">
      <c r="A23" s="1707">
        <v>2</v>
      </c>
      <c r="B23" s="1705">
        <v>106.7</v>
      </c>
      <c r="C23" s="1413">
        <v>122</v>
      </c>
      <c r="D23" s="1413">
        <v>98.4</v>
      </c>
      <c r="E23" s="1413">
        <v>106.7</v>
      </c>
      <c r="F23" s="1413">
        <v>106</v>
      </c>
      <c r="G23" s="1413">
        <v>91.3</v>
      </c>
      <c r="H23" s="1413">
        <v>103.5</v>
      </c>
      <c r="I23" s="1413">
        <v>88.6</v>
      </c>
      <c r="J23" s="1413">
        <v>105.1</v>
      </c>
      <c r="K23" s="1413">
        <v>96.7</v>
      </c>
      <c r="L23" s="1413">
        <v>116.7</v>
      </c>
    </row>
    <row r="24" spans="1:13" ht="18" customHeight="1">
      <c r="A24" s="1707">
        <v>3</v>
      </c>
      <c r="B24" s="1705">
        <v>109.8</v>
      </c>
      <c r="C24" s="1413">
        <v>122</v>
      </c>
      <c r="D24" s="1413">
        <v>99.1</v>
      </c>
      <c r="E24" s="1413">
        <v>104.4</v>
      </c>
      <c r="F24" s="1413">
        <v>105.9</v>
      </c>
      <c r="G24" s="1413">
        <v>138.6</v>
      </c>
      <c r="H24" s="1413">
        <v>104.8</v>
      </c>
      <c r="I24" s="1413">
        <v>99.4</v>
      </c>
      <c r="J24" s="1413">
        <v>104.8</v>
      </c>
      <c r="K24" s="1413">
        <v>96.6</v>
      </c>
      <c r="L24" s="1413">
        <v>119.7</v>
      </c>
    </row>
    <row r="25" spans="1:13" ht="18" customHeight="1">
      <c r="A25" s="1707">
        <v>4</v>
      </c>
      <c r="B25" s="1705">
        <v>103</v>
      </c>
      <c r="C25" s="1413">
        <v>121.6</v>
      </c>
      <c r="D25" s="1413">
        <v>86.3</v>
      </c>
      <c r="E25" s="1413">
        <v>97.8</v>
      </c>
      <c r="F25" s="1413">
        <v>101.6</v>
      </c>
      <c r="G25" s="1413">
        <v>87.2</v>
      </c>
      <c r="H25" s="1413">
        <v>104.6</v>
      </c>
      <c r="I25" s="1413">
        <v>108.7</v>
      </c>
      <c r="J25" s="1413">
        <v>103.5</v>
      </c>
      <c r="K25" s="1413">
        <v>97.8</v>
      </c>
      <c r="L25" s="1413">
        <v>119.9</v>
      </c>
    </row>
    <row r="26" spans="1:13" ht="18" customHeight="1">
      <c r="A26" s="1707">
        <v>5</v>
      </c>
      <c r="B26" s="1705">
        <v>108.4</v>
      </c>
      <c r="C26" s="1413">
        <v>121.3</v>
      </c>
      <c r="D26" s="1413">
        <v>85.9</v>
      </c>
      <c r="E26" s="1413">
        <v>138</v>
      </c>
      <c r="F26" s="1413">
        <v>146.30000000000001</v>
      </c>
      <c r="G26" s="1413">
        <v>80.8</v>
      </c>
      <c r="H26" s="1413">
        <v>104.1</v>
      </c>
      <c r="I26" s="1413">
        <v>118.5</v>
      </c>
      <c r="J26" s="1413">
        <v>103.2</v>
      </c>
      <c r="K26" s="1413">
        <v>97.2</v>
      </c>
      <c r="L26" s="1413">
        <v>114.4</v>
      </c>
    </row>
    <row r="27" spans="1:13" ht="16.5" customHeight="1">
      <c r="A27" s="1708" t="s">
        <v>829</v>
      </c>
      <c r="B27" s="1709">
        <v>112</v>
      </c>
      <c r="C27" s="1710">
        <v>130.80000000000001</v>
      </c>
      <c r="D27" s="1710">
        <v>87.8</v>
      </c>
      <c r="E27" s="1710">
        <v>172.4</v>
      </c>
      <c r="F27" s="1710">
        <v>115.8</v>
      </c>
      <c r="G27" s="1710">
        <v>76.3</v>
      </c>
      <c r="H27" s="1710">
        <v>101.1</v>
      </c>
      <c r="I27" s="1710">
        <v>79.5</v>
      </c>
      <c r="J27" s="1710">
        <v>103.7</v>
      </c>
      <c r="K27" s="1710">
        <v>100</v>
      </c>
      <c r="L27" s="1710">
        <v>102.7</v>
      </c>
      <c r="M27" s="7"/>
    </row>
    <row r="28" spans="1:13" s="7" customFormat="1" ht="18" customHeight="1">
      <c r="A28" s="1711" t="s">
        <v>830</v>
      </c>
      <c r="B28" s="1712"/>
      <c r="C28" s="1712"/>
      <c r="D28" s="1712"/>
      <c r="E28" s="1712"/>
      <c r="F28" s="1712"/>
      <c r="G28" s="1712"/>
      <c r="H28" s="1712"/>
      <c r="I28" s="1712"/>
      <c r="J28" s="1712"/>
      <c r="K28" s="1712"/>
      <c r="L28" s="1712"/>
    </row>
    <row r="29" spans="1:13" ht="18" customHeight="1">
      <c r="A29" s="1713" t="s">
        <v>831</v>
      </c>
      <c r="B29" s="1714"/>
      <c r="C29" s="1714"/>
      <c r="D29" s="1714"/>
      <c r="E29" s="1714"/>
      <c r="F29" s="1714"/>
      <c r="G29" s="1715"/>
      <c r="H29" s="1715"/>
      <c r="I29" s="1715"/>
      <c r="J29" s="1715"/>
      <c r="K29" s="1715"/>
      <c r="L29" s="1715"/>
    </row>
    <row r="30" spans="1:13" ht="18" customHeight="1">
      <c r="A30" s="1"/>
      <c r="B30" s="1716"/>
      <c r="C30" s="1716"/>
      <c r="D30" s="1716"/>
      <c r="E30" s="1716"/>
      <c r="F30" s="1716"/>
      <c r="G30" s="1717"/>
      <c r="H30" s="1717"/>
      <c r="I30" s="1717"/>
      <c r="J30" s="1717"/>
      <c r="K30" s="1717"/>
      <c r="L30" s="1717"/>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4"/>
  <sheetViews>
    <sheetView showOutlineSymbols="0" zoomScaleNormal="100" workbookViewId="0">
      <selection sqref="A1:L1"/>
    </sheetView>
  </sheetViews>
  <sheetFormatPr defaultColWidth="10.625" defaultRowHeight="13.5"/>
  <cols>
    <col min="1" max="1" width="12.875" style="1721" customWidth="1"/>
    <col min="2" max="14" width="9.875" style="1721" customWidth="1"/>
    <col min="15" max="256" width="10.625" style="1721"/>
    <col min="257" max="257" width="12.875" style="1721" customWidth="1"/>
    <col min="258" max="270" width="9.875" style="1721" customWidth="1"/>
    <col min="271" max="512" width="10.625" style="1721"/>
    <col min="513" max="513" width="12.875" style="1721" customWidth="1"/>
    <col min="514" max="526" width="9.875" style="1721" customWidth="1"/>
    <col min="527" max="768" width="10.625" style="1721"/>
    <col min="769" max="769" width="12.875" style="1721" customWidth="1"/>
    <col min="770" max="782" width="9.875" style="1721" customWidth="1"/>
    <col min="783" max="1024" width="10.625" style="1721"/>
    <col min="1025" max="1025" width="12.875" style="1721" customWidth="1"/>
    <col min="1026" max="1038" width="9.875" style="1721" customWidth="1"/>
    <col min="1039" max="1280" width="10.625" style="1721"/>
    <col min="1281" max="1281" width="12.875" style="1721" customWidth="1"/>
    <col min="1282" max="1294" width="9.875" style="1721" customWidth="1"/>
    <col min="1295" max="1536" width="10.625" style="1721"/>
    <col min="1537" max="1537" width="12.875" style="1721" customWidth="1"/>
    <col min="1538" max="1550" width="9.875" style="1721" customWidth="1"/>
    <col min="1551" max="1792" width="10.625" style="1721"/>
    <col min="1793" max="1793" width="12.875" style="1721" customWidth="1"/>
    <col min="1794" max="1806" width="9.875" style="1721" customWidth="1"/>
    <col min="1807" max="2048" width="10.625" style="1721"/>
    <col min="2049" max="2049" width="12.875" style="1721" customWidth="1"/>
    <col min="2050" max="2062" width="9.875" style="1721" customWidth="1"/>
    <col min="2063" max="2304" width="10.625" style="1721"/>
    <col min="2305" max="2305" width="12.875" style="1721" customWidth="1"/>
    <col min="2306" max="2318" width="9.875" style="1721" customWidth="1"/>
    <col min="2319" max="2560" width="10.625" style="1721"/>
    <col min="2561" max="2561" width="12.875" style="1721" customWidth="1"/>
    <col min="2562" max="2574" width="9.875" style="1721" customWidth="1"/>
    <col min="2575" max="2816" width="10.625" style="1721"/>
    <col min="2817" max="2817" width="12.875" style="1721" customWidth="1"/>
    <col min="2818" max="2830" width="9.875" style="1721" customWidth="1"/>
    <col min="2831" max="3072" width="10.625" style="1721"/>
    <col min="3073" max="3073" width="12.875" style="1721" customWidth="1"/>
    <col min="3074" max="3086" width="9.875" style="1721" customWidth="1"/>
    <col min="3087" max="3328" width="10.625" style="1721"/>
    <col min="3329" max="3329" width="12.875" style="1721" customWidth="1"/>
    <col min="3330" max="3342" width="9.875" style="1721" customWidth="1"/>
    <col min="3343" max="3584" width="10.625" style="1721"/>
    <col min="3585" max="3585" width="12.875" style="1721" customWidth="1"/>
    <col min="3586" max="3598" width="9.875" style="1721" customWidth="1"/>
    <col min="3599" max="3840" width="10.625" style="1721"/>
    <col min="3841" max="3841" width="12.875" style="1721" customWidth="1"/>
    <col min="3842" max="3854" width="9.875" style="1721" customWidth="1"/>
    <col min="3855" max="4096" width="10.625" style="1721"/>
    <col min="4097" max="4097" width="12.875" style="1721" customWidth="1"/>
    <col min="4098" max="4110" width="9.875" style="1721" customWidth="1"/>
    <col min="4111" max="4352" width="10.625" style="1721"/>
    <col min="4353" max="4353" width="12.875" style="1721" customWidth="1"/>
    <col min="4354" max="4366" width="9.875" style="1721" customWidth="1"/>
    <col min="4367" max="4608" width="10.625" style="1721"/>
    <col min="4609" max="4609" width="12.875" style="1721" customWidth="1"/>
    <col min="4610" max="4622" width="9.875" style="1721" customWidth="1"/>
    <col min="4623" max="4864" width="10.625" style="1721"/>
    <col min="4865" max="4865" width="12.875" style="1721" customWidth="1"/>
    <col min="4866" max="4878" width="9.875" style="1721" customWidth="1"/>
    <col min="4879" max="5120" width="10.625" style="1721"/>
    <col min="5121" max="5121" width="12.875" style="1721" customWidth="1"/>
    <col min="5122" max="5134" width="9.875" style="1721" customWidth="1"/>
    <col min="5135" max="5376" width="10.625" style="1721"/>
    <col min="5377" max="5377" width="12.875" style="1721" customWidth="1"/>
    <col min="5378" max="5390" width="9.875" style="1721" customWidth="1"/>
    <col min="5391" max="5632" width="10.625" style="1721"/>
    <col min="5633" max="5633" width="12.875" style="1721" customWidth="1"/>
    <col min="5634" max="5646" width="9.875" style="1721" customWidth="1"/>
    <col min="5647" max="5888" width="10.625" style="1721"/>
    <col min="5889" max="5889" width="12.875" style="1721" customWidth="1"/>
    <col min="5890" max="5902" width="9.875" style="1721" customWidth="1"/>
    <col min="5903" max="6144" width="10.625" style="1721"/>
    <col min="6145" max="6145" width="12.875" style="1721" customWidth="1"/>
    <col min="6146" max="6158" width="9.875" style="1721" customWidth="1"/>
    <col min="6159" max="6400" width="10.625" style="1721"/>
    <col min="6401" max="6401" width="12.875" style="1721" customWidth="1"/>
    <col min="6402" max="6414" width="9.875" style="1721" customWidth="1"/>
    <col min="6415" max="6656" width="10.625" style="1721"/>
    <col min="6657" max="6657" width="12.875" style="1721" customWidth="1"/>
    <col min="6658" max="6670" width="9.875" style="1721" customWidth="1"/>
    <col min="6671" max="6912" width="10.625" style="1721"/>
    <col min="6913" max="6913" width="12.875" style="1721" customWidth="1"/>
    <col min="6914" max="6926" width="9.875" style="1721" customWidth="1"/>
    <col min="6927" max="7168" width="10.625" style="1721"/>
    <col min="7169" max="7169" width="12.875" style="1721" customWidth="1"/>
    <col min="7170" max="7182" width="9.875" style="1721" customWidth="1"/>
    <col min="7183" max="7424" width="10.625" style="1721"/>
    <col min="7425" max="7425" width="12.875" style="1721" customWidth="1"/>
    <col min="7426" max="7438" width="9.875" style="1721" customWidth="1"/>
    <col min="7439" max="7680" width="10.625" style="1721"/>
    <col min="7681" max="7681" width="12.875" style="1721" customWidth="1"/>
    <col min="7682" max="7694" width="9.875" style="1721" customWidth="1"/>
    <col min="7695" max="7936" width="10.625" style="1721"/>
    <col min="7937" max="7937" width="12.875" style="1721" customWidth="1"/>
    <col min="7938" max="7950" width="9.875" style="1721" customWidth="1"/>
    <col min="7951" max="8192" width="10.625" style="1721"/>
    <col min="8193" max="8193" width="12.875" style="1721" customWidth="1"/>
    <col min="8194" max="8206" width="9.875" style="1721" customWidth="1"/>
    <col min="8207" max="8448" width="10.625" style="1721"/>
    <col min="8449" max="8449" width="12.875" style="1721" customWidth="1"/>
    <col min="8450" max="8462" width="9.875" style="1721" customWidth="1"/>
    <col min="8463" max="8704" width="10.625" style="1721"/>
    <col min="8705" max="8705" width="12.875" style="1721" customWidth="1"/>
    <col min="8706" max="8718" width="9.875" style="1721" customWidth="1"/>
    <col min="8719" max="8960" width="10.625" style="1721"/>
    <col min="8961" max="8961" width="12.875" style="1721" customWidth="1"/>
    <col min="8962" max="8974" width="9.875" style="1721" customWidth="1"/>
    <col min="8975" max="9216" width="10.625" style="1721"/>
    <col min="9217" max="9217" width="12.875" style="1721" customWidth="1"/>
    <col min="9218" max="9230" width="9.875" style="1721" customWidth="1"/>
    <col min="9231" max="9472" width="10.625" style="1721"/>
    <col min="9473" max="9473" width="12.875" style="1721" customWidth="1"/>
    <col min="9474" max="9486" width="9.875" style="1721" customWidth="1"/>
    <col min="9487" max="9728" width="10.625" style="1721"/>
    <col min="9729" max="9729" width="12.875" style="1721" customWidth="1"/>
    <col min="9730" max="9742" width="9.875" style="1721" customWidth="1"/>
    <col min="9743" max="9984" width="10.625" style="1721"/>
    <col min="9985" max="9985" width="12.875" style="1721" customWidth="1"/>
    <col min="9986" max="9998" width="9.875" style="1721" customWidth="1"/>
    <col min="9999" max="10240" width="10.625" style="1721"/>
    <col min="10241" max="10241" width="12.875" style="1721" customWidth="1"/>
    <col min="10242" max="10254" width="9.875" style="1721" customWidth="1"/>
    <col min="10255" max="10496" width="10.625" style="1721"/>
    <col min="10497" max="10497" width="12.875" style="1721" customWidth="1"/>
    <col min="10498" max="10510" width="9.875" style="1721" customWidth="1"/>
    <col min="10511" max="10752" width="10.625" style="1721"/>
    <col min="10753" max="10753" width="12.875" style="1721" customWidth="1"/>
    <col min="10754" max="10766" width="9.875" style="1721" customWidth="1"/>
    <col min="10767" max="11008" width="10.625" style="1721"/>
    <col min="11009" max="11009" width="12.875" style="1721" customWidth="1"/>
    <col min="11010" max="11022" width="9.875" style="1721" customWidth="1"/>
    <col min="11023" max="11264" width="10.625" style="1721"/>
    <col min="11265" max="11265" width="12.875" style="1721" customWidth="1"/>
    <col min="11266" max="11278" width="9.875" style="1721" customWidth="1"/>
    <col min="11279" max="11520" width="10.625" style="1721"/>
    <col min="11521" max="11521" width="12.875" style="1721" customWidth="1"/>
    <col min="11522" max="11534" width="9.875" style="1721" customWidth="1"/>
    <col min="11535" max="11776" width="10.625" style="1721"/>
    <col min="11777" max="11777" width="12.875" style="1721" customWidth="1"/>
    <col min="11778" max="11790" width="9.875" style="1721" customWidth="1"/>
    <col min="11791" max="12032" width="10.625" style="1721"/>
    <col min="12033" max="12033" width="12.875" style="1721" customWidth="1"/>
    <col min="12034" max="12046" width="9.875" style="1721" customWidth="1"/>
    <col min="12047" max="12288" width="10.625" style="1721"/>
    <col min="12289" max="12289" width="12.875" style="1721" customWidth="1"/>
    <col min="12290" max="12302" width="9.875" style="1721" customWidth="1"/>
    <col min="12303" max="12544" width="10.625" style="1721"/>
    <col min="12545" max="12545" width="12.875" style="1721" customWidth="1"/>
    <col min="12546" max="12558" width="9.875" style="1721" customWidth="1"/>
    <col min="12559" max="12800" width="10.625" style="1721"/>
    <col min="12801" max="12801" width="12.875" style="1721" customWidth="1"/>
    <col min="12802" max="12814" width="9.875" style="1721" customWidth="1"/>
    <col min="12815" max="13056" width="10.625" style="1721"/>
    <col min="13057" max="13057" width="12.875" style="1721" customWidth="1"/>
    <col min="13058" max="13070" width="9.875" style="1721" customWidth="1"/>
    <col min="13071" max="13312" width="10.625" style="1721"/>
    <col min="13313" max="13313" width="12.875" style="1721" customWidth="1"/>
    <col min="13314" max="13326" width="9.875" style="1721" customWidth="1"/>
    <col min="13327" max="13568" width="10.625" style="1721"/>
    <col min="13569" max="13569" width="12.875" style="1721" customWidth="1"/>
    <col min="13570" max="13582" width="9.875" style="1721" customWidth="1"/>
    <col min="13583" max="13824" width="10.625" style="1721"/>
    <col min="13825" max="13825" width="12.875" style="1721" customWidth="1"/>
    <col min="13826" max="13838" width="9.875" style="1721" customWidth="1"/>
    <col min="13839" max="14080" width="10.625" style="1721"/>
    <col min="14081" max="14081" width="12.875" style="1721" customWidth="1"/>
    <col min="14082" max="14094" width="9.875" style="1721" customWidth="1"/>
    <col min="14095" max="14336" width="10.625" style="1721"/>
    <col min="14337" max="14337" width="12.875" style="1721" customWidth="1"/>
    <col min="14338" max="14350" width="9.875" style="1721" customWidth="1"/>
    <col min="14351" max="14592" width="10.625" style="1721"/>
    <col min="14593" max="14593" width="12.875" style="1721" customWidth="1"/>
    <col min="14594" max="14606" width="9.875" style="1721" customWidth="1"/>
    <col min="14607" max="14848" width="10.625" style="1721"/>
    <col min="14849" max="14849" width="12.875" style="1721" customWidth="1"/>
    <col min="14850" max="14862" width="9.875" style="1721" customWidth="1"/>
    <col min="14863" max="15104" width="10.625" style="1721"/>
    <col min="15105" max="15105" width="12.875" style="1721" customWidth="1"/>
    <col min="15106" max="15118" width="9.875" style="1721" customWidth="1"/>
    <col min="15119" max="15360" width="10.625" style="1721"/>
    <col min="15361" max="15361" width="12.875" style="1721" customWidth="1"/>
    <col min="15362" max="15374" width="9.875" style="1721" customWidth="1"/>
    <col min="15375" max="15616" width="10.625" style="1721"/>
    <col min="15617" max="15617" width="12.875" style="1721" customWidth="1"/>
    <col min="15618" max="15630" width="9.875" style="1721" customWidth="1"/>
    <col min="15631" max="15872" width="10.625" style="1721"/>
    <col min="15873" max="15873" width="12.875" style="1721" customWidth="1"/>
    <col min="15874" max="15886" width="9.875" style="1721" customWidth="1"/>
    <col min="15887" max="16128" width="10.625" style="1721"/>
    <col min="16129" max="16129" width="12.875" style="1721" customWidth="1"/>
    <col min="16130" max="16142" width="9.875" style="1721" customWidth="1"/>
    <col min="16143" max="16384" width="10.625" style="1721"/>
  </cols>
  <sheetData>
    <row r="1" spans="1:15" ht="15.6" customHeight="1">
      <c r="A1" s="1718" t="s">
        <v>832</v>
      </c>
      <c r="B1" s="1719"/>
      <c r="C1" s="1720"/>
      <c r="D1" s="1720"/>
      <c r="E1" s="1720"/>
      <c r="F1" s="1720"/>
      <c r="G1" s="1720"/>
      <c r="H1" s="1719"/>
      <c r="I1" s="1719"/>
      <c r="J1" s="1719"/>
      <c r="K1" s="1719"/>
      <c r="L1" s="1719"/>
      <c r="M1" s="1719"/>
      <c r="N1" s="1719"/>
    </row>
    <row r="2" spans="1:15" ht="15.6" customHeight="1" thickBot="1">
      <c r="A2" s="1722" t="s">
        <v>833</v>
      </c>
      <c r="B2" s="1723"/>
      <c r="C2" s="1723"/>
      <c r="D2" s="1723"/>
      <c r="E2" s="1723"/>
      <c r="F2" s="1723"/>
      <c r="G2" s="1723"/>
      <c r="H2" s="1723"/>
      <c r="I2" s="1723"/>
      <c r="J2" s="1723"/>
      <c r="K2" s="1723"/>
      <c r="L2" s="1723"/>
      <c r="M2" s="1723"/>
      <c r="N2" s="1723"/>
    </row>
    <row r="3" spans="1:15" ht="20.45" customHeight="1" thickTop="1">
      <c r="A3" s="1724" t="s">
        <v>834</v>
      </c>
      <c r="B3" s="1725" t="s">
        <v>835</v>
      </c>
      <c r="C3" s="1725" t="s">
        <v>836</v>
      </c>
      <c r="D3" s="1725" t="s">
        <v>837</v>
      </c>
      <c r="E3" s="1726" t="s">
        <v>838</v>
      </c>
      <c r="F3" s="1726" t="s">
        <v>839</v>
      </c>
      <c r="G3" s="1725" t="s">
        <v>840</v>
      </c>
      <c r="H3" s="1726" t="s">
        <v>841</v>
      </c>
      <c r="I3" s="1725" t="s">
        <v>842</v>
      </c>
      <c r="J3" s="1726" t="s">
        <v>843</v>
      </c>
      <c r="K3" s="1725" t="s">
        <v>844</v>
      </c>
      <c r="L3" s="1725" t="s">
        <v>845</v>
      </c>
      <c r="M3" s="1725" t="s">
        <v>846</v>
      </c>
      <c r="N3" s="1727" t="s">
        <v>847</v>
      </c>
    </row>
    <row r="4" spans="1:15" ht="19.899999999999999" customHeight="1">
      <c r="A4" s="1728"/>
      <c r="B4" s="1729"/>
      <c r="C4" s="1729"/>
      <c r="D4" s="1729"/>
      <c r="E4" s="1730"/>
      <c r="F4" s="1730"/>
      <c r="G4" s="1729"/>
      <c r="H4" s="1730"/>
      <c r="I4" s="1729"/>
      <c r="J4" s="1730"/>
      <c r="K4" s="1731"/>
      <c r="L4" s="1729"/>
      <c r="M4" s="1729"/>
      <c r="N4" s="1732"/>
    </row>
    <row r="5" spans="1:15" ht="12.75" customHeight="1">
      <c r="A5" s="1733"/>
      <c r="B5" s="1734"/>
      <c r="C5" s="1735"/>
      <c r="D5" s="1735"/>
      <c r="E5" s="1735"/>
      <c r="F5" s="1735"/>
      <c r="G5" s="1735"/>
      <c r="H5" s="1735"/>
      <c r="I5" s="1735"/>
      <c r="J5" s="1735"/>
      <c r="K5" s="1735"/>
      <c r="L5" s="1735"/>
      <c r="M5" s="1735"/>
      <c r="N5" s="1735"/>
    </row>
    <row r="6" spans="1:15" ht="18" customHeight="1">
      <c r="A6" s="1736" t="s">
        <v>825</v>
      </c>
      <c r="B6" s="1737">
        <v>10000</v>
      </c>
      <c r="C6" s="1738">
        <v>530</v>
      </c>
      <c r="D6" s="1738">
        <v>588</v>
      </c>
      <c r="E6" s="1738">
        <v>1035</v>
      </c>
      <c r="F6" s="1738">
        <v>1925</v>
      </c>
      <c r="G6" s="1738">
        <v>774</v>
      </c>
      <c r="H6" s="1738">
        <v>365</v>
      </c>
      <c r="I6" s="1738">
        <v>912</v>
      </c>
      <c r="J6" s="1738">
        <v>1882</v>
      </c>
      <c r="K6" s="1738">
        <v>530</v>
      </c>
      <c r="L6" s="1738">
        <v>375</v>
      </c>
      <c r="M6" s="1738">
        <v>28</v>
      </c>
      <c r="N6" s="1738">
        <v>1056</v>
      </c>
    </row>
    <row r="7" spans="1:15" ht="12.75" customHeight="1">
      <c r="A7" s="1739"/>
      <c r="B7" s="1740"/>
      <c r="C7" s="1741"/>
      <c r="D7" s="1741"/>
      <c r="E7" s="1741"/>
      <c r="F7" s="1741"/>
      <c r="G7" s="1741"/>
      <c r="H7" s="1741"/>
      <c r="I7" s="1741"/>
      <c r="J7" s="1741"/>
      <c r="K7" s="1741"/>
      <c r="L7" s="1741"/>
      <c r="M7" s="1741"/>
      <c r="N7" s="1741"/>
    </row>
    <row r="8" spans="1:15" s="1745" customFormat="1" ht="18" customHeight="1">
      <c r="A8" s="1742" t="s">
        <v>46</v>
      </c>
      <c r="B8" s="1743">
        <v>98.5</v>
      </c>
      <c r="C8" s="1744">
        <v>100.6</v>
      </c>
      <c r="D8" s="1744">
        <v>118</v>
      </c>
      <c r="E8" s="1744">
        <v>98.2</v>
      </c>
      <c r="F8" s="1744">
        <v>93.1</v>
      </c>
      <c r="G8" s="1744">
        <v>100</v>
      </c>
      <c r="H8" s="1744">
        <v>100</v>
      </c>
      <c r="I8" s="1744">
        <v>86.5</v>
      </c>
      <c r="J8" s="1744">
        <v>100.2</v>
      </c>
      <c r="K8" s="1744">
        <v>100</v>
      </c>
      <c r="L8" s="1744">
        <v>100.7</v>
      </c>
      <c r="M8" s="1744">
        <v>102.2</v>
      </c>
      <c r="N8" s="1744">
        <v>100.7</v>
      </c>
    </row>
    <row r="9" spans="1:15" s="1745" customFormat="1" ht="18" customHeight="1">
      <c r="A9" s="1742">
        <v>29</v>
      </c>
      <c r="B9" s="1743">
        <v>98.8</v>
      </c>
      <c r="C9" s="1744">
        <v>101.1</v>
      </c>
      <c r="D9" s="1744">
        <v>121.2</v>
      </c>
      <c r="E9" s="1744">
        <v>92.7</v>
      </c>
      <c r="F9" s="1744">
        <v>92.4</v>
      </c>
      <c r="G9" s="1744">
        <v>99.4</v>
      </c>
      <c r="H9" s="1744">
        <v>99.6</v>
      </c>
      <c r="I9" s="1744">
        <v>95.7</v>
      </c>
      <c r="J9" s="1744">
        <v>100.2</v>
      </c>
      <c r="K9" s="1744">
        <v>100.1</v>
      </c>
      <c r="L9" s="1744">
        <v>101.3</v>
      </c>
      <c r="M9" s="1744">
        <v>102.5</v>
      </c>
      <c r="N9" s="1744">
        <v>100.3</v>
      </c>
    </row>
    <row r="10" spans="1:15" ht="18" customHeight="1">
      <c r="A10" s="1742">
        <v>30</v>
      </c>
      <c r="B10" s="1743">
        <v>100.7</v>
      </c>
      <c r="C10" s="1744">
        <v>101.5</v>
      </c>
      <c r="D10" s="1744">
        <v>118.3</v>
      </c>
      <c r="E10" s="1744">
        <v>94.3</v>
      </c>
      <c r="F10" s="1744">
        <v>96.1</v>
      </c>
      <c r="G10" s="1744">
        <v>99.4</v>
      </c>
      <c r="H10" s="1744">
        <v>100.8</v>
      </c>
      <c r="I10" s="1744">
        <v>107</v>
      </c>
      <c r="J10" s="1744">
        <v>100.3</v>
      </c>
      <c r="K10" s="1744">
        <v>100.5</v>
      </c>
      <c r="L10" s="1744">
        <v>102.4</v>
      </c>
      <c r="M10" s="1744">
        <v>102.8</v>
      </c>
      <c r="N10" s="1744">
        <v>100.8</v>
      </c>
      <c r="O10" s="1745"/>
    </row>
    <row r="11" spans="1:15" s="1745" customFormat="1" ht="18" customHeight="1">
      <c r="A11" s="1742" t="s">
        <v>19</v>
      </c>
      <c r="B11" s="1743">
        <v>101.9</v>
      </c>
      <c r="C11" s="1746">
        <v>102.8</v>
      </c>
      <c r="D11" s="1746">
        <v>118.6</v>
      </c>
      <c r="E11" s="1744">
        <v>98</v>
      </c>
      <c r="F11" s="1744">
        <v>97.3</v>
      </c>
      <c r="G11" s="1744">
        <v>100.5</v>
      </c>
      <c r="H11" s="1744">
        <v>104.3</v>
      </c>
      <c r="I11" s="1744">
        <v>106.8</v>
      </c>
      <c r="J11" s="1744">
        <v>100.8</v>
      </c>
      <c r="K11" s="1744">
        <v>101.7</v>
      </c>
      <c r="L11" s="1744">
        <v>104.4</v>
      </c>
      <c r="M11" s="1744">
        <v>104.3</v>
      </c>
      <c r="N11" s="1744">
        <v>101.6</v>
      </c>
    </row>
    <row r="12" spans="1:15" s="1745" customFormat="1" ht="18" customHeight="1">
      <c r="A12" s="1742" t="s">
        <v>848</v>
      </c>
      <c r="B12" s="1743">
        <v>101.8</v>
      </c>
      <c r="C12" s="1746">
        <v>105.4</v>
      </c>
      <c r="D12" s="1746">
        <v>106.4</v>
      </c>
      <c r="E12" s="1744">
        <v>98.8</v>
      </c>
      <c r="F12" s="1744">
        <v>97.9</v>
      </c>
      <c r="G12" s="1744">
        <v>102.3</v>
      </c>
      <c r="H12" s="1744">
        <v>107.6</v>
      </c>
      <c r="I12" s="1744">
        <v>99.4</v>
      </c>
      <c r="J12" s="1744">
        <v>102.4</v>
      </c>
      <c r="K12" s="1744">
        <v>103.7</v>
      </c>
      <c r="L12" s="1744">
        <v>106.1</v>
      </c>
      <c r="M12" s="1744">
        <v>107.8</v>
      </c>
      <c r="N12" s="1744">
        <v>103.9</v>
      </c>
    </row>
    <row r="13" spans="1:15" ht="18" customHeight="1">
      <c r="A13" s="1747"/>
      <c r="B13" s="1743"/>
      <c r="C13" s="1744"/>
      <c r="D13" s="1744"/>
      <c r="E13" s="1744"/>
      <c r="F13" s="1744"/>
      <c r="G13" s="1744"/>
      <c r="H13" s="1744"/>
      <c r="I13" s="1744"/>
      <c r="J13" s="1744"/>
      <c r="K13" s="1744"/>
      <c r="L13" s="1744"/>
      <c r="M13" s="1744"/>
      <c r="N13" s="1744"/>
    </row>
    <row r="14" spans="1:15" s="1749" customFormat="1" ht="18" customHeight="1">
      <c r="A14" s="1736" t="s">
        <v>243</v>
      </c>
      <c r="B14" s="1743">
        <v>100.9</v>
      </c>
      <c r="C14" s="1744">
        <v>105.3</v>
      </c>
      <c r="D14" s="1748">
        <v>100.5</v>
      </c>
      <c r="E14" s="1744">
        <v>99.2</v>
      </c>
      <c r="F14" s="1744">
        <v>97.8</v>
      </c>
      <c r="G14" s="1744">
        <v>102.3</v>
      </c>
      <c r="H14" s="1744">
        <v>107.5</v>
      </c>
      <c r="I14" s="1748">
        <v>93.5</v>
      </c>
      <c r="J14" s="1744">
        <v>102.5</v>
      </c>
      <c r="K14" s="1744">
        <v>103.7</v>
      </c>
      <c r="L14" s="1748">
        <v>106.1</v>
      </c>
      <c r="M14" s="1744">
        <v>107.7</v>
      </c>
      <c r="N14" s="1748">
        <v>103.6</v>
      </c>
    </row>
    <row r="15" spans="1:15" s="1749" customFormat="1" ht="18" customHeight="1">
      <c r="A15" s="1736">
        <v>6</v>
      </c>
      <c r="B15" s="1750">
        <v>101</v>
      </c>
      <c r="C15" s="1748">
        <v>105.3</v>
      </c>
      <c r="D15" s="1744">
        <v>102.4</v>
      </c>
      <c r="E15" s="1744">
        <v>98.9</v>
      </c>
      <c r="F15" s="1748">
        <v>97.6</v>
      </c>
      <c r="G15" s="1744">
        <v>102.3</v>
      </c>
      <c r="H15" s="1748">
        <v>107.6</v>
      </c>
      <c r="I15" s="1748">
        <v>93.4</v>
      </c>
      <c r="J15" s="1744">
        <v>102.5</v>
      </c>
      <c r="K15" s="1744">
        <v>103.7</v>
      </c>
      <c r="L15" s="1744">
        <v>106</v>
      </c>
      <c r="M15" s="1744">
        <v>107.7</v>
      </c>
      <c r="N15" s="1744">
        <v>103.7</v>
      </c>
    </row>
    <row r="16" spans="1:15" s="1749" customFormat="1" ht="18" customHeight="1">
      <c r="A16" s="1736">
        <v>7</v>
      </c>
      <c r="B16" s="1743">
        <v>101</v>
      </c>
      <c r="C16" s="1748">
        <v>105.3</v>
      </c>
      <c r="D16" s="1744">
        <v>103.2</v>
      </c>
      <c r="E16" s="1744">
        <v>98.6</v>
      </c>
      <c r="F16" s="1748">
        <v>96.6</v>
      </c>
      <c r="G16" s="1744">
        <v>102.3</v>
      </c>
      <c r="H16" s="1744">
        <v>107.6</v>
      </c>
      <c r="I16" s="1748">
        <v>95.4</v>
      </c>
      <c r="J16" s="1744">
        <v>102.5</v>
      </c>
      <c r="K16" s="1744">
        <v>103.7</v>
      </c>
      <c r="L16" s="1744">
        <v>106</v>
      </c>
      <c r="M16" s="1744">
        <v>107.7</v>
      </c>
      <c r="N16" s="1748">
        <v>103.7</v>
      </c>
    </row>
    <row r="17" spans="1:16" s="1749" customFormat="1" ht="18" customHeight="1">
      <c r="A17" s="1736">
        <v>8</v>
      </c>
      <c r="B17" s="1743">
        <v>101.2</v>
      </c>
      <c r="C17" s="1748">
        <v>105.3</v>
      </c>
      <c r="D17" s="1748">
        <v>103.2</v>
      </c>
      <c r="E17" s="1748">
        <v>98.5</v>
      </c>
      <c r="F17" s="1748">
        <v>96.6</v>
      </c>
      <c r="G17" s="1748">
        <v>102.4</v>
      </c>
      <c r="H17" s="1744">
        <v>107.6</v>
      </c>
      <c r="I17" s="1748">
        <v>97.1</v>
      </c>
      <c r="J17" s="1744">
        <v>102.5</v>
      </c>
      <c r="K17" s="1744">
        <v>103.7</v>
      </c>
      <c r="L17" s="1744">
        <v>105.9</v>
      </c>
      <c r="M17" s="1744">
        <v>107.8</v>
      </c>
      <c r="N17" s="1748">
        <v>103.7</v>
      </c>
    </row>
    <row r="18" spans="1:16" s="1749" customFormat="1" ht="18" customHeight="1">
      <c r="A18" s="1736">
        <v>9</v>
      </c>
      <c r="B18" s="1750">
        <v>101.4</v>
      </c>
      <c r="C18" s="1744">
        <v>105.3</v>
      </c>
      <c r="D18" s="1744">
        <v>104.7</v>
      </c>
      <c r="E18" s="1744">
        <v>98.5</v>
      </c>
      <c r="F18" s="1744">
        <v>96.5</v>
      </c>
      <c r="G18" s="1744">
        <v>102.4</v>
      </c>
      <c r="H18" s="1744">
        <v>107.6</v>
      </c>
      <c r="I18" s="1744">
        <v>98.3</v>
      </c>
      <c r="J18" s="1744">
        <v>102.4</v>
      </c>
      <c r="K18" s="1744">
        <v>103.7</v>
      </c>
      <c r="L18" s="1744">
        <v>106</v>
      </c>
      <c r="M18" s="1744">
        <v>107.7</v>
      </c>
      <c r="N18" s="1748">
        <v>104.1</v>
      </c>
    </row>
    <row r="19" spans="1:16" s="1749" customFormat="1" ht="18" customHeight="1">
      <c r="A19" s="1736">
        <v>10</v>
      </c>
      <c r="B19" s="1743">
        <v>101.6</v>
      </c>
      <c r="C19" s="1744">
        <v>105.4</v>
      </c>
      <c r="D19" s="1744">
        <v>104.3</v>
      </c>
      <c r="E19" s="1744">
        <v>98.5</v>
      </c>
      <c r="F19" s="1748">
        <v>98.4</v>
      </c>
      <c r="G19" s="1744">
        <v>102.4</v>
      </c>
      <c r="H19" s="1744">
        <v>107.5</v>
      </c>
      <c r="I19" s="1744">
        <v>97.6</v>
      </c>
      <c r="J19" s="1744">
        <v>102.4</v>
      </c>
      <c r="K19" s="1744">
        <v>103.8</v>
      </c>
      <c r="L19" s="1744">
        <v>105.9</v>
      </c>
      <c r="M19" s="1744">
        <v>107.8</v>
      </c>
      <c r="N19" s="1744">
        <v>104</v>
      </c>
    </row>
    <row r="20" spans="1:16" s="1749" customFormat="1" ht="18" customHeight="1">
      <c r="A20" s="1736">
        <v>11</v>
      </c>
      <c r="B20" s="1750">
        <v>101.8</v>
      </c>
      <c r="C20" s="1744">
        <v>105.4</v>
      </c>
      <c r="D20" s="1744">
        <v>108.5</v>
      </c>
      <c r="E20" s="1744">
        <v>98.4</v>
      </c>
      <c r="F20" s="1744">
        <v>98.6</v>
      </c>
      <c r="G20" s="1744">
        <v>102.4</v>
      </c>
      <c r="H20" s="1744">
        <v>107.5</v>
      </c>
      <c r="I20" s="1744">
        <v>96.7</v>
      </c>
      <c r="J20" s="1744">
        <v>102.4</v>
      </c>
      <c r="K20" s="1744">
        <v>103.8</v>
      </c>
      <c r="L20" s="1744">
        <v>106</v>
      </c>
      <c r="M20" s="1744">
        <v>107.9</v>
      </c>
      <c r="N20" s="1748">
        <v>103.9</v>
      </c>
    </row>
    <row r="21" spans="1:16" s="1749" customFormat="1" ht="18.75" customHeight="1">
      <c r="A21" s="1736">
        <v>12</v>
      </c>
      <c r="B21" s="1743">
        <v>102.2</v>
      </c>
      <c r="C21" s="1744">
        <v>105.6</v>
      </c>
      <c r="D21" s="1744">
        <v>114.2</v>
      </c>
      <c r="E21" s="1744">
        <v>98.1</v>
      </c>
      <c r="F21" s="1744">
        <v>98.8</v>
      </c>
      <c r="G21" s="1744">
        <v>102.4</v>
      </c>
      <c r="H21" s="1744">
        <v>107.6</v>
      </c>
      <c r="I21" s="1744">
        <v>97.2</v>
      </c>
      <c r="J21" s="1744">
        <v>102.4</v>
      </c>
      <c r="K21" s="1744">
        <v>103.8</v>
      </c>
      <c r="L21" s="1744">
        <v>106.1</v>
      </c>
      <c r="M21" s="1744">
        <v>107.9</v>
      </c>
      <c r="N21" s="1744">
        <v>103.9</v>
      </c>
    </row>
    <row r="22" spans="1:16" s="1749" customFormat="1" ht="18.75" customHeight="1">
      <c r="A22" s="1736" t="s">
        <v>22</v>
      </c>
      <c r="B22" s="1743">
        <v>103.1</v>
      </c>
      <c r="C22" s="1744">
        <v>105.7</v>
      </c>
      <c r="D22" s="1744">
        <v>112.8</v>
      </c>
      <c r="E22" s="1744">
        <v>98.2</v>
      </c>
      <c r="F22" s="1744">
        <v>102.9</v>
      </c>
      <c r="G22" s="1744">
        <v>102.4</v>
      </c>
      <c r="H22" s="1744">
        <v>107.6</v>
      </c>
      <c r="I22" s="1744">
        <v>98.2</v>
      </c>
      <c r="J22" s="1744">
        <v>102.4</v>
      </c>
      <c r="K22" s="1744">
        <v>104</v>
      </c>
      <c r="L22" s="1744">
        <v>106.1</v>
      </c>
      <c r="M22" s="1744">
        <v>107.9</v>
      </c>
      <c r="N22" s="1744">
        <v>104.2</v>
      </c>
    </row>
    <row r="23" spans="1:16" s="1749" customFormat="1" ht="18.75" customHeight="1">
      <c r="A23" s="1736">
        <v>2</v>
      </c>
      <c r="B23" s="1743">
        <v>103.4</v>
      </c>
      <c r="C23" s="1744">
        <v>105.7</v>
      </c>
      <c r="D23" s="1744">
        <v>114.2</v>
      </c>
      <c r="E23" s="1744">
        <v>98.2</v>
      </c>
      <c r="F23" s="1744">
        <v>103.3</v>
      </c>
      <c r="G23" s="1744">
        <v>102.5</v>
      </c>
      <c r="H23" s="1744">
        <v>107.6</v>
      </c>
      <c r="I23" s="1744">
        <v>100.3</v>
      </c>
      <c r="J23" s="1744">
        <v>102.4</v>
      </c>
      <c r="K23" s="1744">
        <v>104.1</v>
      </c>
      <c r="L23" s="1744">
        <v>106.2</v>
      </c>
      <c r="M23" s="1744">
        <v>107.9</v>
      </c>
      <c r="N23" s="1744">
        <v>104.2</v>
      </c>
      <c r="O23" s="1751"/>
      <c r="P23" s="1751"/>
    </row>
    <row r="24" spans="1:16" s="1749" customFormat="1" ht="18.75" customHeight="1">
      <c r="A24" s="1736">
        <v>3</v>
      </c>
      <c r="B24" s="1743">
        <v>103.9</v>
      </c>
      <c r="C24" s="1744">
        <v>105.7</v>
      </c>
      <c r="D24" s="1744">
        <v>116.5</v>
      </c>
      <c r="E24" s="1744">
        <v>98.2</v>
      </c>
      <c r="F24" s="1744">
        <v>103.4</v>
      </c>
      <c r="G24" s="1744">
        <v>102.4</v>
      </c>
      <c r="H24" s="1744">
        <v>107.6</v>
      </c>
      <c r="I24" s="1744">
        <v>103.8</v>
      </c>
      <c r="J24" s="1744">
        <v>102.4</v>
      </c>
      <c r="K24" s="1744">
        <v>104.1</v>
      </c>
      <c r="L24" s="1744">
        <v>106.4</v>
      </c>
      <c r="M24" s="1744">
        <v>107.9</v>
      </c>
      <c r="N24" s="1744">
        <v>104.2</v>
      </c>
      <c r="O24" s="1751"/>
      <c r="P24" s="1751"/>
    </row>
    <row r="25" spans="1:16" s="1749" customFormat="1" ht="18.75" customHeight="1">
      <c r="A25" s="1736">
        <v>4</v>
      </c>
      <c r="B25" s="1743">
        <v>105.7</v>
      </c>
      <c r="C25" s="1744">
        <v>106.3</v>
      </c>
      <c r="D25" s="1744">
        <v>118.2</v>
      </c>
      <c r="E25" s="1744">
        <v>98.2</v>
      </c>
      <c r="F25" s="1744">
        <v>109.9</v>
      </c>
      <c r="G25" s="1744">
        <v>102.4</v>
      </c>
      <c r="H25" s="1744">
        <v>107.7</v>
      </c>
      <c r="I25" s="1744">
        <v>106.8</v>
      </c>
      <c r="J25" s="1744">
        <v>102.3</v>
      </c>
      <c r="K25" s="1744">
        <v>104.1</v>
      </c>
      <c r="L25" s="1744">
        <v>108.5</v>
      </c>
      <c r="M25" s="1744">
        <v>108.1</v>
      </c>
      <c r="N25" s="1744">
        <v>104.1</v>
      </c>
      <c r="O25" s="1751"/>
      <c r="P25" s="1751"/>
    </row>
    <row r="26" spans="1:16" s="1749" customFormat="1" ht="18.75" customHeight="1">
      <c r="A26" s="1736">
        <v>5</v>
      </c>
      <c r="B26" s="1743">
        <v>105.8</v>
      </c>
      <c r="C26" s="1744">
        <v>106.2</v>
      </c>
      <c r="D26" s="1744">
        <v>114.8</v>
      </c>
      <c r="E26" s="1744">
        <v>98.2</v>
      </c>
      <c r="F26" s="1744">
        <v>110.1</v>
      </c>
      <c r="G26" s="1744">
        <v>102.5</v>
      </c>
      <c r="H26" s="1744">
        <v>107.7</v>
      </c>
      <c r="I26" s="1744">
        <v>108.4</v>
      </c>
      <c r="J26" s="1744">
        <v>102.3</v>
      </c>
      <c r="K26" s="1744">
        <v>104.1</v>
      </c>
      <c r="L26" s="1744">
        <v>112.4</v>
      </c>
      <c r="M26" s="1744">
        <v>108.1</v>
      </c>
      <c r="N26" s="1744">
        <v>104.1</v>
      </c>
      <c r="O26" s="1751"/>
      <c r="P26" s="1751"/>
    </row>
    <row r="27" spans="1:16" s="1751" customFormat="1" ht="18.75" customHeight="1">
      <c r="A27" s="1752" t="s">
        <v>345</v>
      </c>
      <c r="B27" s="1753">
        <v>100.9</v>
      </c>
      <c r="C27" s="1754">
        <v>105.3</v>
      </c>
      <c r="D27" s="1754">
        <v>100.5</v>
      </c>
      <c r="E27" s="1754">
        <v>99.2</v>
      </c>
      <c r="F27" s="1754">
        <v>97.8</v>
      </c>
      <c r="G27" s="1754">
        <v>102.3</v>
      </c>
      <c r="H27" s="1754">
        <v>107.5</v>
      </c>
      <c r="I27" s="1755">
        <v>93.5</v>
      </c>
      <c r="J27" s="1754">
        <v>102.5</v>
      </c>
      <c r="K27" s="1754">
        <v>103.7</v>
      </c>
      <c r="L27" s="1754">
        <v>106.1</v>
      </c>
      <c r="M27" s="1754">
        <v>107.7</v>
      </c>
      <c r="N27" s="1754">
        <v>103.6</v>
      </c>
    </row>
    <row r="28" spans="1:16" s="1745" customFormat="1" ht="18" customHeight="1">
      <c r="A28" s="1756" t="s">
        <v>830</v>
      </c>
      <c r="B28" s="1757"/>
      <c r="C28" s="1757"/>
      <c r="D28" s="1757"/>
      <c r="E28" s="1757"/>
      <c r="F28" s="1757"/>
      <c r="G28" s="1757"/>
      <c r="H28" s="1757"/>
      <c r="I28" s="1757"/>
      <c r="J28" s="1757"/>
      <c r="K28" s="1757"/>
      <c r="L28" s="1757"/>
      <c r="M28" s="1757"/>
      <c r="N28" s="1757"/>
    </row>
    <row r="29" spans="1:16" s="1762" customFormat="1" ht="18" customHeight="1">
      <c r="A29" s="1758" t="s">
        <v>849</v>
      </c>
      <c r="B29" s="1759"/>
      <c r="C29" s="1759"/>
      <c r="D29" s="1759"/>
      <c r="E29" s="1760"/>
      <c r="F29" s="1760"/>
      <c r="G29" s="1759"/>
      <c r="H29" s="1759"/>
      <c r="I29" s="1759"/>
      <c r="J29" s="1759"/>
      <c r="K29" s="1759"/>
      <c r="L29" s="1759"/>
      <c r="M29" s="1759"/>
      <c r="N29" s="1761"/>
    </row>
    <row r="30" spans="1:16">
      <c r="B30" s="1763"/>
      <c r="C30" s="1763"/>
      <c r="D30" s="1763"/>
      <c r="E30" s="1763"/>
      <c r="F30" s="1763"/>
      <c r="G30" s="1763"/>
      <c r="H30" s="1763"/>
      <c r="I30" s="1763"/>
      <c r="J30" s="1763"/>
      <c r="K30" s="1763"/>
      <c r="L30" s="1763"/>
      <c r="M30" s="1763"/>
      <c r="N30" s="1763"/>
    </row>
    <row r="31" spans="1:16">
      <c r="B31" s="1763"/>
      <c r="C31" s="1763"/>
      <c r="D31" s="1763"/>
      <c r="E31" s="1763"/>
      <c r="F31" s="1763"/>
      <c r="G31" s="1763"/>
      <c r="H31" s="1763"/>
      <c r="I31" s="1763"/>
      <c r="J31" s="1763"/>
      <c r="K31" s="1763"/>
      <c r="L31" s="1763"/>
      <c r="M31" s="1763"/>
      <c r="N31" s="1763"/>
    </row>
    <row r="32" spans="1:16">
      <c r="B32" s="1763"/>
      <c r="C32" s="1763"/>
      <c r="D32" s="1763"/>
      <c r="E32" s="1763"/>
      <c r="F32" s="1763"/>
      <c r="G32" s="1763"/>
      <c r="H32" s="1763"/>
      <c r="I32" s="1763"/>
      <c r="J32" s="1763"/>
      <c r="K32" s="1763"/>
      <c r="L32" s="1763"/>
      <c r="M32" s="1763"/>
      <c r="N32" s="1763"/>
    </row>
    <row r="33" spans="2:14">
      <c r="B33" s="1763"/>
      <c r="C33" s="1763"/>
      <c r="D33" s="1763"/>
      <c r="E33" s="1763"/>
      <c r="F33" s="1763"/>
      <c r="G33" s="1763"/>
      <c r="H33" s="1763"/>
      <c r="I33" s="1763"/>
      <c r="J33" s="1763"/>
      <c r="K33" s="1763"/>
      <c r="L33" s="1763"/>
      <c r="M33" s="1763"/>
      <c r="N33" s="1763"/>
    </row>
    <row r="34" spans="2:14">
      <c r="B34" s="1763"/>
      <c r="C34" s="1763"/>
      <c r="D34" s="1763"/>
      <c r="E34" s="1763"/>
      <c r="F34" s="1763"/>
      <c r="G34" s="1763"/>
      <c r="H34" s="1763"/>
      <c r="I34" s="1763"/>
      <c r="J34" s="1763"/>
      <c r="K34" s="1763"/>
      <c r="L34" s="1763"/>
      <c r="M34" s="1763"/>
      <c r="N34" s="1763"/>
    </row>
  </sheetData>
  <mergeCells count="15">
    <mergeCell ref="J3:J4"/>
    <mergeCell ref="K3:K4"/>
    <mergeCell ref="L3:L4"/>
    <mergeCell ref="M3:M4"/>
    <mergeCell ref="N3:N4"/>
    <mergeCell ref="A2:N2"/>
    <mergeCell ref="A3:A4"/>
    <mergeCell ref="B3:B4"/>
    <mergeCell ref="C3:C4"/>
    <mergeCell ref="D3:D4"/>
    <mergeCell ref="E3:E4"/>
    <mergeCell ref="F3:F4"/>
    <mergeCell ref="G3:G4"/>
    <mergeCell ref="H3:H4"/>
    <mergeCell ref="I3:I4"/>
  </mergeCells>
  <phoneticPr fontId="4"/>
  <printOptions horizontalCentered="1" verticalCentered="1"/>
  <pageMargins left="0.51181102362204722" right="0.51181102362204722" top="0.51181102362204722" bottom="0.51181102362204722"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19</vt:i4>
      </vt:variant>
    </vt:vector>
  </HeadingPairs>
  <TitlesOfParts>
    <vt:vector size="65"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2900~3100</vt:lpstr>
      <vt:lpstr>3200</vt:lpstr>
      <vt:lpstr>3300</vt:lpstr>
      <vt:lpstr>3400</vt:lpstr>
      <vt:lpstr>3500</vt:lpstr>
      <vt:lpstr>3600</vt:lpstr>
      <vt:lpstr>3700</vt:lpstr>
      <vt:lpstr>3801</vt:lpstr>
      <vt:lpstr>3802</vt:lpstr>
      <vt:lpstr>3900</vt:lpstr>
      <vt:lpstr>4000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'1900'!Print_Area</vt:lpstr>
      <vt:lpstr>'2300'!Print_Area</vt:lpstr>
      <vt:lpstr>'2400'!Print_Area</vt:lpstr>
      <vt:lpstr>'2600'!Print_Area</vt:lpstr>
      <vt:lpstr>'3300'!Print_Area</vt:lpstr>
      <vt:lpstr>'3400'!Print_Area</vt:lpstr>
      <vt:lpstr>'3700'!Print_Area</vt:lpstr>
      <vt:lpstr>'3802'!Print_Area</vt:lpstr>
      <vt:lpstr>'4200'!Print_Area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2021-07-02T07:15:06Z</cp:lastPrinted>
  <dcterms:created xsi:type="dcterms:W3CDTF">2001-01-30T02:03:36Z</dcterms:created>
  <dcterms:modified xsi:type="dcterms:W3CDTF">2021-08-13T01:16:20Z</dcterms:modified>
</cp:coreProperties>
</file>