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商工農林G\工業統計調査\H30年調査（H29年実績）\08速報・確報・二次利用申請\確報\公表用\"/>
    </mc:Choice>
  </mc:AlternateContent>
  <bookViews>
    <workbookView xWindow="0" yWindow="0" windowWidth="20490" windowHeight="7530" firstSheet="3" activeTab="8"/>
  </bookViews>
  <sheets>
    <sheet name="表1" sheetId="1" r:id="rId1"/>
    <sheet name="表4" sheetId="2" r:id="rId2"/>
    <sheet name="表5" sheetId="3" r:id="rId3"/>
    <sheet name="表6" sheetId="4" r:id="rId4"/>
    <sheet name="表7" sheetId="5" r:id="rId5"/>
    <sheet name="表8" sheetId="6" r:id="rId6"/>
    <sheet name="表9" sheetId="7" r:id="rId7"/>
    <sheet name="表10" sheetId="8" r:id="rId8"/>
    <sheet name="表11" sheetId="9" r:id="rId9"/>
    <sheet name="表12" sheetId="10" r:id="rId10"/>
    <sheet name="表13" sheetId="11" r:id="rId11"/>
    <sheet name="表14" sheetId="12" r:id="rId12"/>
    <sheet name="表15" sheetId="13" r:id="rId13"/>
    <sheet name="表16" sheetId="14" r:id="rId14"/>
    <sheet name="表17" sheetId="15" r:id="rId15"/>
    <sheet name="表18" sheetId="16" r:id="rId16"/>
    <sheet name="表19" sheetId="17" r:id="rId17"/>
    <sheet name="表20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6" l="1"/>
  <c r="I25" i="16"/>
  <c r="J22" i="16"/>
  <c r="I22" i="16"/>
  <c r="H22" i="16"/>
  <c r="J21" i="16"/>
  <c r="I21" i="16"/>
  <c r="H21" i="16"/>
  <c r="J20" i="16"/>
  <c r="I20" i="16"/>
  <c r="J19" i="16"/>
  <c r="I19" i="16"/>
  <c r="J18" i="16"/>
  <c r="I18" i="16"/>
  <c r="H18" i="16"/>
  <c r="J17" i="16"/>
  <c r="I17" i="16"/>
  <c r="H17" i="16"/>
  <c r="J16" i="16"/>
  <c r="I16" i="16"/>
  <c r="J15" i="16"/>
  <c r="I15" i="16"/>
  <c r="J14" i="16"/>
  <c r="I14" i="16"/>
  <c r="H14" i="16"/>
  <c r="J13" i="16"/>
  <c r="I13" i="16"/>
  <c r="H13" i="16"/>
  <c r="J12" i="16"/>
  <c r="I12" i="16"/>
  <c r="J11" i="16"/>
  <c r="I11" i="16"/>
  <c r="J10" i="16"/>
  <c r="I10" i="16"/>
  <c r="H10" i="16"/>
  <c r="J9" i="16"/>
  <c r="I9" i="16"/>
  <c r="H9" i="16"/>
  <c r="J8" i="16"/>
  <c r="I8" i="16"/>
  <c r="J7" i="16"/>
  <c r="I7" i="16"/>
  <c r="I5" i="16"/>
  <c r="H5" i="16"/>
  <c r="G5" i="16"/>
  <c r="H25" i="16" s="1"/>
  <c r="F5" i="16"/>
  <c r="E5" i="16"/>
  <c r="D5" i="16"/>
  <c r="J21" i="18"/>
  <c r="I21" i="18"/>
  <c r="H21" i="18"/>
  <c r="J19" i="18"/>
  <c r="I19" i="18"/>
  <c r="H19" i="18"/>
  <c r="J15" i="18"/>
  <c r="I15" i="18"/>
  <c r="H15" i="18"/>
  <c r="J14" i="18"/>
  <c r="I14" i="18"/>
  <c r="H14" i="18"/>
  <c r="J13" i="18"/>
  <c r="I13" i="18"/>
  <c r="H13" i="18"/>
  <c r="J12" i="18"/>
  <c r="I12" i="18"/>
  <c r="H12" i="18"/>
  <c r="J11" i="18"/>
  <c r="I11" i="18"/>
  <c r="H11" i="18"/>
  <c r="J10" i="18"/>
  <c r="I10" i="18"/>
  <c r="H10" i="18"/>
  <c r="J9" i="18"/>
  <c r="I9" i="18"/>
  <c r="H9" i="18"/>
  <c r="J8" i="18"/>
  <c r="I8" i="18"/>
  <c r="H8" i="18"/>
  <c r="J7" i="18"/>
  <c r="I7" i="18"/>
  <c r="H7" i="18"/>
  <c r="K5" i="18"/>
  <c r="J5" i="18"/>
  <c r="I5" i="18"/>
  <c r="H5" i="18"/>
  <c r="J30" i="17"/>
  <c r="I30" i="17"/>
  <c r="H30" i="17"/>
  <c r="J29" i="17"/>
  <c r="I29" i="17"/>
  <c r="H29" i="17"/>
  <c r="J27" i="17"/>
  <c r="I27" i="17"/>
  <c r="H27" i="17"/>
  <c r="J26" i="17"/>
  <c r="I26" i="17"/>
  <c r="H26" i="17"/>
  <c r="J24" i="17"/>
  <c r="I24" i="17"/>
  <c r="H24" i="17"/>
  <c r="J23" i="17"/>
  <c r="I23" i="17"/>
  <c r="H23" i="17"/>
  <c r="J22" i="17"/>
  <c r="I22" i="17"/>
  <c r="H22" i="17"/>
  <c r="J20" i="17"/>
  <c r="I20" i="17"/>
  <c r="H20" i="17"/>
  <c r="J19" i="17"/>
  <c r="I19" i="17"/>
  <c r="H19" i="17"/>
  <c r="J17" i="17"/>
  <c r="I17" i="17"/>
  <c r="H17" i="17"/>
  <c r="J16" i="17"/>
  <c r="I16" i="17"/>
  <c r="H16" i="17"/>
  <c r="H14" i="17"/>
  <c r="J13" i="17"/>
  <c r="I13" i="17"/>
  <c r="H13" i="17"/>
  <c r="J12" i="17"/>
  <c r="I12" i="17"/>
  <c r="H12" i="17"/>
  <c r="J10" i="17"/>
  <c r="I10" i="17"/>
  <c r="H10" i="17"/>
  <c r="J9" i="17"/>
  <c r="I9" i="17"/>
  <c r="H9" i="17"/>
  <c r="J8" i="17"/>
  <c r="I8" i="17"/>
  <c r="H8" i="17"/>
  <c r="J7" i="17"/>
  <c r="I7" i="17"/>
  <c r="H7" i="17"/>
  <c r="K5" i="17"/>
  <c r="J5" i="17"/>
  <c r="I5" i="17"/>
  <c r="H5" i="17"/>
  <c r="M12" i="15"/>
  <c r="L12" i="15"/>
  <c r="M11" i="15"/>
  <c r="L11" i="15"/>
  <c r="M10" i="15"/>
  <c r="L10" i="15"/>
  <c r="M9" i="15"/>
  <c r="L9" i="15"/>
  <c r="K9" i="15"/>
  <c r="M8" i="15"/>
  <c r="L8" i="15"/>
  <c r="K8" i="15"/>
  <c r="M7" i="15"/>
  <c r="L7" i="15"/>
  <c r="L5" i="15"/>
  <c r="J5" i="15"/>
  <c r="K10" i="15" s="1"/>
  <c r="I5" i="15"/>
  <c r="M5" i="15" s="1"/>
  <c r="H5" i="15"/>
  <c r="G5" i="15"/>
  <c r="F5" i="15"/>
  <c r="J30" i="14"/>
  <c r="I30" i="14"/>
  <c r="J29" i="14"/>
  <c r="I29" i="14"/>
  <c r="J28" i="14"/>
  <c r="I28" i="14"/>
  <c r="J27" i="14"/>
  <c r="I27" i="14"/>
  <c r="H27" i="14"/>
  <c r="J26" i="14"/>
  <c r="I26" i="14"/>
  <c r="J25" i="14"/>
  <c r="I25" i="14"/>
  <c r="J24" i="14"/>
  <c r="I24" i="14"/>
  <c r="J23" i="14"/>
  <c r="I23" i="14"/>
  <c r="H23" i="14"/>
  <c r="J22" i="14"/>
  <c r="I22" i="14"/>
  <c r="H21" i="14"/>
  <c r="J20" i="14"/>
  <c r="I20" i="14"/>
  <c r="J19" i="14"/>
  <c r="I19" i="14"/>
  <c r="J18" i="14"/>
  <c r="I18" i="14"/>
  <c r="J17" i="14"/>
  <c r="I17" i="14"/>
  <c r="H17" i="14"/>
  <c r="J16" i="14"/>
  <c r="I16" i="14"/>
  <c r="J15" i="14"/>
  <c r="I15" i="14"/>
  <c r="J13" i="14"/>
  <c r="I13" i="14"/>
  <c r="J12" i="14"/>
  <c r="I12" i="14"/>
  <c r="J11" i="14"/>
  <c r="I11" i="14"/>
  <c r="H11" i="14"/>
  <c r="J10" i="14"/>
  <c r="I10" i="14"/>
  <c r="J9" i="14"/>
  <c r="I9" i="14"/>
  <c r="J8" i="14"/>
  <c r="I8" i="14"/>
  <c r="J7" i="14"/>
  <c r="I7" i="14"/>
  <c r="H7" i="14"/>
  <c r="H5" i="14"/>
  <c r="G5" i="14"/>
  <c r="H28" i="14" s="1"/>
  <c r="E5" i="14"/>
  <c r="C5" i="14"/>
  <c r="J25" i="13"/>
  <c r="I25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J9" i="13"/>
  <c r="I9" i="13"/>
  <c r="J8" i="13"/>
  <c r="I8" i="13"/>
  <c r="J7" i="13"/>
  <c r="I7" i="13"/>
  <c r="G5" i="13"/>
  <c r="H21" i="13" s="1"/>
  <c r="F5" i="13"/>
  <c r="E5" i="13"/>
  <c r="M12" i="12"/>
  <c r="L12" i="12"/>
  <c r="M11" i="12"/>
  <c r="L11" i="12"/>
  <c r="M10" i="12"/>
  <c r="L10" i="12"/>
  <c r="K10" i="12"/>
  <c r="M9" i="12"/>
  <c r="L9" i="12"/>
  <c r="K9" i="12"/>
  <c r="M8" i="12"/>
  <c r="L8" i="12"/>
  <c r="M7" i="12"/>
  <c r="L7" i="12"/>
  <c r="L5" i="12"/>
  <c r="K5" i="12"/>
  <c r="J5" i="12"/>
  <c r="K11" i="12" s="1"/>
  <c r="I5" i="12"/>
  <c r="H5" i="12"/>
  <c r="J30" i="11"/>
  <c r="I30" i="11"/>
  <c r="J29" i="11"/>
  <c r="I29" i="11"/>
  <c r="J28" i="11"/>
  <c r="I28" i="11"/>
  <c r="J27" i="11"/>
  <c r="I27" i="11"/>
  <c r="H27" i="11"/>
  <c r="J26" i="11"/>
  <c r="I26" i="11"/>
  <c r="J25" i="11"/>
  <c r="I25" i="11"/>
  <c r="J24" i="11"/>
  <c r="I24" i="11"/>
  <c r="J23" i="11"/>
  <c r="I23" i="11"/>
  <c r="H23" i="11"/>
  <c r="J22" i="11"/>
  <c r="I22" i="11"/>
  <c r="H21" i="11"/>
  <c r="J20" i="11"/>
  <c r="I20" i="11"/>
  <c r="J19" i="11"/>
  <c r="I19" i="11"/>
  <c r="J18" i="11"/>
  <c r="I18" i="11"/>
  <c r="J17" i="11"/>
  <c r="I17" i="11"/>
  <c r="H17" i="11"/>
  <c r="J16" i="11"/>
  <c r="I16" i="11"/>
  <c r="J15" i="11"/>
  <c r="I15" i="11"/>
  <c r="J13" i="11"/>
  <c r="I13" i="11"/>
  <c r="J12" i="11"/>
  <c r="I12" i="11"/>
  <c r="J11" i="11"/>
  <c r="I11" i="11"/>
  <c r="H11" i="11"/>
  <c r="J10" i="11"/>
  <c r="I10" i="11"/>
  <c r="J9" i="11"/>
  <c r="I9" i="11"/>
  <c r="J8" i="11"/>
  <c r="I8" i="11"/>
  <c r="J7" i="11"/>
  <c r="I7" i="11"/>
  <c r="H7" i="11"/>
  <c r="G5" i="11"/>
  <c r="H28" i="11" s="1"/>
  <c r="E5" i="11"/>
  <c r="J25" i="10"/>
  <c r="I25" i="10"/>
  <c r="J22" i="10"/>
  <c r="I22" i="10"/>
  <c r="J21" i="10"/>
  <c r="I21" i="10"/>
  <c r="J20" i="10"/>
  <c r="I20" i="10"/>
  <c r="H20" i="10"/>
  <c r="J19" i="10"/>
  <c r="I19" i="10"/>
  <c r="J18" i="10"/>
  <c r="I18" i="10"/>
  <c r="J17" i="10"/>
  <c r="I17" i="10"/>
  <c r="J16" i="10"/>
  <c r="I16" i="10"/>
  <c r="H16" i="10"/>
  <c r="J15" i="10"/>
  <c r="I15" i="10"/>
  <c r="J14" i="10"/>
  <c r="I14" i="10"/>
  <c r="J13" i="10"/>
  <c r="I13" i="10"/>
  <c r="J12" i="10"/>
  <c r="I12" i="10"/>
  <c r="H12" i="10"/>
  <c r="J11" i="10"/>
  <c r="I11" i="10"/>
  <c r="J10" i="10"/>
  <c r="I10" i="10"/>
  <c r="J9" i="10"/>
  <c r="I9" i="10"/>
  <c r="J8" i="10"/>
  <c r="I8" i="10"/>
  <c r="H8" i="10"/>
  <c r="J7" i="10"/>
  <c r="I7" i="10"/>
  <c r="G5" i="10"/>
  <c r="H21" i="10" s="1"/>
  <c r="F5" i="10"/>
  <c r="J5" i="10" s="1"/>
  <c r="E5" i="10"/>
  <c r="M12" i="9"/>
  <c r="L12" i="9"/>
  <c r="M11" i="9"/>
  <c r="L11" i="9"/>
  <c r="M10" i="9"/>
  <c r="L10" i="9"/>
  <c r="M9" i="9"/>
  <c r="L9" i="9"/>
  <c r="K9" i="9"/>
  <c r="M8" i="9"/>
  <c r="L8" i="9"/>
  <c r="M7" i="9"/>
  <c r="L7" i="9"/>
  <c r="L5" i="9"/>
  <c r="J5" i="9"/>
  <c r="K10" i="9" s="1"/>
  <c r="I5" i="9"/>
  <c r="H5" i="9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0" i="8"/>
  <c r="I20" i="8"/>
  <c r="J19" i="8"/>
  <c r="I19" i="8"/>
  <c r="J18" i="8"/>
  <c r="I18" i="8"/>
  <c r="J17" i="8"/>
  <c r="I17" i="8"/>
  <c r="J16" i="8"/>
  <c r="I16" i="8"/>
  <c r="J15" i="8"/>
  <c r="I15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I7" i="8"/>
  <c r="G5" i="8"/>
  <c r="H28" i="8" s="1"/>
  <c r="E5" i="8"/>
  <c r="C5" i="8"/>
  <c r="J25" i="7"/>
  <c r="I25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G5" i="7"/>
  <c r="H21" i="7" s="1"/>
  <c r="F5" i="7"/>
  <c r="E5" i="7"/>
  <c r="M12" i="6"/>
  <c r="L12" i="6"/>
  <c r="M11" i="6"/>
  <c r="L11" i="6"/>
  <c r="M10" i="6"/>
  <c r="L10" i="6"/>
  <c r="M9" i="6"/>
  <c r="L9" i="6"/>
  <c r="K9" i="6"/>
  <c r="M8" i="6"/>
  <c r="L8" i="6"/>
  <c r="M7" i="6"/>
  <c r="L7" i="6"/>
  <c r="L5" i="6"/>
  <c r="J5" i="6"/>
  <c r="K10" i="6" s="1"/>
  <c r="I5" i="6"/>
  <c r="H5" i="6"/>
  <c r="G5" i="6"/>
  <c r="F5" i="6"/>
  <c r="J30" i="5"/>
  <c r="I30" i="5"/>
  <c r="J29" i="5"/>
  <c r="I29" i="5"/>
  <c r="J28" i="5"/>
  <c r="I28" i="5"/>
  <c r="J27" i="5"/>
  <c r="I27" i="5"/>
  <c r="J26" i="5"/>
  <c r="I26" i="5"/>
  <c r="J25" i="5"/>
  <c r="I25" i="5"/>
  <c r="H25" i="5"/>
  <c r="J24" i="5"/>
  <c r="I24" i="5"/>
  <c r="J23" i="5"/>
  <c r="I23" i="5"/>
  <c r="J22" i="5"/>
  <c r="I22" i="5"/>
  <c r="J21" i="5"/>
  <c r="I21" i="5"/>
  <c r="H21" i="5"/>
  <c r="J20" i="5"/>
  <c r="I20" i="5"/>
  <c r="J19" i="5"/>
  <c r="I19" i="5"/>
  <c r="J18" i="5"/>
  <c r="I18" i="5"/>
  <c r="J17" i="5"/>
  <c r="I17" i="5"/>
  <c r="H17" i="5"/>
  <c r="J16" i="5"/>
  <c r="I16" i="5"/>
  <c r="J15" i="5"/>
  <c r="I15" i="5"/>
  <c r="J14" i="5"/>
  <c r="I14" i="5"/>
  <c r="J13" i="5"/>
  <c r="I13" i="5"/>
  <c r="H13" i="5"/>
  <c r="J12" i="5"/>
  <c r="I12" i="5"/>
  <c r="J11" i="5"/>
  <c r="I11" i="5"/>
  <c r="J10" i="5"/>
  <c r="I10" i="5"/>
  <c r="J9" i="5"/>
  <c r="I9" i="5"/>
  <c r="H9" i="5"/>
  <c r="J8" i="5"/>
  <c r="I8" i="5"/>
  <c r="J7" i="5"/>
  <c r="I7" i="5"/>
  <c r="I5" i="5"/>
  <c r="G5" i="5"/>
  <c r="H28" i="5" s="1"/>
  <c r="F5" i="5"/>
  <c r="E5" i="5"/>
  <c r="J25" i="4"/>
  <c r="I25" i="4"/>
  <c r="J22" i="4"/>
  <c r="I22" i="4"/>
  <c r="J21" i="4"/>
  <c r="I21" i="4"/>
  <c r="J20" i="4"/>
  <c r="I20" i="4"/>
  <c r="H20" i="4"/>
  <c r="J19" i="4"/>
  <c r="I19" i="4"/>
  <c r="J18" i="4"/>
  <c r="I18" i="4"/>
  <c r="J17" i="4"/>
  <c r="I17" i="4"/>
  <c r="J16" i="4"/>
  <c r="I16" i="4"/>
  <c r="H16" i="4"/>
  <c r="J15" i="4"/>
  <c r="I15" i="4"/>
  <c r="J14" i="4"/>
  <c r="I14" i="4"/>
  <c r="J13" i="4"/>
  <c r="I13" i="4"/>
  <c r="J12" i="4"/>
  <c r="I12" i="4"/>
  <c r="H12" i="4"/>
  <c r="J11" i="4"/>
  <c r="I11" i="4"/>
  <c r="J10" i="4"/>
  <c r="I10" i="4"/>
  <c r="J9" i="4"/>
  <c r="I9" i="4"/>
  <c r="J8" i="4"/>
  <c r="I8" i="4"/>
  <c r="H8" i="4"/>
  <c r="J7" i="4"/>
  <c r="I7" i="4"/>
  <c r="G5" i="4"/>
  <c r="H21" i="4" s="1"/>
  <c r="F5" i="4"/>
  <c r="J5" i="4" s="1"/>
  <c r="E5" i="4"/>
  <c r="M12" i="3"/>
  <c r="L12" i="3"/>
  <c r="M11" i="3"/>
  <c r="L11" i="3"/>
  <c r="M10" i="3"/>
  <c r="L10" i="3"/>
  <c r="M9" i="3"/>
  <c r="L9" i="3"/>
  <c r="M8" i="3"/>
  <c r="L8" i="3"/>
  <c r="M7" i="3"/>
  <c r="L7" i="3"/>
  <c r="J5" i="3"/>
  <c r="K12" i="3" s="1"/>
  <c r="I5" i="3"/>
  <c r="H5" i="3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G5" i="2"/>
  <c r="H28" i="2" s="1"/>
  <c r="F5" i="2"/>
  <c r="E5" i="2"/>
  <c r="D5" i="2"/>
  <c r="C5" i="2"/>
  <c r="N19" i="1"/>
  <c r="M19" i="1"/>
  <c r="K19" i="1"/>
  <c r="J19" i="1"/>
  <c r="H19" i="1"/>
  <c r="G19" i="1"/>
  <c r="E19" i="1"/>
  <c r="D19" i="1"/>
  <c r="N18" i="1"/>
  <c r="M18" i="1"/>
  <c r="K18" i="1"/>
  <c r="J18" i="1"/>
  <c r="H18" i="1"/>
  <c r="G18" i="1"/>
  <c r="E18" i="1"/>
  <c r="D18" i="1"/>
  <c r="N17" i="1"/>
  <c r="M17" i="1"/>
  <c r="K17" i="1"/>
  <c r="J17" i="1"/>
  <c r="H17" i="1"/>
  <c r="G17" i="1"/>
  <c r="E17" i="1"/>
  <c r="D17" i="1"/>
  <c r="N9" i="1"/>
  <c r="M9" i="1"/>
  <c r="K9" i="1"/>
  <c r="J9" i="1"/>
  <c r="H9" i="1"/>
  <c r="G9" i="1"/>
  <c r="E9" i="1"/>
  <c r="D9" i="1"/>
  <c r="N8" i="1"/>
  <c r="M8" i="1"/>
  <c r="K8" i="1"/>
  <c r="J8" i="1"/>
  <c r="H8" i="1"/>
  <c r="G8" i="1"/>
  <c r="E8" i="1"/>
  <c r="D8" i="1"/>
  <c r="N7" i="1"/>
  <c r="M7" i="1"/>
  <c r="K7" i="1"/>
  <c r="J7" i="1"/>
  <c r="H7" i="1"/>
  <c r="G7" i="1"/>
  <c r="E7" i="1"/>
  <c r="D7" i="1"/>
  <c r="J5" i="16" l="1"/>
  <c r="H8" i="16"/>
  <c r="H12" i="16"/>
  <c r="H16" i="16"/>
  <c r="H20" i="16"/>
  <c r="H7" i="16"/>
  <c r="H11" i="16"/>
  <c r="H15" i="16"/>
  <c r="H19" i="16"/>
  <c r="K12" i="15"/>
  <c r="K7" i="15"/>
  <c r="K11" i="15"/>
  <c r="K5" i="15"/>
  <c r="H10" i="14"/>
  <c r="H14" i="14"/>
  <c r="H16" i="14"/>
  <c r="H20" i="14"/>
  <c r="H22" i="14"/>
  <c r="H26" i="14"/>
  <c r="H30" i="14"/>
  <c r="H9" i="14"/>
  <c r="H13" i="14"/>
  <c r="H15" i="14"/>
  <c r="H19" i="14"/>
  <c r="H25" i="14"/>
  <c r="H29" i="14"/>
  <c r="J5" i="14"/>
  <c r="H8" i="14"/>
  <c r="H12" i="14"/>
  <c r="H18" i="14"/>
  <c r="H24" i="14"/>
  <c r="H11" i="13"/>
  <c r="H5" i="13"/>
  <c r="H10" i="13"/>
  <c r="H15" i="13"/>
  <c r="H19" i="13"/>
  <c r="H25" i="13"/>
  <c r="H16" i="13"/>
  <c r="I5" i="13"/>
  <c r="H9" i="13"/>
  <c r="H13" i="13"/>
  <c r="H14" i="13"/>
  <c r="H18" i="13"/>
  <c r="H22" i="13"/>
  <c r="H7" i="13"/>
  <c r="H20" i="13"/>
  <c r="J5" i="13"/>
  <c r="H8" i="13"/>
  <c r="H12" i="13"/>
  <c r="H17" i="13"/>
  <c r="M5" i="12"/>
  <c r="K8" i="12"/>
  <c r="K12" i="12"/>
  <c r="K7" i="12"/>
  <c r="H10" i="11"/>
  <c r="H14" i="11"/>
  <c r="H16" i="11"/>
  <c r="H20" i="11"/>
  <c r="H22" i="11"/>
  <c r="H26" i="11"/>
  <c r="H30" i="11"/>
  <c r="H5" i="11"/>
  <c r="H9" i="11"/>
  <c r="H13" i="11"/>
  <c r="H15" i="11"/>
  <c r="H19" i="11"/>
  <c r="H25" i="11"/>
  <c r="H29" i="11"/>
  <c r="J5" i="11"/>
  <c r="H8" i="11"/>
  <c r="H12" i="11"/>
  <c r="H18" i="11"/>
  <c r="H24" i="11"/>
  <c r="H7" i="10"/>
  <c r="H11" i="10"/>
  <c r="H15" i="10"/>
  <c r="H19" i="10"/>
  <c r="H25" i="10"/>
  <c r="H5" i="10"/>
  <c r="H10" i="10"/>
  <c r="H14" i="10"/>
  <c r="H18" i="10"/>
  <c r="H22" i="10"/>
  <c r="I5" i="10"/>
  <c r="H9" i="10"/>
  <c r="H13" i="10"/>
  <c r="H17" i="10"/>
  <c r="M5" i="9"/>
  <c r="K8" i="9"/>
  <c r="K12" i="9"/>
  <c r="K7" i="9"/>
  <c r="K11" i="9"/>
  <c r="K5" i="9"/>
  <c r="H11" i="8"/>
  <c r="H17" i="8"/>
  <c r="H21" i="8"/>
  <c r="H27" i="8"/>
  <c r="H5" i="8"/>
  <c r="H10" i="8"/>
  <c r="H14" i="8"/>
  <c r="H16" i="8"/>
  <c r="H20" i="8"/>
  <c r="H22" i="8"/>
  <c r="H26" i="8"/>
  <c r="H30" i="8"/>
  <c r="H23" i="8"/>
  <c r="I5" i="8"/>
  <c r="H9" i="8"/>
  <c r="H13" i="8"/>
  <c r="H15" i="8"/>
  <c r="H19" i="8"/>
  <c r="H25" i="8"/>
  <c r="H29" i="8"/>
  <c r="H7" i="8"/>
  <c r="J5" i="8"/>
  <c r="H8" i="8"/>
  <c r="H12" i="8"/>
  <c r="H18" i="8"/>
  <c r="H24" i="8"/>
  <c r="J5" i="7"/>
  <c r="H8" i="7"/>
  <c r="H12" i="7"/>
  <c r="H16" i="7"/>
  <c r="H20" i="7"/>
  <c r="H7" i="7"/>
  <c r="H11" i="7"/>
  <c r="H15" i="7"/>
  <c r="H19" i="7"/>
  <c r="H25" i="7"/>
  <c r="H5" i="7"/>
  <c r="H10" i="7"/>
  <c r="H14" i="7"/>
  <c r="H18" i="7"/>
  <c r="H22" i="7"/>
  <c r="I5" i="7"/>
  <c r="H9" i="7"/>
  <c r="H13" i="7"/>
  <c r="H17" i="7"/>
  <c r="M5" i="6"/>
  <c r="K8" i="6"/>
  <c r="K12" i="6"/>
  <c r="K7" i="6"/>
  <c r="K11" i="6"/>
  <c r="K5" i="6"/>
  <c r="H7" i="5"/>
  <c r="H11" i="5"/>
  <c r="H15" i="5"/>
  <c r="H19" i="5"/>
  <c r="H23" i="5"/>
  <c r="H27" i="5"/>
  <c r="H5" i="5"/>
  <c r="H10" i="5"/>
  <c r="H14" i="5"/>
  <c r="H18" i="5"/>
  <c r="H22" i="5"/>
  <c r="H26" i="5"/>
  <c r="H30" i="5"/>
  <c r="H29" i="5"/>
  <c r="J5" i="5"/>
  <c r="H8" i="5"/>
  <c r="H12" i="5"/>
  <c r="H16" i="5"/>
  <c r="H20" i="5"/>
  <c r="H24" i="5"/>
  <c r="H7" i="4"/>
  <c r="H11" i="4"/>
  <c r="H15" i="4"/>
  <c r="H19" i="4"/>
  <c r="H25" i="4"/>
  <c r="H5" i="4"/>
  <c r="H10" i="4"/>
  <c r="H14" i="4"/>
  <c r="H18" i="4"/>
  <c r="H22" i="4"/>
  <c r="I5" i="4"/>
  <c r="H9" i="4"/>
  <c r="H13" i="4"/>
  <c r="H17" i="4"/>
  <c r="K7" i="3"/>
  <c r="K11" i="3"/>
  <c r="K5" i="3"/>
  <c r="K10" i="3"/>
  <c r="L5" i="3"/>
  <c r="K9" i="3"/>
  <c r="M5" i="3"/>
  <c r="K8" i="3"/>
  <c r="H7" i="2"/>
  <c r="H11" i="2"/>
  <c r="H15" i="2"/>
  <c r="H19" i="2"/>
  <c r="H23" i="2"/>
  <c r="H27" i="2"/>
  <c r="H5" i="2"/>
  <c r="H10" i="2"/>
  <c r="H14" i="2"/>
  <c r="H18" i="2"/>
  <c r="H22" i="2"/>
  <c r="H26" i="2"/>
  <c r="H30" i="2"/>
  <c r="I5" i="2"/>
  <c r="H9" i="2"/>
  <c r="H13" i="2"/>
  <c r="H17" i="2"/>
  <c r="H21" i="2"/>
  <c r="H25" i="2"/>
  <c r="H29" i="2"/>
  <c r="J5" i="2"/>
  <c r="H8" i="2"/>
  <c r="H12" i="2"/>
  <c r="H16" i="2"/>
  <c r="H20" i="2"/>
  <c r="H24" i="2"/>
</calcChain>
</file>

<file path=xl/sharedStrings.xml><?xml version="1.0" encoding="utf-8"?>
<sst xmlns="http://schemas.openxmlformats.org/spreadsheetml/2006/main" count="725" uniqueCount="197">
  <si>
    <t>【表1】主要項目の推移</t>
    <rPh sb="1" eb="2">
      <t>ヒョウ</t>
    </rPh>
    <rPh sb="4" eb="6">
      <t>シュヨウ</t>
    </rPh>
    <rPh sb="6" eb="8">
      <t>コウモク</t>
    </rPh>
    <rPh sb="9" eb="11">
      <t>スイイ</t>
    </rPh>
    <phoneticPr fontId="2"/>
  </si>
  <si>
    <t>年次</t>
    <rPh sb="0" eb="2">
      <t>ネンジ</t>
    </rPh>
    <phoneticPr fontId="6"/>
  </si>
  <si>
    <t>事業所数</t>
    <rPh sb="0" eb="3">
      <t>ジギョウショ</t>
    </rPh>
    <rPh sb="3" eb="4">
      <t>スウ</t>
    </rPh>
    <phoneticPr fontId="6"/>
  </si>
  <si>
    <t>従業者数（人）</t>
    <rPh sb="0" eb="3">
      <t>ジュウギョウシャ</t>
    </rPh>
    <rPh sb="3" eb="4">
      <t>スウ</t>
    </rPh>
    <rPh sb="5" eb="6">
      <t>ニン</t>
    </rPh>
    <phoneticPr fontId="6"/>
  </si>
  <si>
    <t>製造品出荷額等（億円）</t>
    <rPh sb="0" eb="2">
      <t>セイゾウ</t>
    </rPh>
    <rPh sb="2" eb="3">
      <t>ヒン</t>
    </rPh>
    <rPh sb="3" eb="6">
      <t>シュッカガク</t>
    </rPh>
    <rPh sb="6" eb="7">
      <t>トウ</t>
    </rPh>
    <rPh sb="8" eb="9">
      <t>オク</t>
    </rPh>
    <rPh sb="9" eb="10">
      <t>エン</t>
    </rPh>
    <phoneticPr fontId="6"/>
  </si>
  <si>
    <t>付加価値額（億円）</t>
    <rPh sb="0" eb="2">
      <t>フカ</t>
    </rPh>
    <rPh sb="2" eb="5">
      <t>カチガク</t>
    </rPh>
    <rPh sb="6" eb="7">
      <t>オク</t>
    </rPh>
    <rPh sb="7" eb="8">
      <t>エン</t>
    </rPh>
    <phoneticPr fontId="6"/>
  </si>
  <si>
    <t>増減数</t>
    <rPh sb="0" eb="2">
      <t>ゾウゲン</t>
    </rPh>
    <rPh sb="2" eb="3">
      <t>スウ</t>
    </rPh>
    <phoneticPr fontId="6"/>
  </si>
  <si>
    <t>増減率(%)</t>
    <rPh sb="0" eb="3">
      <t>ゾウゲンリツ</t>
    </rPh>
    <phoneticPr fontId="6"/>
  </si>
  <si>
    <r>
      <t>29</t>
    </r>
    <r>
      <rPr>
        <sz val="11"/>
        <color theme="1"/>
        <rFont val="ＭＳ Ｐゴシック"/>
        <family val="3"/>
        <charset val="128"/>
      </rPr>
      <t>年</t>
    </r>
    <rPh sb="2" eb="3">
      <t>ネン</t>
    </rPh>
    <phoneticPr fontId="6"/>
  </si>
  <si>
    <t>注1：平成27年の製造品出荷額等及び付加価値額については、個人経営調査票による調査分を含まない。</t>
  </si>
  <si>
    <t>【表4】産業中分類別事業所数</t>
    <rPh sb="1" eb="2">
      <t>ヒョウ</t>
    </rPh>
    <rPh sb="4" eb="6">
      <t>サンギョウ</t>
    </rPh>
    <rPh sb="6" eb="9">
      <t>チュウブンルイ</t>
    </rPh>
    <rPh sb="9" eb="10">
      <t>ベツ</t>
    </rPh>
    <rPh sb="10" eb="13">
      <t>ジギョウショ</t>
    </rPh>
    <rPh sb="13" eb="14">
      <t>スウ</t>
    </rPh>
    <phoneticPr fontId="2"/>
  </si>
  <si>
    <t>産業中分類</t>
    <rPh sb="0" eb="2">
      <t>サンギョウ</t>
    </rPh>
    <rPh sb="2" eb="5">
      <t>チュウブンルイ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</si>
  <si>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25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</si>
  <si>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26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</si>
  <si>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27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</si>
  <si>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28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</si>
  <si>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29年</t>
    </r>
    <r>
      <rPr>
        <sz val="11"/>
        <color theme="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</si>
  <si>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構成比</t>
    <rPh sb="0" eb="3">
      <t>コウセイヒ</t>
    </rPh>
    <phoneticPr fontId="2"/>
  </si>
  <si>
    <t>対前年増減</t>
    <rPh sb="0" eb="1">
      <t>タイ</t>
    </rPh>
    <rPh sb="1" eb="3">
      <t>ゼンネン</t>
    </rPh>
    <rPh sb="3" eb="5">
      <t>ゾウゲン</t>
    </rPh>
    <phoneticPr fontId="6"/>
  </si>
  <si>
    <r>
      <rPr>
        <sz val="10"/>
        <color theme="1"/>
        <rFont val="ＭＳ Ｐゴシック"/>
        <family val="3"/>
        <charset val="128"/>
      </rPr>
      <t>増減率</t>
    </r>
    <r>
      <rPr>
        <sz val="10"/>
        <color theme="1"/>
        <rFont val="Arial"/>
        <family val="2"/>
      </rPr>
      <t>(%)</t>
    </r>
    <phoneticPr fontId="6"/>
  </si>
  <si>
    <t>合計</t>
    <rPh sb="0" eb="2">
      <t>ゴウケイ</t>
    </rPh>
    <phoneticPr fontId="6"/>
  </si>
  <si>
    <t>09　食料品</t>
    <phoneticPr fontId="6"/>
  </si>
  <si>
    <t>10　飲料・たばこ・飼料</t>
    <phoneticPr fontId="6"/>
  </si>
  <si>
    <t>11　繊維</t>
    <phoneticPr fontId="6"/>
  </si>
  <si>
    <t>12　木材製品</t>
    <phoneticPr fontId="6"/>
  </si>
  <si>
    <t>13　家具</t>
    <phoneticPr fontId="6"/>
  </si>
  <si>
    <t>14　パルプ・紙</t>
    <phoneticPr fontId="6"/>
  </si>
  <si>
    <t>15　印刷</t>
    <phoneticPr fontId="6"/>
  </si>
  <si>
    <t>16　化学</t>
    <phoneticPr fontId="6"/>
  </si>
  <si>
    <t>17　石油・石炭製品</t>
    <phoneticPr fontId="6"/>
  </si>
  <si>
    <t>18　プラスチック製品</t>
    <phoneticPr fontId="6"/>
  </si>
  <si>
    <t>19　ゴム製品</t>
    <phoneticPr fontId="6"/>
  </si>
  <si>
    <t>20　皮革</t>
    <phoneticPr fontId="6"/>
  </si>
  <si>
    <t>21　窯業・土石製品</t>
    <phoneticPr fontId="6"/>
  </si>
  <si>
    <t>22　鉄鋼</t>
    <phoneticPr fontId="6"/>
  </si>
  <si>
    <t>23　非鉄金属</t>
    <phoneticPr fontId="6"/>
  </si>
  <si>
    <t>24　金属製品</t>
    <phoneticPr fontId="6"/>
  </si>
  <si>
    <t>25　はん用機械</t>
    <phoneticPr fontId="6"/>
  </si>
  <si>
    <t>26　生産用機械</t>
    <phoneticPr fontId="6"/>
  </si>
  <si>
    <t>27　業務用機械</t>
    <phoneticPr fontId="6"/>
  </si>
  <si>
    <t>28　電子部品・デバイス</t>
    <phoneticPr fontId="6"/>
  </si>
  <si>
    <t>29　電気機械</t>
    <phoneticPr fontId="6"/>
  </si>
  <si>
    <t>30　情報通信機械</t>
    <phoneticPr fontId="6"/>
  </si>
  <si>
    <t>31　輸送用機械</t>
    <phoneticPr fontId="6"/>
  </si>
  <si>
    <t>32　その他の製造業</t>
    <phoneticPr fontId="6"/>
  </si>
  <si>
    <t>増減率(%)</t>
    <phoneticPr fontId="6"/>
  </si>
  <si>
    <t>増減率(%)</t>
    <phoneticPr fontId="6"/>
  </si>
  <si>
    <t>【表5】従業者規模別事業所数</t>
    <rPh sb="1" eb="2">
      <t>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phoneticPr fontId="2"/>
  </si>
  <si>
    <t>従業者規模</t>
    <rPh sb="0" eb="3">
      <t>ジュウギョウシャ</t>
    </rPh>
    <rPh sb="3" eb="5">
      <t>キボ</t>
    </rPh>
    <phoneticPr fontId="2"/>
  </si>
  <si>
    <t>合計</t>
    <rPh sb="0" eb="2">
      <t>ゴウケイ</t>
    </rPh>
    <phoneticPr fontId="2"/>
  </si>
  <si>
    <r>
      <rPr>
        <sz val="11"/>
        <color theme="1"/>
        <rFont val="ＭＳ Ｐゴシック"/>
        <family val="3"/>
        <charset val="128"/>
      </rPr>
      <t>～</t>
    </r>
  </si>
  <si>
    <t>人</t>
    <rPh sb="0" eb="1">
      <t>ニン</t>
    </rPh>
    <phoneticPr fontId="2"/>
  </si>
  <si>
    <t>人以上</t>
    <rPh sb="0" eb="3">
      <t>ニンイジョウ</t>
    </rPh>
    <phoneticPr fontId="2"/>
  </si>
  <si>
    <t>【表6】市町村別事業所数</t>
    <rPh sb="1" eb="2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phoneticPr fontId="2"/>
  </si>
  <si>
    <t>市町村</t>
    <rPh sb="0" eb="3">
      <t>シチョウソン</t>
    </rPh>
    <phoneticPr fontId="2"/>
  </si>
  <si>
    <t>全県</t>
    <rPh sb="0" eb="2">
      <t>ゼンケン</t>
    </rPh>
    <phoneticPr fontId="2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</si>
  <si>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</si>
  <si>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</si>
  <si>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</si>
  <si>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</si>
  <si>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</si>
  <si>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</si>
  <si>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</si>
  <si>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</si>
  <si>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</si>
  <si>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</si>
  <si>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</si>
  <si>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</si>
  <si>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</si>
  <si>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</si>
  <si>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</si>
  <si>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</si>
  <si>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</si>
  <si>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-</t>
  </si>
  <si>
    <t>知夫村</t>
  </si>
  <si>
    <t>隠岐の島町</t>
  </si>
  <si>
    <r>
      <rPr>
        <sz val="10"/>
        <color theme="1"/>
        <rFont val="ＭＳ Ｐゴシック"/>
        <family val="3"/>
        <charset val="128"/>
      </rPr>
      <t>増減率</t>
    </r>
    <r>
      <rPr>
        <sz val="10"/>
        <color theme="1"/>
        <rFont val="Arial"/>
        <family val="2"/>
      </rPr>
      <t>(%)</t>
    </r>
    <phoneticPr fontId="6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</si>
  <si>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</si>
  <si>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【表7】産業中分類別従業者数</t>
    <rPh sb="1" eb="2">
      <t>ヒョウ</t>
    </rPh>
    <rPh sb="4" eb="6">
      <t>サンギョウ</t>
    </rPh>
    <rPh sb="6" eb="9">
      <t>チュウブンルイ</t>
    </rPh>
    <rPh sb="9" eb="10">
      <t>ベツ</t>
    </rPh>
    <rPh sb="10" eb="13">
      <t>ジュウギョウシャ</t>
    </rPh>
    <rPh sb="13" eb="14">
      <t>スウ</t>
    </rPh>
    <phoneticPr fontId="2"/>
  </si>
  <si>
    <t>09　食料品</t>
    <phoneticPr fontId="6"/>
  </si>
  <si>
    <t>10　飲料・たばこ・飼料</t>
    <phoneticPr fontId="6"/>
  </si>
  <si>
    <t>11　繊維</t>
    <phoneticPr fontId="6"/>
  </si>
  <si>
    <t>12　木材製品</t>
    <phoneticPr fontId="6"/>
  </si>
  <si>
    <t>13　家具</t>
    <phoneticPr fontId="6"/>
  </si>
  <si>
    <t>14　パルプ・紙</t>
    <phoneticPr fontId="6"/>
  </si>
  <si>
    <t>15　印刷</t>
    <phoneticPr fontId="6"/>
  </si>
  <si>
    <t>16　化学</t>
    <phoneticPr fontId="6"/>
  </si>
  <si>
    <t>17　石油・石炭製品</t>
    <phoneticPr fontId="6"/>
  </si>
  <si>
    <t>18　プラスチック製品</t>
    <phoneticPr fontId="6"/>
  </si>
  <si>
    <t>19　ゴム製品</t>
    <phoneticPr fontId="6"/>
  </si>
  <si>
    <t>20　皮革</t>
    <phoneticPr fontId="6"/>
  </si>
  <si>
    <t>21　窯業・土石製品</t>
    <phoneticPr fontId="6"/>
  </si>
  <si>
    <t>22　鉄鋼</t>
    <phoneticPr fontId="6"/>
  </si>
  <si>
    <t>23　非鉄金属</t>
    <phoneticPr fontId="6"/>
  </si>
  <si>
    <t>24　金属製品</t>
    <phoneticPr fontId="6"/>
  </si>
  <si>
    <t>25　はん用機械</t>
    <phoneticPr fontId="6"/>
  </si>
  <si>
    <t>26　生産用機械</t>
    <phoneticPr fontId="6"/>
  </si>
  <si>
    <t>27　業務用機械</t>
    <phoneticPr fontId="6"/>
  </si>
  <si>
    <t>28　電子部品・デバイス</t>
    <phoneticPr fontId="6"/>
  </si>
  <si>
    <t>29　電気機械</t>
    <phoneticPr fontId="6"/>
  </si>
  <si>
    <t>30　情報通信機械</t>
    <phoneticPr fontId="6"/>
  </si>
  <si>
    <t>31　輸送用機械</t>
    <phoneticPr fontId="6"/>
  </si>
  <si>
    <t>32　その他の製造業</t>
    <phoneticPr fontId="6"/>
  </si>
  <si>
    <t>【表8】従業者規模別従業者数</t>
    <rPh sb="1" eb="2">
      <t>ヒョウ</t>
    </rPh>
    <rPh sb="4" eb="7">
      <t>ジュウギョウシャ</t>
    </rPh>
    <rPh sb="7" eb="10">
      <t>キボベツ</t>
    </rPh>
    <rPh sb="10" eb="13">
      <t>ジュウギョウシャ</t>
    </rPh>
    <rPh sb="13" eb="14">
      <t>スウ</t>
    </rPh>
    <phoneticPr fontId="2"/>
  </si>
  <si>
    <t>【表9】市町村別従業者数</t>
    <rPh sb="1" eb="2">
      <t>ヒョウ</t>
    </rPh>
    <rPh sb="4" eb="7">
      <t>シチョウソン</t>
    </rPh>
    <rPh sb="7" eb="8">
      <t>ベツ</t>
    </rPh>
    <rPh sb="8" eb="11">
      <t>ジュウギョウシャ</t>
    </rPh>
    <rPh sb="11" eb="12">
      <t>スウ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</si>
  <si>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25</t>
    </r>
    <r>
      <rPr>
        <sz val="11"/>
        <color theme="1"/>
        <rFont val="ＭＳ Ｐゴシック"/>
        <family val="3"/>
        <charset val="128"/>
      </rPr>
      <t>年
（万円）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</si>
  <si>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26</t>
    </r>
    <r>
      <rPr>
        <sz val="11"/>
        <color theme="1"/>
        <rFont val="ＭＳ Ｐゴシック"/>
        <family val="3"/>
        <charset val="128"/>
      </rPr>
      <t>年
（万円）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</si>
  <si>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27</t>
    </r>
    <r>
      <rPr>
        <sz val="11"/>
        <color theme="1"/>
        <rFont val="ＭＳ Ｐゴシック"/>
        <family val="3"/>
        <charset val="128"/>
      </rPr>
      <t>年
（万円）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</si>
  <si>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28</t>
    </r>
    <r>
      <rPr>
        <sz val="11"/>
        <color theme="1"/>
        <rFont val="ＭＳ Ｐゴシック"/>
        <family val="3"/>
        <charset val="128"/>
      </rPr>
      <t>年
（万円）</t>
    </r>
    <rPh sb="0" eb="2">
      <t>ヘイセイ</t>
    </rPh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</si>
  <si>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29年
（万円）</t>
    </r>
    <r>
      <rPr>
        <sz val="11"/>
        <color theme="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</si>
  <si>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11　繊維</t>
    <phoneticPr fontId="6"/>
  </si>
  <si>
    <t>X</t>
    <phoneticPr fontId="6"/>
  </si>
  <si>
    <t>X</t>
    <phoneticPr fontId="6"/>
  </si>
  <si>
    <t>17　石油・石炭製品</t>
    <phoneticPr fontId="6"/>
  </si>
  <si>
    <t>19　ゴム製品</t>
    <phoneticPr fontId="6"/>
  </si>
  <si>
    <t>20　皮革</t>
    <phoneticPr fontId="6"/>
  </si>
  <si>
    <t>X</t>
    <phoneticPr fontId="6"/>
  </si>
  <si>
    <t>22　鉄鋼</t>
    <phoneticPr fontId="6"/>
  </si>
  <si>
    <t>23　非鉄金属</t>
    <phoneticPr fontId="6"/>
  </si>
  <si>
    <t>26　生産用機械</t>
    <phoneticPr fontId="6"/>
  </si>
  <si>
    <t>27　業務用機械</t>
    <phoneticPr fontId="6"/>
  </si>
  <si>
    <t>29　電気機械</t>
    <phoneticPr fontId="6"/>
  </si>
  <si>
    <t>31　輸送用機械</t>
    <phoneticPr fontId="6"/>
  </si>
  <si>
    <t>32　その他の製造業</t>
    <phoneticPr fontId="6"/>
  </si>
  <si>
    <r>
      <rPr>
        <sz val="11"/>
        <color theme="1"/>
        <rFont val="ＭＳ Ｐゴシック"/>
        <family val="3"/>
        <charset val="128"/>
      </rPr>
      <t>人</t>
    </r>
    <rPh sb="0" eb="1">
      <t>ニン</t>
    </rPh>
    <phoneticPr fontId="2"/>
  </si>
  <si>
    <r>
      <rPr>
        <sz val="11"/>
        <color theme="1"/>
        <rFont val="ＭＳ Ｐゴシック"/>
        <family val="3"/>
        <charset val="128"/>
      </rPr>
      <t>人以上</t>
    </r>
    <rPh sb="0" eb="3">
      <t>ニンイジョウ</t>
    </rPh>
    <phoneticPr fontId="2"/>
  </si>
  <si>
    <t>-</t>
    <phoneticPr fontId="6"/>
  </si>
  <si>
    <t>-</t>
    <phoneticPr fontId="6"/>
  </si>
  <si>
    <r>
      <rPr>
        <sz val="10"/>
        <color theme="1"/>
        <rFont val="ＭＳ Ｐゴシック"/>
        <family val="3"/>
        <charset val="128"/>
      </rPr>
      <t>増減率</t>
    </r>
    <r>
      <rPr>
        <sz val="10"/>
        <color theme="1"/>
        <rFont val="Arial"/>
        <family val="2"/>
      </rPr>
      <t>(%)</t>
    </r>
    <phoneticPr fontId="6"/>
  </si>
  <si>
    <t>X</t>
    <phoneticPr fontId="6"/>
  </si>
  <si>
    <t>X</t>
    <phoneticPr fontId="6"/>
  </si>
  <si>
    <t>-</t>
    <phoneticPr fontId="6"/>
  </si>
  <si>
    <r>
      <t>注：平成</t>
    </r>
    <r>
      <rPr>
        <sz val="11"/>
        <color theme="1"/>
        <rFont val="Arial"/>
        <family val="2"/>
      </rPr>
      <t>27</t>
    </r>
    <r>
      <rPr>
        <sz val="11"/>
        <color theme="1"/>
        <rFont val="ＭＳ Ｐゴシック"/>
        <family val="3"/>
        <charset val="128"/>
      </rPr>
      <t>年の製造品出荷額等については、個人経営調査票による調査分を含まない。</t>
    </r>
  </si>
  <si>
    <t>X</t>
  </si>
  <si>
    <t>10　飲料・たばこ・飼料</t>
    <phoneticPr fontId="6"/>
  </si>
  <si>
    <t>15　印刷</t>
    <phoneticPr fontId="6"/>
  </si>
  <si>
    <t>18　プラスチック製品</t>
    <phoneticPr fontId="6"/>
  </si>
  <si>
    <t>21　窯業・土石製品</t>
    <phoneticPr fontId="6"/>
  </si>
  <si>
    <t>24　金属製品</t>
    <phoneticPr fontId="6"/>
  </si>
  <si>
    <t>30　情報通信機械</t>
    <phoneticPr fontId="6"/>
  </si>
  <si>
    <t>X</t>
    <phoneticPr fontId="6"/>
  </si>
  <si>
    <t>19　ゴム製品</t>
    <phoneticPr fontId="6"/>
  </si>
  <si>
    <r>
      <rPr>
        <sz val="10"/>
        <color theme="1"/>
        <rFont val="ＭＳ Ｐゴシック"/>
        <family val="3"/>
        <charset val="128"/>
      </rPr>
      <t>増減率</t>
    </r>
    <r>
      <rPr>
        <sz val="10"/>
        <color theme="1"/>
        <rFont val="Arial"/>
        <family val="2"/>
      </rPr>
      <t>(%)</t>
    </r>
    <phoneticPr fontId="6"/>
  </si>
  <si>
    <t>09　食料品</t>
    <phoneticPr fontId="6"/>
  </si>
  <si>
    <t>X</t>
    <phoneticPr fontId="6"/>
  </si>
  <si>
    <t>22　鉄鋼</t>
    <phoneticPr fontId="6"/>
  </si>
  <si>
    <t>25　はん用機械</t>
    <phoneticPr fontId="6"/>
  </si>
  <si>
    <t>28　電子部品・デバイス</t>
    <phoneticPr fontId="6"/>
  </si>
  <si>
    <r>
      <t>注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：平成</t>
    </r>
    <r>
      <rPr>
        <sz val="11"/>
        <color theme="1"/>
        <rFont val="Arial"/>
        <family val="2"/>
      </rPr>
      <t>27</t>
    </r>
    <r>
      <rPr>
        <sz val="11"/>
        <color theme="1"/>
        <rFont val="ＭＳ Ｐゴシック"/>
        <family val="3"/>
        <charset val="128"/>
      </rPr>
      <t>年の付加価値額等については、個人経営調査票による調査分を含まない。</t>
    </r>
  </si>
  <si>
    <t>-</t>
    <phoneticPr fontId="6"/>
  </si>
  <si>
    <t>-</t>
    <phoneticPr fontId="6"/>
  </si>
  <si>
    <r>
      <rPr>
        <sz val="10"/>
        <color theme="1"/>
        <rFont val="ＭＳ Ｐゴシック"/>
        <family val="3"/>
        <charset val="128"/>
      </rPr>
      <t>増減率</t>
    </r>
    <r>
      <rPr>
        <sz val="10"/>
        <color theme="1"/>
        <rFont val="Arial"/>
        <family val="2"/>
      </rPr>
      <t>(%)</t>
    </r>
    <phoneticPr fontId="6"/>
  </si>
  <si>
    <t>X</t>
    <phoneticPr fontId="6"/>
  </si>
  <si>
    <t>-</t>
    <phoneticPr fontId="6"/>
  </si>
  <si>
    <t>-</t>
    <phoneticPr fontId="6"/>
  </si>
  <si>
    <t>09　食料品</t>
    <phoneticPr fontId="6"/>
  </si>
  <si>
    <t>12　木材製品</t>
    <phoneticPr fontId="6"/>
  </si>
  <si>
    <t>20　皮革</t>
    <phoneticPr fontId="6"/>
  </si>
  <si>
    <t>28　電子部品・デバイス</t>
    <phoneticPr fontId="6"/>
  </si>
  <si>
    <t>31　輸送用機械</t>
    <phoneticPr fontId="6"/>
  </si>
  <si>
    <t>【表16】産業中分類別現金給与総額</t>
    <rPh sb="1" eb="2">
      <t>ヒョウ</t>
    </rPh>
    <rPh sb="5" eb="7">
      <t>サンギョウ</t>
    </rPh>
    <rPh sb="7" eb="10">
      <t>チュウブンルイ</t>
    </rPh>
    <rPh sb="10" eb="11">
      <t>ベツ</t>
    </rPh>
    <phoneticPr fontId="2"/>
  </si>
  <si>
    <r>
      <t>注：平成</t>
    </r>
    <r>
      <rPr>
        <sz val="11"/>
        <color theme="1"/>
        <rFont val="Arial"/>
        <family val="2"/>
      </rPr>
      <t>27</t>
    </r>
    <r>
      <rPr>
        <sz val="11"/>
        <color theme="1"/>
        <rFont val="ＭＳ Ｐゴシック"/>
        <family val="3"/>
        <charset val="128"/>
      </rPr>
      <t>年の現金給与総額については、個人経営調査票による調査分を含まない。</t>
    </r>
  </si>
  <si>
    <t>【表17】従業者規模別現金給与総額</t>
    <rPh sb="1" eb="2">
      <t>ヒョウ</t>
    </rPh>
    <rPh sb="5" eb="8">
      <t>ジュウギョウシャ</t>
    </rPh>
    <rPh sb="8" eb="11">
      <t>キボベツ</t>
    </rPh>
    <phoneticPr fontId="2"/>
  </si>
  <si>
    <t>【表15】市町村別付加価値額</t>
    <rPh sb="1" eb="2">
      <t>ヒョウ</t>
    </rPh>
    <rPh sb="5" eb="8">
      <t>シチョウソン</t>
    </rPh>
    <rPh sb="8" eb="9">
      <t>ベツ</t>
    </rPh>
    <rPh sb="9" eb="11">
      <t>フカ</t>
    </rPh>
    <rPh sb="11" eb="14">
      <t>カチガク</t>
    </rPh>
    <phoneticPr fontId="2"/>
  </si>
  <si>
    <t>【表14】従業者規模別付加価値額</t>
    <rPh sb="1" eb="2">
      <t>ヒョウ</t>
    </rPh>
    <rPh sb="5" eb="8">
      <t>ジュウギョウシャ</t>
    </rPh>
    <rPh sb="8" eb="11">
      <t>キボベツ</t>
    </rPh>
    <rPh sb="11" eb="13">
      <t>フカ</t>
    </rPh>
    <rPh sb="13" eb="16">
      <t>カチガク</t>
    </rPh>
    <phoneticPr fontId="2"/>
  </si>
  <si>
    <t>【表13】産業中分類別付加価値額</t>
    <rPh sb="1" eb="2">
      <t>ヒョウ</t>
    </rPh>
    <rPh sb="5" eb="7">
      <t>サンギョウ</t>
    </rPh>
    <rPh sb="7" eb="10">
      <t>チュウブンルイ</t>
    </rPh>
    <rPh sb="10" eb="11">
      <t>ベツ</t>
    </rPh>
    <rPh sb="11" eb="13">
      <t>フカ</t>
    </rPh>
    <rPh sb="13" eb="16">
      <t>カチガク</t>
    </rPh>
    <phoneticPr fontId="2"/>
  </si>
  <si>
    <t>【表12】市町村別製造品出荷額等</t>
    <rPh sb="1" eb="2">
      <t>ヒョウ</t>
    </rPh>
    <rPh sb="5" eb="8">
      <t>シチョウソン</t>
    </rPh>
    <rPh sb="8" eb="9">
      <t>ベツ</t>
    </rPh>
    <rPh sb="9" eb="11">
      <t>セイゾウ</t>
    </rPh>
    <rPh sb="11" eb="12">
      <t>ヒン</t>
    </rPh>
    <rPh sb="12" eb="15">
      <t>シュッカガク</t>
    </rPh>
    <rPh sb="15" eb="16">
      <t>トウ</t>
    </rPh>
    <phoneticPr fontId="2"/>
  </si>
  <si>
    <t>【表11】従業者規模別製造品出荷額等</t>
    <rPh sb="1" eb="2">
      <t>ヒョウ</t>
    </rPh>
    <rPh sb="5" eb="8">
      <t>ジュウギョウシャ</t>
    </rPh>
    <rPh sb="8" eb="11">
      <t>キボベツ</t>
    </rPh>
    <rPh sb="11" eb="13">
      <t>セイゾウ</t>
    </rPh>
    <rPh sb="13" eb="14">
      <t>ヒン</t>
    </rPh>
    <rPh sb="14" eb="17">
      <t>シュッカガク</t>
    </rPh>
    <rPh sb="17" eb="18">
      <t>トウ</t>
    </rPh>
    <phoneticPr fontId="2"/>
  </si>
  <si>
    <t>【表10】産業中分類別製造品出荷額等</t>
    <rPh sb="1" eb="2">
      <t>ヒョウ</t>
    </rPh>
    <rPh sb="5" eb="7">
      <t>サンギョウ</t>
    </rPh>
    <rPh sb="7" eb="10">
      <t>チュウブンルイ</t>
    </rPh>
    <rPh sb="10" eb="11">
      <t>ベツ</t>
    </rPh>
    <rPh sb="11" eb="13">
      <t>セイゾウ</t>
    </rPh>
    <rPh sb="13" eb="14">
      <t>ヒン</t>
    </rPh>
    <rPh sb="14" eb="17">
      <t>シュッカガク</t>
    </rPh>
    <rPh sb="17" eb="18">
      <t>トウ</t>
    </rPh>
    <phoneticPr fontId="2"/>
  </si>
  <si>
    <t>【表18】市町村別現金給与総額</t>
    <rPh sb="1" eb="2">
      <t>ヒョウ</t>
    </rPh>
    <rPh sb="5" eb="8">
      <t>シチョウソン</t>
    </rPh>
    <rPh sb="8" eb="9">
      <t>ベツ</t>
    </rPh>
    <phoneticPr fontId="2"/>
  </si>
  <si>
    <r>
      <rPr>
        <sz val="11"/>
        <color theme="1"/>
        <rFont val="ＭＳ Ｐゴシック"/>
        <family val="3"/>
        <charset val="128"/>
      </rPr>
      <t>平成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年
（万円）</t>
    </r>
    <rPh sb="0" eb="2">
      <t>ヘイセイ</t>
    </rPh>
    <rPh sb="4" eb="5">
      <t>ネン</t>
    </rPh>
    <phoneticPr fontId="2"/>
  </si>
  <si>
    <r>
      <rPr>
        <sz val="9"/>
        <color theme="1"/>
        <rFont val="ＭＳ Ｐゴシック"/>
        <family val="3"/>
        <charset val="128"/>
      </rPr>
      <t>増減率</t>
    </r>
    <r>
      <rPr>
        <sz val="9"/>
        <color theme="1"/>
        <rFont val="Arial"/>
        <family val="2"/>
      </rPr>
      <t>(%)</t>
    </r>
    <phoneticPr fontId="6"/>
  </si>
  <si>
    <t>（参考）事業所数</t>
    <rPh sb="1" eb="3">
      <t>サンコウ</t>
    </rPh>
    <rPh sb="4" eb="7">
      <t>ジギョウショ</t>
    </rPh>
    <rPh sb="7" eb="8">
      <t>スウ</t>
    </rPh>
    <phoneticPr fontId="6"/>
  </si>
  <si>
    <t>X</t>
    <phoneticPr fontId="6"/>
  </si>
  <si>
    <t>11　繊維</t>
    <phoneticPr fontId="6"/>
  </si>
  <si>
    <t>12　木材製品</t>
    <phoneticPr fontId="6"/>
  </si>
  <si>
    <t>13　家具</t>
    <phoneticPr fontId="6"/>
  </si>
  <si>
    <t>X</t>
    <phoneticPr fontId="6"/>
  </si>
  <si>
    <t>14　パルプ・紙</t>
    <phoneticPr fontId="6"/>
  </si>
  <si>
    <t>15　印刷</t>
    <phoneticPr fontId="6"/>
  </si>
  <si>
    <t>16　化学</t>
    <phoneticPr fontId="6"/>
  </si>
  <si>
    <t>-</t>
    <phoneticPr fontId="6"/>
  </si>
  <si>
    <t>19　ゴム製品</t>
    <phoneticPr fontId="6"/>
  </si>
  <si>
    <t>-</t>
    <phoneticPr fontId="6"/>
  </si>
  <si>
    <t>【表19】産業中分類別設備投資額</t>
    <rPh sb="1" eb="2">
      <t>ヒョウ</t>
    </rPh>
    <rPh sb="5" eb="7">
      <t>サンギョウ</t>
    </rPh>
    <rPh sb="7" eb="10">
      <t>チュウブンルイ</t>
    </rPh>
    <rPh sb="10" eb="11">
      <t>ベツ</t>
    </rPh>
    <rPh sb="11" eb="13">
      <t>セツビ</t>
    </rPh>
    <rPh sb="13" eb="16">
      <t>トウシガク</t>
    </rPh>
    <phoneticPr fontId="2"/>
  </si>
  <si>
    <r>
      <rPr>
        <sz val="9"/>
        <color theme="1"/>
        <rFont val="ＭＳ Ｐゴシック"/>
        <family val="3"/>
        <charset val="128"/>
      </rPr>
      <t>増減率</t>
    </r>
    <r>
      <rPr>
        <sz val="9"/>
        <color theme="1"/>
        <rFont val="Arial"/>
        <family val="2"/>
      </rPr>
      <t>(%)</t>
    </r>
    <phoneticPr fontId="6"/>
  </si>
  <si>
    <t>X</t>
    <phoneticPr fontId="6"/>
  </si>
  <si>
    <t>-</t>
    <phoneticPr fontId="6"/>
  </si>
  <si>
    <t>-</t>
    <phoneticPr fontId="6"/>
  </si>
  <si>
    <t>-</t>
    <phoneticPr fontId="6"/>
  </si>
  <si>
    <t>【表20】市町村別設備投資額</t>
    <rPh sb="1" eb="2">
      <t>ヒョウ</t>
    </rPh>
    <rPh sb="5" eb="8">
      <t>シチョウソン</t>
    </rPh>
    <rPh sb="8" eb="9">
      <t>ベツ</t>
    </rPh>
    <rPh sb="9" eb="11">
      <t>セツビ</t>
    </rPh>
    <rPh sb="11" eb="14">
      <t>トウシガク</t>
    </rPh>
    <phoneticPr fontId="2"/>
  </si>
  <si>
    <t>X</t>
    <phoneticPr fontId="6"/>
  </si>
  <si>
    <t>-</t>
    <phoneticPr fontId="6"/>
  </si>
  <si>
    <t>注2：付加価値額は、従業者4～29人の事業所については粗付加価値額である（利用上の注意８を参照）。</t>
    <phoneticPr fontId="2"/>
  </si>
  <si>
    <r>
      <t>注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：付加価値額等は、従業者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人の事業所については粗付加価値額である（利用上の注意８を参照）。</t>
    </r>
    <phoneticPr fontId="2"/>
  </si>
  <si>
    <r>
      <t>注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：付加価値額等は、従業者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人の事業所については粗付加価値額である（利用上の注意８を参照）。</t>
    </r>
    <phoneticPr fontId="2"/>
  </si>
  <si>
    <r>
      <t>注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：付加価値額等は、従業者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人の事業所については粗付加価値額である（利用上の注意８を参照）。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</si>
</sst>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年&quot;"/>
    <numFmt numFmtId="177" formatCode="#,##0;&quot;▲ &quot;#,##0"/>
    <numFmt numFmtId="178" formatCode="0.0;&quot;▲ &quot;0.0"/>
    <numFmt numFmtId="179" formatCode="0.0%"/>
    <numFmt numFmtId="180" formatCode="#,##0.0;[Red]\-#,##0.0"/>
    <numFmt numFmtId="181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1" xfId="3" applyFont="1" applyBorder="1" applyAlignment="1">
      <alignment vertical="center" wrapText="1"/>
    </xf>
    <xf numFmtId="0" fontId="5" fillId="0" borderId="3" xfId="3" applyFont="1" applyBorder="1" applyAlignment="1">
      <alignment vertical="center" wrapText="1"/>
    </xf>
    <xf numFmtId="0" fontId="5" fillId="0" borderId="1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5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7" fillId="0" borderId="7" xfId="3" applyFont="1" applyBorder="1" applyAlignment="1">
      <alignment horizontal="center" vertical="center" wrapText="1"/>
    </xf>
    <xf numFmtId="176" fontId="4" fillId="0" borderId="8" xfId="3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4" fillId="0" borderId="8" xfId="4" applyNumberFormat="1" applyFont="1" applyFill="1" applyBorder="1" applyAlignment="1">
      <alignment horizontal="right" vertical="center"/>
    </xf>
    <xf numFmtId="178" fontId="4" fillId="0" borderId="10" xfId="5" applyNumberFormat="1" applyFont="1" applyFill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5" fillId="0" borderId="8" xfId="3" applyFont="1" applyBorder="1" applyAlignment="1">
      <alignment vertical="center" wrapText="1"/>
    </xf>
    <xf numFmtId="176" fontId="4" fillId="0" borderId="0" xfId="3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177" fontId="4" fillId="0" borderId="0" xfId="4" applyNumberFormat="1" applyFont="1" applyFill="1" applyBorder="1" applyAlignment="1">
      <alignment horizontal="right" vertical="center"/>
    </xf>
    <xf numFmtId="178" fontId="4" fillId="0" borderId="12" xfId="5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0" fontId="5" fillId="0" borderId="0" xfId="3" applyFont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178" fontId="4" fillId="0" borderId="12" xfId="5" applyNumberFormat="1" applyFont="1" applyFill="1" applyBorder="1" applyAlignment="1">
      <alignment horizontal="right" vertical="center"/>
    </xf>
    <xf numFmtId="178" fontId="5" fillId="0" borderId="0" xfId="5" applyNumberFormat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176" fontId="4" fillId="0" borderId="13" xfId="3" applyNumberFormat="1" applyFont="1" applyBorder="1" applyAlignment="1">
      <alignment horizontal="right" vertical="center"/>
    </xf>
    <xf numFmtId="38" fontId="9" fillId="0" borderId="14" xfId="1" applyFont="1" applyFill="1" applyBorder="1" applyAlignment="1">
      <alignment vertical="center"/>
    </xf>
    <xf numFmtId="177" fontId="4" fillId="0" borderId="15" xfId="4" applyNumberFormat="1" applyFont="1" applyFill="1" applyBorder="1" applyAlignment="1">
      <alignment horizontal="right" vertical="center"/>
    </xf>
    <xf numFmtId="178" fontId="4" fillId="0" borderId="13" xfId="5" applyNumberFormat="1" applyFont="1" applyFill="1" applyBorder="1" applyAlignment="1">
      <alignment vertical="center"/>
    </xf>
    <xf numFmtId="178" fontId="4" fillId="0" borderId="15" xfId="5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4" fillId="0" borderId="0" xfId="5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8" xfId="2" applyFont="1" applyFill="1" applyBorder="1" applyAlignment="1">
      <alignment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vertical="center"/>
    </xf>
    <xf numFmtId="38" fontId="4" fillId="0" borderId="8" xfId="4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179" fontId="4" fillId="0" borderId="8" xfId="4" applyNumberFormat="1" applyFont="1" applyFill="1" applyBorder="1" applyAlignment="1">
      <alignment horizontal="right" vertical="center"/>
    </xf>
    <xf numFmtId="178" fontId="4" fillId="0" borderId="8" xfId="5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38" fontId="4" fillId="0" borderId="0" xfId="4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79" fontId="4" fillId="0" borderId="0" xfId="4" applyNumberFormat="1" applyFont="1" applyFill="1" applyBorder="1" applyAlignment="1">
      <alignment horizontal="right" vertical="center"/>
    </xf>
    <xf numFmtId="38" fontId="4" fillId="0" borderId="0" xfId="4" applyFont="1" applyFill="1" applyBorder="1" applyAlignment="1">
      <alignment vertical="center"/>
    </xf>
    <xf numFmtId="38" fontId="12" fillId="0" borderId="0" xfId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>
      <alignment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7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0" fontId="8" fillId="0" borderId="13" xfId="0" applyFont="1" applyBorder="1" applyAlignment="1">
      <alignment horizontal="justify" vertical="center" wrapText="1"/>
    </xf>
    <xf numFmtId="38" fontId="4" fillId="0" borderId="15" xfId="4" applyFont="1" applyFill="1" applyBorder="1" applyAlignment="1">
      <alignment vertical="center"/>
    </xf>
    <xf numFmtId="38" fontId="12" fillId="0" borderId="15" xfId="1" applyFont="1" applyFill="1" applyBorder="1" applyAlignment="1" applyProtection="1">
      <alignment horizontal="right" vertical="center"/>
      <protection locked="0"/>
    </xf>
    <xf numFmtId="38" fontId="9" fillId="0" borderId="15" xfId="1" applyFont="1" applyFill="1" applyBorder="1" applyAlignment="1" applyProtection="1">
      <alignment horizontal="right" vertical="center"/>
      <protection locked="0"/>
    </xf>
    <xf numFmtId="179" fontId="4" fillId="0" borderId="15" xfId="4" applyNumberFormat="1" applyFont="1" applyFill="1" applyBorder="1" applyAlignment="1">
      <alignment horizontal="right" vertical="center"/>
    </xf>
    <xf numFmtId="0" fontId="7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38" fontId="13" fillId="0" borderId="0" xfId="4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38" fontId="9" fillId="0" borderId="0" xfId="4" applyFont="1" applyFill="1" applyBorder="1" applyAlignment="1">
      <alignment vertical="center"/>
    </xf>
    <xf numFmtId="0" fontId="5" fillId="0" borderId="19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vertical="center"/>
    </xf>
    <xf numFmtId="0" fontId="5" fillId="0" borderId="15" xfId="2" applyFont="1" applyFill="1" applyBorder="1" applyAlignment="1">
      <alignment vertical="center"/>
    </xf>
    <xf numFmtId="0" fontId="5" fillId="0" borderId="13" xfId="2" applyFont="1" applyFill="1" applyBorder="1" applyAlignment="1">
      <alignment vertical="center"/>
    </xf>
    <xf numFmtId="38" fontId="9" fillId="0" borderId="15" xfId="4" applyFont="1" applyFill="1" applyBorder="1" applyAlignment="1">
      <alignment vertical="center"/>
    </xf>
    <xf numFmtId="38" fontId="5" fillId="0" borderId="0" xfId="6" applyFont="1" applyFill="1" applyAlignment="1">
      <alignment vertical="center"/>
    </xf>
    <xf numFmtId="38" fontId="4" fillId="0" borderId="0" xfId="6" applyFont="1" applyFill="1" applyBorder="1" applyAlignment="1">
      <alignment vertical="center"/>
    </xf>
    <xf numFmtId="38" fontId="4" fillId="0" borderId="0" xfId="6" applyFont="1" applyFill="1" applyAlignment="1">
      <alignment vertical="center"/>
    </xf>
    <xf numFmtId="38" fontId="5" fillId="0" borderId="10" xfId="6" applyFont="1" applyFill="1" applyBorder="1" applyAlignment="1">
      <alignment vertical="center"/>
    </xf>
    <xf numFmtId="38" fontId="4" fillId="0" borderId="8" xfId="6" applyFont="1" applyFill="1" applyBorder="1" applyAlignment="1">
      <alignment vertical="center"/>
    </xf>
    <xf numFmtId="38" fontId="9" fillId="0" borderId="8" xfId="6" applyFont="1" applyFill="1" applyBorder="1" applyAlignment="1">
      <alignment vertical="center"/>
    </xf>
    <xf numFmtId="38" fontId="5" fillId="0" borderId="12" xfId="6" applyFont="1" applyFill="1" applyBorder="1" applyAlignment="1">
      <alignment vertical="center"/>
    </xf>
    <xf numFmtId="38" fontId="9" fillId="0" borderId="0" xfId="6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38" fontId="5" fillId="0" borderId="0" xfId="6" applyFont="1" applyFill="1" applyBorder="1" applyAlignment="1">
      <alignment horizontal="right" vertical="center"/>
    </xf>
    <xf numFmtId="38" fontId="4" fillId="0" borderId="0" xfId="6" applyFont="1" applyFill="1" applyBorder="1" applyAlignment="1">
      <alignment horizontal="right" vertical="center"/>
    </xf>
    <xf numFmtId="179" fontId="5" fillId="0" borderId="0" xfId="4" applyNumberFormat="1" applyFont="1" applyFill="1" applyBorder="1" applyAlignment="1">
      <alignment horizontal="right" vertical="center"/>
    </xf>
    <xf numFmtId="38" fontId="9" fillId="0" borderId="8" xfId="4" applyFont="1" applyFill="1" applyBorder="1" applyAlignment="1">
      <alignment horizontal="right" vertical="center"/>
    </xf>
    <xf numFmtId="38" fontId="11" fillId="0" borderId="0" xfId="4" applyFont="1" applyFill="1" applyBorder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38" fontId="5" fillId="0" borderId="13" xfId="6" applyFont="1" applyFill="1" applyBorder="1" applyAlignment="1">
      <alignment vertical="center"/>
    </xf>
    <xf numFmtId="38" fontId="4" fillId="0" borderId="15" xfId="6" applyFont="1" applyFill="1" applyBorder="1" applyAlignment="1">
      <alignment vertical="center"/>
    </xf>
    <xf numFmtId="38" fontId="9" fillId="0" borderId="15" xfId="6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177" fontId="9" fillId="0" borderId="0" xfId="4" applyNumberFormat="1" applyFont="1" applyFill="1" applyBorder="1" applyAlignment="1">
      <alignment horizontal="right" vertical="center"/>
    </xf>
    <xf numFmtId="38" fontId="9" fillId="0" borderId="15" xfId="1" applyFont="1" applyBorder="1" applyAlignment="1">
      <alignment vertical="center"/>
    </xf>
    <xf numFmtId="0" fontId="5" fillId="0" borderId="0" xfId="2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0" fillId="0" borderId="0" xfId="4" applyFont="1" applyFill="1" applyBorder="1" applyAlignment="1">
      <alignment horizontal="right" vertical="center"/>
    </xf>
    <xf numFmtId="177" fontId="5" fillId="0" borderId="0" xfId="4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 applyProtection="1">
      <alignment horizontal="right" vertical="center"/>
      <protection locked="0"/>
    </xf>
    <xf numFmtId="38" fontId="4" fillId="0" borderId="15" xfId="1" applyFont="1" applyFill="1" applyBorder="1" applyAlignment="1">
      <alignment vertical="center"/>
    </xf>
    <xf numFmtId="0" fontId="4" fillId="0" borderId="13" xfId="2" applyFont="1" applyFill="1" applyBorder="1" applyAlignment="1">
      <alignment vertical="center"/>
    </xf>
    <xf numFmtId="38" fontId="9" fillId="0" borderId="0" xfId="0" applyNumberFormat="1" applyFont="1" applyAlignment="1">
      <alignment vertical="center"/>
    </xf>
    <xf numFmtId="38" fontId="9" fillId="0" borderId="0" xfId="6" applyFont="1" applyFill="1" applyBorder="1" applyAlignment="1">
      <alignment horizontal="right" vertical="center"/>
    </xf>
    <xf numFmtId="38" fontId="8" fillId="0" borderId="0" xfId="6" applyFont="1" applyFill="1" applyBorder="1" applyAlignment="1">
      <alignment horizontal="right" vertical="center"/>
    </xf>
    <xf numFmtId="38" fontId="9" fillId="0" borderId="15" xfId="0" applyNumberFormat="1" applyFont="1" applyBorder="1" applyAlignment="1">
      <alignment vertical="center"/>
    </xf>
    <xf numFmtId="38" fontId="4" fillId="0" borderId="15" xfId="4" applyFont="1" applyFill="1" applyBorder="1" applyAlignment="1">
      <alignment horizontal="right" vertical="center"/>
    </xf>
    <xf numFmtId="38" fontId="9" fillId="0" borderId="15" xfId="4" applyFont="1" applyFill="1" applyBorder="1" applyAlignment="1">
      <alignment horizontal="right" vertical="center"/>
    </xf>
    <xf numFmtId="38" fontId="11" fillId="0" borderId="0" xfId="6" applyFont="1" applyFill="1" applyBorder="1" applyAlignment="1">
      <alignment vertical="center"/>
    </xf>
    <xf numFmtId="38" fontId="9" fillId="0" borderId="15" xfId="6" applyFont="1" applyFill="1" applyBorder="1" applyAlignment="1">
      <alignment horizontal="right" vertical="center"/>
    </xf>
    <xf numFmtId="38" fontId="3" fillId="0" borderId="12" xfId="6" applyFont="1" applyFill="1" applyBorder="1" applyAlignment="1">
      <alignment vertical="center"/>
    </xf>
    <xf numFmtId="180" fontId="4" fillId="0" borderId="0" xfId="6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179" fontId="9" fillId="0" borderId="8" xfId="4" applyNumberFormat="1" applyFont="1" applyFill="1" applyBorder="1" applyAlignment="1">
      <alignment horizontal="right" vertical="center"/>
    </xf>
    <xf numFmtId="177" fontId="9" fillId="0" borderId="8" xfId="4" applyNumberFormat="1" applyFont="1" applyFill="1" applyBorder="1" applyAlignment="1">
      <alignment horizontal="right" vertical="center"/>
    </xf>
    <xf numFmtId="178" fontId="9" fillId="0" borderId="8" xfId="5" applyNumberFormat="1" applyFont="1" applyFill="1" applyBorder="1" applyAlignment="1">
      <alignment vertical="center"/>
    </xf>
    <xf numFmtId="179" fontId="11" fillId="0" borderId="0" xfId="4" applyNumberFormat="1" applyFont="1" applyFill="1" applyBorder="1" applyAlignment="1">
      <alignment horizontal="right" vertical="center"/>
    </xf>
    <xf numFmtId="178" fontId="9" fillId="0" borderId="0" xfId="5" applyNumberFormat="1" applyFont="1" applyFill="1" applyBorder="1" applyAlignment="1">
      <alignment vertical="center"/>
    </xf>
    <xf numFmtId="179" fontId="9" fillId="0" borderId="0" xfId="4" applyNumberFormat="1" applyFont="1" applyFill="1" applyBorder="1" applyAlignment="1">
      <alignment horizontal="right" vertical="center"/>
    </xf>
    <xf numFmtId="178" fontId="9" fillId="0" borderId="0" xfId="5" applyNumberFormat="1" applyFont="1" applyFill="1" applyBorder="1" applyAlignment="1">
      <alignment horizontal="right" vertical="center"/>
    </xf>
    <xf numFmtId="38" fontId="0" fillId="0" borderId="0" xfId="6" applyFont="1" applyFill="1" applyBorder="1" applyAlignment="1">
      <alignment horizontal="right" vertical="center"/>
    </xf>
    <xf numFmtId="179" fontId="9" fillId="0" borderId="15" xfId="4" applyNumberFormat="1" applyFont="1" applyFill="1" applyBorder="1" applyAlignment="1">
      <alignment horizontal="right" vertical="center"/>
    </xf>
    <xf numFmtId="177" fontId="9" fillId="0" borderId="15" xfId="4" applyNumberFormat="1" applyFont="1" applyFill="1" applyBorder="1" applyAlignment="1">
      <alignment horizontal="right" vertical="center"/>
    </xf>
    <xf numFmtId="178" fontId="9" fillId="0" borderId="15" xfId="5" applyNumberFormat="1" applyFont="1" applyFill="1" applyBorder="1" applyAlignment="1">
      <alignment vertical="center"/>
    </xf>
    <xf numFmtId="177" fontId="4" fillId="0" borderId="0" xfId="2" applyNumberFormat="1" applyFont="1" applyFill="1" applyAlignment="1">
      <alignment vertical="center"/>
    </xf>
    <xf numFmtId="38" fontId="9" fillId="0" borderId="0" xfId="6" applyFont="1" applyFill="1" applyAlignment="1">
      <alignment vertical="center"/>
    </xf>
    <xf numFmtId="181" fontId="9" fillId="0" borderId="0" xfId="5" applyNumberFormat="1" applyFont="1" applyFill="1" applyBorder="1" applyAlignment="1">
      <alignment vertical="center"/>
    </xf>
    <xf numFmtId="38" fontId="5" fillId="0" borderId="15" xfId="6" applyFont="1" applyFill="1" applyBorder="1" applyAlignment="1">
      <alignment horizontal="right" vertical="center"/>
    </xf>
    <xf numFmtId="38" fontId="8" fillId="0" borderId="15" xfId="6" applyFont="1" applyFill="1" applyBorder="1" applyAlignment="1">
      <alignment horizontal="right" vertical="center"/>
    </xf>
    <xf numFmtId="181" fontId="9" fillId="0" borderId="15" xfId="5" applyNumberFormat="1" applyFont="1" applyFill="1" applyBorder="1" applyAlignment="1">
      <alignment vertical="center"/>
    </xf>
    <xf numFmtId="38" fontId="5" fillId="0" borderId="0" xfId="6" applyFont="1" applyFill="1" applyBorder="1" applyAlignment="1">
      <alignment vertical="center"/>
    </xf>
    <xf numFmtId="0" fontId="4" fillId="0" borderId="19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38" fontId="4" fillId="0" borderId="15" xfId="6" applyFont="1" applyFill="1" applyBorder="1" applyAlignment="1">
      <alignment horizontal="right" vertical="center"/>
    </xf>
    <xf numFmtId="0" fontId="5" fillId="0" borderId="1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</cellXfs>
  <cellStyles count="7">
    <cellStyle name="パーセント 2" xfId="5"/>
    <cellStyle name="桁区切り" xfId="1" builtinId="6"/>
    <cellStyle name="桁区切り 2" xfId="4"/>
    <cellStyle name="桁区切り 3" xfId="6"/>
    <cellStyle name="標準" xfId="0" builtinId="0"/>
    <cellStyle name="標準 2" xfId="2"/>
    <cellStyle name="標準 3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workbookViewId="0">
      <selection activeCell="B22" sqref="B22"/>
    </sheetView>
  </sheetViews>
  <sheetFormatPr defaultRowHeight="14.25" x14ac:dyDescent="0.4"/>
  <cols>
    <col min="1" max="1" width="1.625" style="1" customWidth="1"/>
    <col min="2" max="2" width="5.625" style="1" customWidth="1"/>
    <col min="3" max="14" width="8.375" style="1" customWidth="1"/>
    <col min="15" max="243" width="9" style="1"/>
    <col min="244" max="244" width="4.5" style="1" customWidth="1"/>
    <col min="245" max="245" width="13.625" style="1" customWidth="1"/>
    <col min="246" max="246" width="11.875" style="1" customWidth="1"/>
    <col min="247" max="247" width="12.5" style="1" customWidth="1"/>
    <col min="248" max="248" width="15.625" style="1" customWidth="1"/>
    <col min="249" max="499" width="9" style="1"/>
    <col min="500" max="500" width="4.5" style="1" customWidth="1"/>
    <col min="501" max="501" width="13.625" style="1" customWidth="1"/>
    <col min="502" max="502" width="11.875" style="1" customWidth="1"/>
    <col min="503" max="503" width="12.5" style="1" customWidth="1"/>
    <col min="504" max="504" width="15.625" style="1" customWidth="1"/>
    <col min="505" max="755" width="9" style="1"/>
    <col min="756" max="756" width="4.5" style="1" customWidth="1"/>
    <col min="757" max="757" width="13.625" style="1" customWidth="1"/>
    <col min="758" max="758" width="11.875" style="1" customWidth="1"/>
    <col min="759" max="759" width="12.5" style="1" customWidth="1"/>
    <col min="760" max="760" width="15.625" style="1" customWidth="1"/>
    <col min="761" max="1011" width="9" style="1"/>
    <col min="1012" max="1012" width="4.5" style="1" customWidth="1"/>
    <col min="1013" max="1013" width="13.625" style="1" customWidth="1"/>
    <col min="1014" max="1014" width="11.875" style="1" customWidth="1"/>
    <col min="1015" max="1015" width="12.5" style="1" customWidth="1"/>
    <col min="1016" max="1016" width="15.625" style="1" customWidth="1"/>
    <col min="1017" max="1267" width="9" style="1"/>
    <col min="1268" max="1268" width="4.5" style="1" customWidth="1"/>
    <col min="1269" max="1269" width="13.625" style="1" customWidth="1"/>
    <col min="1270" max="1270" width="11.875" style="1" customWidth="1"/>
    <col min="1271" max="1271" width="12.5" style="1" customWidth="1"/>
    <col min="1272" max="1272" width="15.625" style="1" customWidth="1"/>
    <col min="1273" max="1523" width="9" style="1"/>
    <col min="1524" max="1524" width="4.5" style="1" customWidth="1"/>
    <col min="1525" max="1525" width="13.625" style="1" customWidth="1"/>
    <col min="1526" max="1526" width="11.875" style="1" customWidth="1"/>
    <col min="1527" max="1527" width="12.5" style="1" customWidth="1"/>
    <col min="1528" max="1528" width="15.625" style="1" customWidth="1"/>
    <col min="1529" max="1779" width="9" style="1"/>
    <col min="1780" max="1780" width="4.5" style="1" customWidth="1"/>
    <col min="1781" max="1781" width="13.625" style="1" customWidth="1"/>
    <col min="1782" max="1782" width="11.875" style="1" customWidth="1"/>
    <col min="1783" max="1783" width="12.5" style="1" customWidth="1"/>
    <col min="1784" max="1784" width="15.625" style="1" customWidth="1"/>
    <col min="1785" max="2035" width="9" style="1"/>
    <col min="2036" max="2036" width="4.5" style="1" customWidth="1"/>
    <col min="2037" max="2037" width="13.625" style="1" customWidth="1"/>
    <col min="2038" max="2038" width="11.875" style="1" customWidth="1"/>
    <col min="2039" max="2039" width="12.5" style="1" customWidth="1"/>
    <col min="2040" max="2040" width="15.625" style="1" customWidth="1"/>
    <col min="2041" max="2291" width="9" style="1"/>
    <col min="2292" max="2292" width="4.5" style="1" customWidth="1"/>
    <col min="2293" max="2293" width="13.625" style="1" customWidth="1"/>
    <col min="2294" max="2294" width="11.875" style="1" customWidth="1"/>
    <col min="2295" max="2295" width="12.5" style="1" customWidth="1"/>
    <col min="2296" max="2296" width="15.625" style="1" customWidth="1"/>
    <col min="2297" max="2547" width="9" style="1"/>
    <col min="2548" max="2548" width="4.5" style="1" customWidth="1"/>
    <col min="2549" max="2549" width="13.625" style="1" customWidth="1"/>
    <col min="2550" max="2550" width="11.875" style="1" customWidth="1"/>
    <col min="2551" max="2551" width="12.5" style="1" customWidth="1"/>
    <col min="2552" max="2552" width="15.625" style="1" customWidth="1"/>
    <col min="2553" max="2803" width="9" style="1"/>
    <col min="2804" max="2804" width="4.5" style="1" customWidth="1"/>
    <col min="2805" max="2805" width="13.625" style="1" customWidth="1"/>
    <col min="2806" max="2806" width="11.875" style="1" customWidth="1"/>
    <col min="2807" max="2807" width="12.5" style="1" customWidth="1"/>
    <col min="2808" max="2808" width="15.625" style="1" customWidth="1"/>
    <col min="2809" max="3059" width="9" style="1"/>
    <col min="3060" max="3060" width="4.5" style="1" customWidth="1"/>
    <col min="3061" max="3061" width="13.625" style="1" customWidth="1"/>
    <col min="3062" max="3062" width="11.875" style="1" customWidth="1"/>
    <col min="3063" max="3063" width="12.5" style="1" customWidth="1"/>
    <col min="3064" max="3064" width="15.625" style="1" customWidth="1"/>
    <col min="3065" max="3315" width="9" style="1"/>
    <col min="3316" max="3316" width="4.5" style="1" customWidth="1"/>
    <col min="3317" max="3317" width="13.625" style="1" customWidth="1"/>
    <col min="3318" max="3318" width="11.875" style="1" customWidth="1"/>
    <col min="3319" max="3319" width="12.5" style="1" customWidth="1"/>
    <col min="3320" max="3320" width="15.625" style="1" customWidth="1"/>
    <col min="3321" max="3571" width="9" style="1"/>
    <col min="3572" max="3572" width="4.5" style="1" customWidth="1"/>
    <col min="3573" max="3573" width="13.625" style="1" customWidth="1"/>
    <col min="3574" max="3574" width="11.875" style="1" customWidth="1"/>
    <col min="3575" max="3575" width="12.5" style="1" customWidth="1"/>
    <col min="3576" max="3576" width="15.625" style="1" customWidth="1"/>
    <col min="3577" max="3827" width="9" style="1"/>
    <col min="3828" max="3828" width="4.5" style="1" customWidth="1"/>
    <col min="3829" max="3829" width="13.625" style="1" customWidth="1"/>
    <col min="3830" max="3830" width="11.875" style="1" customWidth="1"/>
    <col min="3831" max="3831" width="12.5" style="1" customWidth="1"/>
    <col min="3832" max="3832" width="15.625" style="1" customWidth="1"/>
    <col min="3833" max="4083" width="9" style="1"/>
    <col min="4084" max="4084" width="4.5" style="1" customWidth="1"/>
    <col min="4085" max="4085" width="13.625" style="1" customWidth="1"/>
    <col min="4086" max="4086" width="11.875" style="1" customWidth="1"/>
    <col min="4087" max="4087" width="12.5" style="1" customWidth="1"/>
    <col min="4088" max="4088" width="15.625" style="1" customWidth="1"/>
    <col min="4089" max="4339" width="9" style="1"/>
    <col min="4340" max="4340" width="4.5" style="1" customWidth="1"/>
    <col min="4341" max="4341" width="13.625" style="1" customWidth="1"/>
    <col min="4342" max="4342" width="11.875" style="1" customWidth="1"/>
    <col min="4343" max="4343" width="12.5" style="1" customWidth="1"/>
    <col min="4344" max="4344" width="15.625" style="1" customWidth="1"/>
    <col min="4345" max="4595" width="9" style="1"/>
    <col min="4596" max="4596" width="4.5" style="1" customWidth="1"/>
    <col min="4597" max="4597" width="13.625" style="1" customWidth="1"/>
    <col min="4598" max="4598" width="11.875" style="1" customWidth="1"/>
    <col min="4599" max="4599" width="12.5" style="1" customWidth="1"/>
    <col min="4600" max="4600" width="15.625" style="1" customWidth="1"/>
    <col min="4601" max="4851" width="9" style="1"/>
    <col min="4852" max="4852" width="4.5" style="1" customWidth="1"/>
    <col min="4853" max="4853" width="13.625" style="1" customWidth="1"/>
    <col min="4854" max="4854" width="11.875" style="1" customWidth="1"/>
    <col min="4855" max="4855" width="12.5" style="1" customWidth="1"/>
    <col min="4856" max="4856" width="15.625" style="1" customWidth="1"/>
    <col min="4857" max="5107" width="9" style="1"/>
    <col min="5108" max="5108" width="4.5" style="1" customWidth="1"/>
    <col min="5109" max="5109" width="13.625" style="1" customWidth="1"/>
    <col min="5110" max="5110" width="11.875" style="1" customWidth="1"/>
    <col min="5111" max="5111" width="12.5" style="1" customWidth="1"/>
    <col min="5112" max="5112" width="15.625" style="1" customWidth="1"/>
    <col min="5113" max="5363" width="9" style="1"/>
    <col min="5364" max="5364" width="4.5" style="1" customWidth="1"/>
    <col min="5365" max="5365" width="13.625" style="1" customWidth="1"/>
    <col min="5366" max="5366" width="11.875" style="1" customWidth="1"/>
    <col min="5367" max="5367" width="12.5" style="1" customWidth="1"/>
    <col min="5368" max="5368" width="15.625" style="1" customWidth="1"/>
    <col min="5369" max="5619" width="9" style="1"/>
    <col min="5620" max="5620" width="4.5" style="1" customWidth="1"/>
    <col min="5621" max="5621" width="13.625" style="1" customWidth="1"/>
    <col min="5622" max="5622" width="11.875" style="1" customWidth="1"/>
    <col min="5623" max="5623" width="12.5" style="1" customWidth="1"/>
    <col min="5624" max="5624" width="15.625" style="1" customWidth="1"/>
    <col min="5625" max="5875" width="9" style="1"/>
    <col min="5876" max="5876" width="4.5" style="1" customWidth="1"/>
    <col min="5877" max="5877" width="13.625" style="1" customWidth="1"/>
    <col min="5878" max="5878" width="11.875" style="1" customWidth="1"/>
    <col min="5879" max="5879" width="12.5" style="1" customWidth="1"/>
    <col min="5880" max="5880" width="15.625" style="1" customWidth="1"/>
    <col min="5881" max="6131" width="9" style="1"/>
    <col min="6132" max="6132" width="4.5" style="1" customWidth="1"/>
    <col min="6133" max="6133" width="13.625" style="1" customWidth="1"/>
    <col min="6134" max="6134" width="11.875" style="1" customWidth="1"/>
    <col min="6135" max="6135" width="12.5" style="1" customWidth="1"/>
    <col min="6136" max="6136" width="15.625" style="1" customWidth="1"/>
    <col min="6137" max="6387" width="9" style="1"/>
    <col min="6388" max="6388" width="4.5" style="1" customWidth="1"/>
    <col min="6389" max="6389" width="13.625" style="1" customWidth="1"/>
    <col min="6390" max="6390" width="11.875" style="1" customWidth="1"/>
    <col min="6391" max="6391" width="12.5" style="1" customWidth="1"/>
    <col min="6392" max="6392" width="15.625" style="1" customWidth="1"/>
    <col min="6393" max="6643" width="9" style="1"/>
    <col min="6644" max="6644" width="4.5" style="1" customWidth="1"/>
    <col min="6645" max="6645" width="13.625" style="1" customWidth="1"/>
    <col min="6646" max="6646" width="11.875" style="1" customWidth="1"/>
    <col min="6647" max="6647" width="12.5" style="1" customWidth="1"/>
    <col min="6648" max="6648" width="15.625" style="1" customWidth="1"/>
    <col min="6649" max="6899" width="9" style="1"/>
    <col min="6900" max="6900" width="4.5" style="1" customWidth="1"/>
    <col min="6901" max="6901" width="13.625" style="1" customWidth="1"/>
    <col min="6902" max="6902" width="11.875" style="1" customWidth="1"/>
    <col min="6903" max="6903" width="12.5" style="1" customWidth="1"/>
    <col min="6904" max="6904" width="15.625" style="1" customWidth="1"/>
    <col min="6905" max="7155" width="9" style="1"/>
    <col min="7156" max="7156" width="4.5" style="1" customWidth="1"/>
    <col min="7157" max="7157" width="13.625" style="1" customWidth="1"/>
    <col min="7158" max="7158" width="11.875" style="1" customWidth="1"/>
    <col min="7159" max="7159" width="12.5" style="1" customWidth="1"/>
    <col min="7160" max="7160" width="15.625" style="1" customWidth="1"/>
    <col min="7161" max="7411" width="9" style="1"/>
    <col min="7412" max="7412" width="4.5" style="1" customWidth="1"/>
    <col min="7413" max="7413" width="13.625" style="1" customWidth="1"/>
    <col min="7414" max="7414" width="11.875" style="1" customWidth="1"/>
    <col min="7415" max="7415" width="12.5" style="1" customWidth="1"/>
    <col min="7416" max="7416" width="15.625" style="1" customWidth="1"/>
    <col min="7417" max="7667" width="9" style="1"/>
    <col min="7668" max="7668" width="4.5" style="1" customWidth="1"/>
    <col min="7669" max="7669" width="13.625" style="1" customWidth="1"/>
    <col min="7670" max="7670" width="11.875" style="1" customWidth="1"/>
    <col min="7671" max="7671" width="12.5" style="1" customWidth="1"/>
    <col min="7672" max="7672" width="15.625" style="1" customWidth="1"/>
    <col min="7673" max="7923" width="9" style="1"/>
    <col min="7924" max="7924" width="4.5" style="1" customWidth="1"/>
    <col min="7925" max="7925" width="13.625" style="1" customWidth="1"/>
    <col min="7926" max="7926" width="11.875" style="1" customWidth="1"/>
    <col min="7927" max="7927" width="12.5" style="1" customWidth="1"/>
    <col min="7928" max="7928" width="15.625" style="1" customWidth="1"/>
    <col min="7929" max="8179" width="9" style="1"/>
    <col min="8180" max="8180" width="4.5" style="1" customWidth="1"/>
    <col min="8181" max="8181" width="13.625" style="1" customWidth="1"/>
    <col min="8182" max="8182" width="11.875" style="1" customWidth="1"/>
    <col min="8183" max="8183" width="12.5" style="1" customWidth="1"/>
    <col min="8184" max="8184" width="15.625" style="1" customWidth="1"/>
    <col min="8185" max="8435" width="9" style="1"/>
    <col min="8436" max="8436" width="4.5" style="1" customWidth="1"/>
    <col min="8437" max="8437" width="13.625" style="1" customWidth="1"/>
    <col min="8438" max="8438" width="11.875" style="1" customWidth="1"/>
    <col min="8439" max="8439" width="12.5" style="1" customWidth="1"/>
    <col min="8440" max="8440" width="15.625" style="1" customWidth="1"/>
    <col min="8441" max="8691" width="9" style="1"/>
    <col min="8692" max="8692" width="4.5" style="1" customWidth="1"/>
    <col min="8693" max="8693" width="13.625" style="1" customWidth="1"/>
    <col min="8694" max="8694" width="11.875" style="1" customWidth="1"/>
    <col min="8695" max="8695" width="12.5" style="1" customWidth="1"/>
    <col min="8696" max="8696" width="15.625" style="1" customWidth="1"/>
    <col min="8697" max="8947" width="9" style="1"/>
    <col min="8948" max="8948" width="4.5" style="1" customWidth="1"/>
    <col min="8949" max="8949" width="13.625" style="1" customWidth="1"/>
    <col min="8950" max="8950" width="11.875" style="1" customWidth="1"/>
    <col min="8951" max="8951" width="12.5" style="1" customWidth="1"/>
    <col min="8952" max="8952" width="15.625" style="1" customWidth="1"/>
    <col min="8953" max="9203" width="9" style="1"/>
    <col min="9204" max="9204" width="4.5" style="1" customWidth="1"/>
    <col min="9205" max="9205" width="13.625" style="1" customWidth="1"/>
    <col min="9206" max="9206" width="11.875" style="1" customWidth="1"/>
    <col min="9207" max="9207" width="12.5" style="1" customWidth="1"/>
    <col min="9208" max="9208" width="15.625" style="1" customWidth="1"/>
    <col min="9209" max="9459" width="9" style="1"/>
    <col min="9460" max="9460" width="4.5" style="1" customWidth="1"/>
    <col min="9461" max="9461" width="13.625" style="1" customWidth="1"/>
    <col min="9462" max="9462" width="11.875" style="1" customWidth="1"/>
    <col min="9463" max="9463" width="12.5" style="1" customWidth="1"/>
    <col min="9464" max="9464" width="15.625" style="1" customWidth="1"/>
    <col min="9465" max="9715" width="9" style="1"/>
    <col min="9716" max="9716" width="4.5" style="1" customWidth="1"/>
    <col min="9717" max="9717" width="13.625" style="1" customWidth="1"/>
    <col min="9718" max="9718" width="11.875" style="1" customWidth="1"/>
    <col min="9719" max="9719" width="12.5" style="1" customWidth="1"/>
    <col min="9720" max="9720" width="15.625" style="1" customWidth="1"/>
    <col min="9721" max="9971" width="9" style="1"/>
    <col min="9972" max="9972" width="4.5" style="1" customWidth="1"/>
    <col min="9973" max="9973" width="13.625" style="1" customWidth="1"/>
    <col min="9974" max="9974" width="11.875" style="1" customWidth="1"/>
    <col min="9975" max="9975" width="12.5" style="1" customWidth="1"/>
    <col min="9976" max="9976" width="15.625" style="1" customWidth="1"/>
    <col min="9977" max="10227" width="9" style="1"/>
    <col min="10228" max="10228" width="4.5" style="1" customWidth="1"/>
    <col min="10229" max="10229" width="13.625" style="1" customWidth="1"/>
    <col min="10230" max="10230" width="11.875" style="1" customWidth="1"/>
    <col min="10231" max="10231" width="12.5" style="1" customWidth="1"/>
    <col min="10232" max="10232" width="15.625" style="1" customWidth="1"/>
    <col min="10233" max="10483" width="9" style="1"/>
    <col min="10484" max="10484" width="4.5" style="1" customWidth="1"/>
    <col min="10485" max="10485" width="13.625" style="1" customWidth="1"/>
    <col min="10486" max="10486" width="11.875" style="1" customWidth="1"/>
    <col min="10487" max="10487" width="12.5" style="1" customWidth="1"/>
    <col min="10488" max="10488" width="15.625" style="1" customWidth="1"/>
    <col min="10489" max="10739" width="9" style="1"/>
    <col min="10740" max="10740" width="4.5" style="1" customWidth="1"/>
    <col min="10741" max="10741" width="13.625" style="1" customWidth="1"/>
    <col min="10742" max="10742" width="11.875" style="1" customWidth="1"/>
    <col min="10743" max="10743" width="12.5" style="1" customWidth="1"/>
    <col min="10744" max="10744" width="15.625" style="1" customWidth="1"/>
    <col min="10745" max="10995" width="9" style="1"/>
    <col min="10996" max="10996" width="4.5" style="1" customWidth="1"/>
    <col min="10997" max="10997" width="13.625" style="1" customWidth="1"/>
    <col min="10998" max="10998" width="11.875" style="1" customWidth="1"/>
    <col min="10999" max="10999" width="12.5" style="1" customWidth="1"/>
    <col min="11000" max="11000" width="15.625" style="1" customWidth="1"/>
    <col min="11001" max="11251" width="9" style="1"/>
    <col min="11252" max="11252" width="4.5" style="1" customWidth="1"/>
    <col min="11253" max="11253" width="13.625" style="1" customWidth="1"/>
    <col min="11254" max="11254" width="11.875" style="1" customWidth="1"/>
    <col min="11255" max="11255" width="12.5" style="1" customWidth="1"/>
    <col min="11256" max="11256" width="15.625" style="1" customWidth="1"/>
    <col min="11257" max="11507" width="9" style="1"/>
    <col min="11508" max="11508" width="4.5" style="1" customWidth="1"/>
    <col min="11509" max="11509" width="13.625" style="1" customWidth="1"/>
    <col min="11510" max="11510" width="11.875" style="1" customWidth="1"/>
    <col min="11511" max="11511" width="12.5" style="1" customWidth="1"/>
    <col min="11512" max="11512" width="15.625" style="1" customWidth="1"/>
    <col min="11513" max="11763" width="9" style="1"/>
    <col min="11764" max="11764" width="4.5" style="1" customWidth="1"/>
    <col min="11765" max="11765" width="13.625" style="1" customWidth="1"/>
    <col min="11766" max="11766" width="11.875" style="1" customWidth="1"/>
    <col min="11767" max="11767" width="12.5" style="1" customWidth="1"/>
    <col min="11768" max="11768" width="15.625" style="1" customWidth="1"/>
    <col min="11769" max="12019" width="9" style="1"/>
    <col min="12020" max="12020" width="4.5" style="1" customWidth="1"/>
    <col min="12021" max="12021" width="13.625" style="1" customWidth="1"/>
    <col min="12022" max="12022" width="11.875" style="1" customWidth="1"/>
    <col min="12023" max="12023" width="12.5" style="1" customWidth="1"/>
    <col min="12024" max="12024" width="15.625" style="1" customWidth="1"/>
    <col min="12025" max="12275" width="9" style="1"/>
    <col min="12276" max="12276" width="4.5" style="1" customWidth="1"/>
    <col min="12277" max="12277" width="13.625" style="1" customWidth="1"/>
    <col min="12278" max="12278" width="11.875" style="1" customWidth="1"/>
    <col min="12279" max="12279" width="12.5" style="1" customWidth="1"/>
    <col min="12280" max="12280" width="15.625" style="1" customWidth="1"/>
    <col min="12281" max="12531" width="9" style="1"/>
    <col min="12532" max="12532" width="4.5" style="1" customWidth="1"/>
    <col min="12533" max="12533" width="13.625" style="1" customWidth="1"/>
    <col min="12534" max="12534" width="11.875" style="1" customWidth="1"/>
    <col min="12535" max="12535" width="12.5" style="1" customWidth="1"/>
    <col min="12536" max="12536" width="15.625" style="1" customWidth="1"/>
    <col min="12537" max="12787" width="9" style="1"/>
    <col min="12788" max="12788" width="4.5" style="1" customWidth="1"/>
    <col min="12789" max="12789" width="13.625" style="1" customWidth="1"/>
    <col min="12790" max="12790" width="11.875" style="1" customWidth="1"/>
    <col min="12791" max="12791" width="12.5" style="1" customWidth="1"/>
    <col min="12792" max="12792" width="15.625" style="1" customWidth="1"/>
    <col min="12793" max="13043" width="9" style="1"/>
    <col min="13044" max="13044" width="4.5" style="1" customWidth="1"/>
    <col min="13045" max="13045" width="13.625" style="1" customWidth="1"/>
    <col min="13046" max="13046" width="11.875" style="1" customWidth="1"/>
    <col min="13047" max="13047" width="12.5" style="1" customWidth="1"/>
    <col min="13048" max="13048" width="15.625" style="1" customWidth="1"/>
    <col min="13049" max="13299" width="9" style="1"/>
    <col min="13300" max="13300" width="4.5" style="1" customWidth="1"/>
    <col min="13301" max="13301" width="13.625" style="1" customWidth="1"/>
    <col min="13302" max="13302" width="11.875" style="1" customWidth="1"/>
    <col min="13303" max="13303" width="12.5" style="1" customWidth="1"/>
    <col min="13304" max="13304" width="15.625" style="1" customWidth="1"/>
    <col min="13305" max="13555" width="9" style="1"/>
    <col min="13556" max="13556" width="4.5" style="1" customWidth="1"/>
    <col min="13557" max="13557" width="13.625" style="1" customWidth="1"/>
    <col min="13558" max="13558" width="11.875" style="1" customWidth="1"/>
    <col min="13559" max="13559" width="12.5" style="1" customWidth="1"/>
    <col min="13560" max="13560" width="15.625" style="1" customWidth="1"/>
    <col min="13561" max="13811" width="9" style="1"/>
    <col min="13812" max="13812" width="4.5" style="1" customWidth="1"/>
    <col min="13813" max="13813" width="13.625" style="1" customWidth="1"/>
    <col min="13814" max="13814" width="11.875" style="1" customWidth="1"/>
    <col min="13815" max="13815" width="12.5" style="1" customWidth="1"/>
    <col min="13816" max="13816" width="15.625" style="1" customWidth="1"/>
    <col min="13817" max="14067" width="9" style="1"/>
    <col min="14068" max="14068" width="4.5" style="1" customWidth="1"/>
    <col min="14069" max="14069" width="13.625" style="1" customWidth="1"/>
    <col min="14070" max="14070" width="11.875" style="1" customWidth="1"/>
    <col min="14071" max="14071" width="12.5" style="1" customWidth="1"/>
    <col min="14072" max="14072" width="15.625" style="1" customWidth="1"/>
    <col min="14073" max="14323" width="9" style="1"/>
    <col min="14324" max="14324" width="4.5" style="1" customWidth="1"/>
    <col min="14325" max="14325" width="13.625" style="1" customWidth="1"/>
    <col min="14326" max="14326" width="11.875" style="1" customWidth="1"/>
    <col min="14327" max="14327" width="12.5" style="1" customWidth="1"/>
    <col min="14328" max="14328" width="15.625" style="1" customWidth="1"/>
    <col min="14329" max="14579" width="9" style="1"/>
    <col min="14580" max="14580" width="4.5" style="1" customWidth="1"/>
    <col min="14581" max="14581" width="13.625" style="1" customWidth="1"/>
    <col min="14582" max="14582" width="11.875" style="1" customWidth="1"/>
    <col min="14583" max="14583" width="12.5" style="1" customWidth="1"/>
    <col min="14584" max="14584" width="15.625" style="1" customWidth="1"/>
    <col min="14585" max="14835" width="9" style="1"/>
    <col min="14836" max="14836" width="4.5" style="1" customWidth="1"/>
    <col min="14837" max="14837" width="13.625" style="1" customWidth="1"/>
    <col min="14838" max="14838" width="11.875" style="1" customWidth="1"/>
    <col min="14839" max="14839" width="12.5" style="1" customWidth="1"/>
    <col min="14840" max="14840" width="15.625" style="1" customWidth="1"/>
    <col min="14841" max="15091" width="9" style="1"/>
    <col min="15092" max="15092" width="4.5" style="1" customWidth="1"/>
    <col min="15093" max="15093" width="13.625" style="1" customWidth="1"/>
    <col min="15094" max="15094" width="11.875" style="1" customWidth="1"/>
    <col min="15095" max="15095" width="12.5" style="1" customWidth="1"/>
    <col min="15096" max="15096" width="15.625" style="1" customWidth="1"/>
    <col min="15097" max="15347" width="9" style="1"/>
    <col min="15348" max="15348" width="4.5" style="1" customWidth="1"/>
    <col min="15349" max="15349" width="13.625" style="1" customWidth="1"/>
    <col min="15350" max="15350" width="11.875" style="1" customWidth="1"/>
    <col min="15351" max="15351" width="12.5" style="1" customWidth="1"/>
    <col min="15352" max="15352" width="15.625" style="1" customWidth="1"/>
    <col min="15353" max="15603" width="9" style="1"/>
    <col min="15604" max="15604" width="4.5" style="1" customWidth="1"/>
    <col min="15605" max="15605" width="13.625" style="1" customWidth="1"/>
    <col min="15606" max="15606" width="11.875" style="1" customWidth="1"/>
    <col min="15607" max="15607" width="12.5" style="1" customWidth="1"/>
    <col min="15608" max="15608" width="15.625" style="1" customWidth="1"/>
    <col min="15609" max="15859" width="9" style="1"/>
    <col min="15860" max="15860" width="4.5" style="1" customWidth="1"/>
    <col min="15861" max="15861" width="13.625" style="1" customWidth="1"/>
    <col min="15862" max="15862" width="11.875" style="1" customWidth="1"/>
    <col min="15863" max="15863" width="12.5" style="1" customWidth="1"/>
    <col min="15864" max="15864" width="15.625" style="1" customWidth="1"/>
    <col min="15865" max="16115" width="9" style="1"/>
    <col min="16116" max="16116" width="4.5" style="1" customWidth="1"/>
    <col min="16117" max="16117" width="13.625" style="1" customWidth="1"/>
    <col min="16118" max="16118" width="11.875" style="1" customWidth="1"/>
    <col min="16119" max="16119" width="12.5" style="1" customWidth="1"/>
    <col min="16120" max="16120" width="15.625" style="1" customWidth="1"/>
    <col min="16121" max="16384" width="9" style="1"/>
  </cols>
  <sheetData>
    <row r="1" spans="2:14" ht="18" customHeight="1" x14ac:dyDescent="0.4">
      <c r="B1" s="44" t="s">
        <v>0</v>
      </c>
    </row>
    <row r="2" spans="2:14" ht="18" customHeight="1" thickBot="1" x14ac:dyDescent="0.45">
      <c r="B2" s="2"/>
    </row>
    <row r="3" spans="2:14" ht="21" customHeight="1" x14ac:dyDescent="0.4">
      <c r="B3" s="155" t="s">
        <v>1</v>
      </c>
      <c r="C3" s="3" t="s">
        <v>2</v>
      </c>
      <c r="D3" s="4"/>
      <c r="E3" s="5"/>
      <c r="F3" s="6" t="s">
        <v>3</v>
      </c>
      <c r="G3" s="7"/>
      <c r="H3" s="7"/>
      <c r="I3" s="3" t="s">
        <v>4</v>
      </c>
      <c r="J3" s="7"/>
      <c r="K3" s="8"/>
      <c r="L3" s="6" t="s">
        <v>5</v>
      </c>
      <c r="M3" s="7"/>
      <c r="N3" s="7"/>
    </row>
    <row r="4" spans="2:14" ht="21" customHeight="1" x14ac:dyDescent="0.4">
      <c r="B4" s="156"/>
      <c r="C4" s="9"/>
      <c r="D4" s="10" t="s">
        <v>6</v>
      </c>
      <c r="E4" s="10" t="s">
        <v>7</v>
      </c>
      <c r="F4" s="11"/>
      <c r="G4" s="10" t="s">
        <v>6</v>
      </c>
      <c r="H4" s="10" t="s">
        <v>7</v>
      </c>
      <c r="I4" s="12"/>
      <c r="J4" s="10" t="s">
        <v>6</v>
      </c>
      <c r="K4" s="10" t="s">
        <v>7</v>
      </c>
      <c r="L4" s="11"/>
      <c r="M4" s="10" t="s">
        <v>6</v>
      </c>
      <c r="N4" s="13" t="s">
        <v>7</v>
      </c>
    </row>
    <row r="5" spans="2:14" ht="20.100000000000001" hidden="1" customHeight="1" x14ac:dyDescent="0.4">
      <c r="B5" s="14">
        <v>12</v>
      </c>
      <c r="C5" s="15">
        <v>2060</v>
      </c>
      <c r="D5" s="16"/>
      <c r="E5" s="17"/>
      <c r="F5" s="18">
        <v>52298</v>
      </c>
      <c r="G5" s="18"/>
      <c r="H5" s="18"/>
      <c r="I5" s="15">
        <v>12186</v>
      </c>
      <c r="J5" s="18"/>
      <c r="K5" s="19"/>
      <c r="L5" s="18">
        <v>4226</v>
      </c>
      <c r="M5" s="20"/>
      <c r="N5" s="20"/>
    </row>
    <row r="6" spans="2:14" ht="20.100000000000001" hidden="1" customHeight="1" x14ac:dyDescent="0.4">
      <c r="B6" s="21">
        <v>13</v>
      </c>
      <c r="C6" s="22">
        <v>1915</v>
      </c>
      <c r="D6" s="23"/>
      <c r="E6" s="24"/>
      <c r="F6" s="25">
        <v>49493</v>
      </c>
      <c r="G6" s="25"/>
      <c r="H6" s="25"/>
      <c r="I6" s="22">
        <v>10534</v>
      </c>
      <c r="J6" s="25"/>
      <c r="K6" s="26"/>
      <c r="L6" s="25">
        <v>3677</v>
      </c>
      <c r="M6" s="27"/>
      <c r="N6" s="27"/>
    </row>
    <row r="7" spans="2:14" ht="20.100000000000001" hidden="1" customHeight="1" x14ac:dyDescent="0.4">
      <c r="B7" s="21">
        <v>14</v>
      </c>
      <c r="C7" s="22">
        <v>1793</v>
      </c>
      <c r="D7" s="23">
        <f>C7-C6</f>
        <v>-122</v>
      </c>
      <c r="E7" s="24">
        <f>(C7/C6-1)*100</f>
        <v>-6.3707571801566605</v>
      </c>
      <c r="F7" s="25">
        <v>46325</v>
      </c>
      <c r="G7" s="23">
        <f>F7-F6</f>
        <v>-3168</v>
      </c>
      <c r="H7" s="28">
        <f>(F7/F6-1)*100</f>
        <v>-6.4009051785100972</v>
      </c>
      <c r="I7" s="22">
        <v>10034</v>
      </c>
      <c r="J7" s="23">
        <f>I7-I6</f>
        <v>-500</v>
      </c>
      <c r="K7" s="24">
        <f>(I7/I6-1)*100</f>
        <v>-4.7465350294285225</v>
      </c>
      <c r="L7" s="25">
        <v>3477</v>
      </c>
      <c r="M7" s="23">
        <f>L7-L6</f>
        <v>-200</v>
      </c>
      <c r="N7" s="28">
        <f>(L7/L6-1)*100</f>
        <v>-5.4392167527876012</v>
      </c>
    </row>
    <row r="8" spans="2:14" ht="20.100000000000001" hidden="1" customHeight="1" x14ac:dyDescent="0.4">
      <c r="B8" s="21">
        <v>15</v>
      </c>
      <c r="C8" s="22">
        <v>1808</v>
      </c>
      <c r="D8" s="23">
        <f t="shared" ref="D8:D9" si="0">C8-C7</f>
        <v>15</v>
      </c>
      <c r="E8" s="24">
        <f t="shared" ref="E8:E9" si="1">(C8/C7-1)*100</f>
        <v>0.83658672615727347</v>
      </c>
      <c r="F8" s="25">
        <v>45406</v>
      </c>
      <c r="G8" s="23">
        <f t="shared" ref="G8:G9" si="2">F8-F7</f>
        <v>-919</v>
      </c>
      <c r="H8" s="28">
        <f t="shared" ref="H8:H9" si="3">(F8/F7-1)*100</f>
        <v>-1.9838100377765788</v>
      </c>
      <c r="I8" s="22">
        <v>9954</v>
      </c>
      <c r="J8" s="23">
        <f t="shared" ref="J8:J9" si="4">I8-I7</f>
        <v>-80</v>
      </c>
      <c r="K8" s="24">
        <f t="shared" ref="K8:K9" si="5">(I8/I7-1)*100</f>
        <v>-0.79728921666334385</v>
      </c>
      <c r="L8" s="25">
        <v>3341</v>
      </c>
      <c r="M8" s="23">
        <f t="shared" ref="M8:M9" si="6">L8-L7</f>
        <v>-136</v>
      </c>
      <c r="N8" s="28">
        <f t="shared" ref="N8:N9" si="7">(L8/L7-1)*100</f>
        <v>-3.9114178889847584</v>
      </c>
    </row>
    <row r="9" spans="2:14" ht="20.100000000000001" hidden="1" customHeight="1" x14ac:dyDescent="0.4">
      <c r="B9" s="21">
        <v>16</v>
      </c>
      <c r="C9" s="22">
        <v>1647</v>
      </c>
      <c r="D9" s="23">
        <f t="shared" si="0"/>
        <v>-161</v>
      </c>
      <c r="E9" s="24">
        <f t="shared" si="1"/>
        <v>-8.9048672566371714</v>
      </c>
      <c r="F9" s="25">
        <v>43558</v>
      </c>
      <c r="G9" s="23">
        <f t="shared" si="2"/>
        <v>-1848</v>
      </c>
      <c r="H9" s="28">
        <f t="shared" si="3"/>
        <v>-4.0699467030788856</v>
      </c>
      <c r="I9" s="22">
        <v>10401</v>
      </c>
      <c r="J9" s="23">
        <f t="shared" si="4"/>
        <v>447</v>
      </c>
      <c r="K9" s="24">
        <f t="shared" si="5"/>
        <v>4.4906570223026021</v>
      </c>
      <c r="L9" s="25">
        <v>3427</v>
      </c>
      <c r="M9" s="23">
        <f t="shared" si="6"/>
        <v>86</v>
      </c>
      <c r="N9" s="28">
        <f t="shared" si="7"/>
        <v>2.5740796168811642</v>
      </c>
    </row>
    <row r="10" spans="2:14" ht="21" customHeight="1" x14ac:dyDescent="0.4">
      <c r="B10" s="21">
        <v>20</v>
      </c>
      <c r="C10" s="22">
        <v>1547</v>
      </c>
      <c r="D10" s="23">
        <v>0</v>
      </c>
      <c r="E10" s="24">
        <v>0</v>
      </c>
      <c r="F10" s="25">
        <v>44190</v>
      </c>
      <c r="G10" s="23">
        <v>-1254</v>
      </c>
      <c r="H10" s="28">
        <v>-2.7594401901241072</v>
      </c>
      <c r="I10" s="22">
        <v>10771</v>
      </c>
      <c r="J10" s="23">
        <v>-1244</v>
      </c>
      <c r="K10" s="24">
        <v>-10.353724511027885</v>
      </c>
      <c r="L10" s="25">
        <v>3204</v>
      </c>
      <c r="M10" s="23">
        <v>-854</v>
      </c>
      <c r="N10" s="28">
        <v>-21.04484967964515</v>
      </c>
    </row>
    <row r="11" spans="2:14" ht="21" customHeight="1" x14ac:dyDescent="0.4">
      <c r="B11" s="21">
        <v>21</v>
      </c>
      <c r="C11" s="22">
        <v>1416</v>
      </c>
      <c r="D11" s="23">
        <v>-131</v>
      </c>
      <c r="E11" s="24">
        <v>-8.4680025856496481</v>
      </c>
      <c r="F11" s="25">
        <v>42312</v>
      </c>
      <c r="G11" s="23">
        <v>-1878</v>
      </c>
      <c r="H11" s="28">
        <v>-4.2498302783435138</v>
      </c>
      <c r="I11" s="22">
        <v>8732</v>
      </c>
      <c r="J11" s="23">
        <v>-2039</v>
      </c>
      <c r="K11" s="29">
        <v>-18.930461424194601</v>
      </c>
      <c r="L11" s="25">
        <v>2766</v>
      </c>
      <c r="M11" s="23">
        <v>-438</v>
      </c>
      <c r="N11" s="43">
        <v>-13.670411985018728</v>
      </c>
    </row>
    <row r="12" spans="2:14" ht="21" customHeight="1" x14ac:dyDescent="0.4">
      <c r="B12" s="21">
        <v>22</v>
      </c>
      <c r="C12" s="22">
        <v>1359</v>
      </c>
      <c r="D12" s="23">
        <v>-57</v>
      </c>
      <c r="E12" s="24">
        <v>-4.0254237288135597</v>
      </c>
      <c r="F12" s="25">
        <v>42771</v>
      </c>
      <c r="G12" s="23">
        <v>459</v>
      </c>
      <c r="H12" s="28">
        <v>1.0847986386840702</v>
      </c>
      <c r="I12" s="22">
        <v>9840</v>
      </c>
      <c r="J12" s="23">
        <v>1108</v>
      </c>
      <c r="K12" s="24">
        <v>12.68896014658727</v>
      </c>
      <c r="L12" s="25">
        <v>3369</v>
      </c>
      <c r="M12" s="23">
        <v>603</v>
      </c>
      <c r="N12" s="28">
        <v>21.800433839479382</v>
      </c>
    </row>
    <row r="13" spans="2:14" ht="21" customHeight="1" x14ac:dyDescent="0.4">
      <c r="B13" s="21">
        <v>23</v>
      </c>
      <c r="C13" s="22">
        <v>1351</v>
      </c>
      <c r="D13" s="23">
        <v>-8</v>
      </c>
      <c r="E13" s="24">
        <v>-0.58866813833701181</v>
      </c>
      <c r="F13" s="25">
        <v>40976</v>
      </c>
      <c r="G13" s="23">
        <v>-1795</v>
      </c>
      <c r="H13" s="28">
        <v>-4.196768838699116</v>
      </c>
      <c r="I13" s="22">
        <v>9653</v>
      </c>
      <c r="J13" s="23">
        <v>-187</v>
      </c>
      <c r="K13" s="24">
        <v>-1.9004065040650442</v>
      </c>
      <c r="L13" s="25">
        <v>3385</v>
      </c>
      <c r="M13" s="23">
        <v>16</v>
      </c>
      <c r="N13" s="28">
        <v>0.47491837340456478</v>
      </c>
    </row>
    <row r="14" spans="2:14" ht="21" customHeight="1" x14ac:dyDescent="0.4">
      <c r="B14" s="21">
        <v>24</v>
      </c>
      <c r="C14" s="31">
        <v>1324</v>
      </c>
      <c r="D14" s="23">
        <v>-27</v>
      </c>
      <c r="E14" s="24">
        <v>-1.9985196150999252</v>
      </c>
      <c r="F14" s="32">
        <v>40959</v>
      </c>
      <c r="G14" s="23">
        <v>-17</v>
      </c>
      <c r="H14" s="28">
        <v>-4.1487700117137649E-2</v>
      </c>
      <c r="I14" s="31">
        <v>9788</v>
      </c>
      <c r="J14" s="23">
        <v>135</v>
      </c>
      <c r="K14" s="24">
        <v>1.3985289547290947</v>
      </c>
      <c r="L14" s="32">
        <v>3331</v>
      </c>
      <c r="M14" s="23">
        <v>-54</v>
      </c>
      <c r="N14" s="28">
        <v>-1.5952732644017753</v>
      </c>
    </row>
    <row r="15" spans="2:14" ht="21" customHeight="1" x14ac:dyDescent="0.4">
      <c r="B15" s="21">
        <v>25</v>
      </c>
      <c r="C15" s="31">
        <v>1264</v>
      </c>
      <c r="D15" s="23">
        <v>-60</v>
      </c>
      <c r="E15" s="24">
        <v>-4.5317220543806602</v>
      </c>
      <c r="F15" s="32">
        <v>39194</v>
      </c>
      <c r="G15" s="23">
        <v>-1765</v>
      </c>
      <c r="H15" s="28">
        <v>-4.3091872360165091</v>
      </c>
      <c r="I15" s="31">
        <v>10043</v>
      </c>
      <c r="J15" s="23">
        <v>255</v>
      </c>
      <c r="K15" s="24">
        <v>2.6052308949734426</v>
      </c>
      <c r="L15" s="32">
        <v>3371</v>
      </c>
      <c r="M15" s="23">
        <v>40</v>
      </c>
      <c r="N15" s="28">
        <v>1.2008405884118778</v>
      </c>
    </row>
    <row r="16" spans="2:14" ht="21" customHeight="1" x14ac:dyDescent="0.4">
      <c r="B16" s="21">
        <v>26</v>
      </c>
      <c r="C16" s="31">
        <v>1186</v>
      </c>
      <c r="D16" s="23">
        <v>-78</v>
      </c>
      <c r="E16" s="24">
        <v>-6.1708860759493671</v>
      </c>
      <c r="F16" s="32">
        <v>38373</v>
      </c>
      <c r="G16" s="23">
        <v>-821</v>
      </c>
      <c r="H16" s="28">
        <v>-2.0947083737306693</v>
      </c>
      <c r="I16" s="31">
        <v>10567</v>
      </c>
      <c r="J16" s="23">
        <v>524</v>
      </c>
      <c r="K16" s="24">
        <v>5.2175644727671111</v>
      </c>
      <c r="L16" s="32">
        <v>3490</v>
      </c>
      <c r="M16" s="23">
        <v>119</v>
      </c>
      <c r="N16" s="28">
        <v>3.5301097597152165</v>
      </c>
    </row>
    <row r="17" spans="2:14" ht="21" customHeight="1" x14ac:dyDescent="0.4">
      <c r="B17" s="21">
        <v>27</v>
      </c>
      <c r="C17" s="31">
        <v>1255</v>
      </c>
      <c r="D17" s="23">
        <f>C17-C16</f>
        <v>69</v>
      </c>
      <c r="E17" s="24">
        <f>(C17/C16-1)*100</f>
        <v>5.817875210792578</v>
      </c>
      <c r="F17" s="32">
        <v>38436</v>
      </c>
      <c r="G17" s="23">
        <f>F17-F16</f>
        <v>63</v>
      </c>
      <c r="H17" s="28">
        <f>(F17/F16-1)*100</f>
        <v>0.16417793761238642</v>
      </c>
      <c r="I17" s="31">
        <v>10856</v>
      </c>
      <c r="J17" s="23">
        <f>I17-I16</f>
        <v>289</v>
      </c>
      <c r="K17" s="24">
        <f>(I17/I16-1)*100</f>
        <v>2.7349294974921889</v>
      </c>
      <c r="L17" s="32">
        <v>3913</v>
      </c>
      <c r="M17" s="23">
        <f>L17-L16</f>
        <v>423</v>
      </c>
      <c r="N17" s="28">
        <f>(L17/L16-1)*100</f>
        <v>12.120343839541547</v>
      </c>
    </row>
    <row r="18" spans="2:14" ht="21" customHeight="1" x14ac:dyDescent="0.4">
      <c r="B18" s="21">
        <v>28</v>
      </c>
      <c r="C18" s="33">
        <v>1140</v>
      </c>
      <c r="D18" s="23">
        <f>C18-C17</f>
        <v>-115</v>
      </c>
      <c r="E18" s="24">
        <f>(C18/C17-1)*100</f>
        <v>-9.1633466135458193</v>
      </c>
      <c r="F18" s="34">
        <v>40519</v>
      </c>
      <c r="G18" s="23">
        <f>F18-F17</f>
        <v>2083</v>
      </c>
      <c r="H18" s="28">
        <f>(F18/F17-1)*100</f>
        <v>5.4193984805911199</v>
      </c>
      <c r="I18" s="33">
        <v>10961</v>
      </c>
      <c r="J18" s="23">
        <f>I18-I17</f>
        <v>105</v>
      </c>
      <c r="K18" s="24">
        <f>(I18/I17-1)*100</f>
        <v>0.96720707442887743</v>
      </c>
      <c r="L18" s="34">
        <v>3802</v>
      </c>
      <c r="M18" s="23">
        <f>L18-L17</f>
        <v>-111</v>
      </c>
      <c r="N18" s="28">
        <f>(L18/L17-1)*100</f>
        <v>-2.8366981855353912</v>
      </c>
    </row>
    <row r="19" spans="2:14" ht="21" customHeight="1" thickBot="1" x14ac:dyDescent="0.45">
      <c r="B19" s="35" t="s">
        <v>8</v>
      </c>
      <c r="C19" s="36">
        <v>1122</v>
      </c>
      <c r="D19" s="37">
        <f>C19-C18</f>
        <v>-18</v>
      </c>
      <c r="E19" s="38">
        <f>(C19/C18-1)*100</f>
        <v>-1.5789473684210575</v>
      </c>
      <c r="F19" s="36">
        <v>41542</v>
      </c>
      <c r="G19" s="37">
        <f>F19-F18</f>
        <v>1023</v>
      </c>
      <c r="H19" s="38">
        <f>(F19/F18-1)*100</f>
        <v>2.5247414793060141</v>
      </c>
      <c r="I19" s="36">
        <v>11721</v>
      </c>
      <c r="J19" s="37">
        <f>I19-I18</f>
        <v>760</v>
      </c>
      <c r="K19" s="38">
        <f>(I19/I18-1)*100</f>
        <v>6.9336739348599519</v>
      </c>
      <c r="L19" s="36">
        <v>4032</v>
      </c>
      <c r="M19" s="37">
        <f>L19-L18</f>
        <v>230</v>
      </c>
      <c r="N19" s="39">
        <f>(L19/L18-1)*100</f>
        <v>6.0494476591267832</v>
      </c>
    </row>
    <row r="20" spans="2:14" ht="20.100000000000001" customHeight="1" x14ac:dyDescent="0.4">
      <c r="B20" s="40"/>
    </row>
    <row r="21" spans="2:14" ht="20.100000000000001" customHeight="1" x14ac:dyDescent="0.4">
      <c r="B21" s="40" t="s">
        <v>9</v>
      </c>
    </row>
    <row r="22" spans="2:14" ht="20.100000000000001" customHeight="1" x14ac:dyDescent="0.4">
      <c r="B22" s="40" t="s">
        <v>193</v>
      </c>
    </row>
    <row r="23" spans="2:14" ht="20.100000000000001" customHeight="1" x14ac:dyDescent="0.4">
      <c r="B23" s="40"/>
    </row>
    <row r="25" spans="2:14" ht="20.100000000000001" customHeight="1" x14ac:dyDescent="0.4">
      <c r="C25" s="40"/>
      <c r="E25" s="41"/>
      <c r="F25" s="42"/>
      <c r="G25" s="42"/>
      <c r="H25" s="42"/>
      <c r="I25" s="42"/>
    </row>
    <row r="26" spans="2:14" ht="20.100000000000001" customHeight="1" x14ac:dyDescent="0.4">
      <c r="E26" s="41"/>
      <c r="F26" s="42"/>
      <c r="G26" s="42"/>
      <c r="H26" s="42"/>
      <c r="I26" s="42"/>
    </row>
    <row r="27" spans="2:14" ht="20.100000000000001" customHeight="1" x14ac:dyDescent="0.4">
      <c r="E27" s="41"/>
      <c r="F27" s="42"/>
      <c r="G27" s="42"/>
      <c r="H27" s="42"/>
      <c r="I27" s="42"/>
    </row>
    <row r="28" spans="2:14" ht="20.100000000000001" customHeight="1" x14ac:dyDescent="0.4">
      <c r="E28" s="41"/>
      <c r="F28" s="42"/>
      <c r="G28" s="42"/>
      <c r="H28" s="42"/>
      <c r="I28" s="42"/>
    </row>
    <row r="29" spans="2:14" ht="20.100000000000001" customHeight="1" x14ac:dyDescent="0.4">
      <c r="E29" s="41"/>
      <c r="F29" s="42"/>
      <c r="G29" s="42"/>
      <c r="H29" s="42"/>
      <c r="I29" s="42"/>
    </row>
  </sheetData>
  <mergeCells count="1">
    <mergeCell ref="B3:B4"/>
  </mergeCells>
  <phoneticPr fontId="2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topLeftCell="A16" workbookViewId="0">
      <selection activeCell="B2" sqref="B2"/>
    </sheetView>
  </sheetViews>
  <sheetFormatPr defaultColWidth="8.875" defaultRowHeight="14.25" x14ac:dyDescent="0.4"/>
  <cols>
    <col min="1" max="1" width="1.625" style="91" customWidth="1"/>
    <col min="2" max="2" width="18.625" style="91" customWidth="1"/>
    <col min="3" max="7" width="12.125" style="90" customWidth="1"/>
    <col min="8" max="8" width="9.625" style="90" customWidth="1"/>
    <col min="9" max="9" width="10.625" style="91" customWidth="1"/>
    <col min="10" max="10" width="9.625" style="91" customWidth="1"/>
    <col min="11" max="16384" width="8.875" style="91"/>
  </cols>
  <sheetData>
    <row r="1" spans="2:10" ht="18" customHeight="1" x14ac:dyDescent="0.4">
      <c r="B1" s="89" t="s">
        <v>166</v>
      </c>
    </row>
    <row r="2" spans="2:10" ht="18" customHeight="1" thickBot="1" x14ac:dyDescent="0.45">
      <c r="J2" s="110"/>
    </row>
    <row r="3" spans="2:10" s="2" customFormat="1" ht="12" customHeight="1" x14ac:dyDescent="0.4">
      <c r="B3" s="159" t="s">
        <v>54</v>
      </c>
      <c r="C3" s="169" t="s">
        <v>105</v>
      </c>
      <c r="D3" s="169" t="s">
        <v>106</v>
      </c>
      <c r="E3" s="170" t="s">
        <v>107</v>
      </c>
      <c r="F3" s="169" t="s">
        <v>108</v>
      </c>
      <c r="G3" s="168" t="s">
        <v>109</v>
      </c>
      <c r="H3" s="84"/>
      <c r="I3" s="69"/>
      <c r="J3" s="70"/>
    </row>
    <row r="4" spans="2:10" s="2" customFormat="1" ht="20.100000000000001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128</v>
      </c>
    </row>
    <row r="5" spans="2:10" ht="18" customHeight="1" x14ac:dyDescent="0.4">
      <c r="B5" s="92" t="s">
        <v>55</v>
      </c>
      <c r="C5" s="93">
        <v>100430641</v>
      </c>
      <c r="D5" s="93">
        <v>105669517</v>
      </c>
      <c r="E5" s="93">
        <f>SUM(E7:E25)</f>
        <v>108561493</v>
      </c>
      <c r="F5" s="94">
        <f>SUM(F7:F25)</f>
        <v>109606327</v>
      </c>
      <c r="G5" s="94">
        <f>SUM(G7:G25)</f>
        <v>117209017</v>
      </c>
      <c r="H5" s="53">
        <f>G5/$G$5</f>
        <v>1</v>
      </c>
      <c r="I5" s="16">
        <f>G5-F5</f>
        <v>7602690</v>
      </c>
      <c r="J5" s="54">
        <f>(G5/F5-1)*100</f>
        <v>6.9363605259758376</v>
      </c>
    </row>
    <row r="6" spans="2:10" ht="18" customHeight="1" x14ac:dyDescent="0.4">
      <c r="B6" s="95"/>
      <c r="F6" s="96"/>
      <c r="G6" s="96"/>
      <c r="H6" s="59"/>
      <c r="I6" s="23"/>
      <c r="J6" s="28"/>
    </row>
    <row r="7" spans="2:10" ht="18" customHeight="1" x14ac:dyDescent="0.4">
      <c r="B7" s="95" t="s">
        <v>56</v>
      </c>
      <c r="C7" s="90">
        <v>11395701</v>
      </c>
      <c r="D7" s="90">
        <v>11734050</v>
      </c>
      <c r="E7" s="90">
        <v>11597286</v>
      </c>
      <c r="F7" s="96">
        <v>12690077</v>
      </c>
      <c r="G7" s="118">
        <v>13609511</v>
      </c>
      <c r="H7" s="59">
        <f>G7/$G$5</f>
        <v>0.11611317412550265</v>
      </c>
      <c r="I7" s="23">
        <f>G7-F7</f>
        <v>919434</v>
      </c>
      <c r="J7" s="28">
        <f>(G7/F7-1)*100</f>
        <v>7.2452988267919904</v>
      </c>
    </row>
    <row r="8" spans="2:10" ht="18" customHeight="1" x14ac:dyDescent="0.4">
      <c r="B8" s="95" t="s">
        <v>57</v>
      </c>
      <c r="C8" s="90">
        <v>6218837</v>
      </c>
      <c r="D8" s="90">
        <v>6540386</v>
      </c>
      <c r="E8" s="90">
        <v>6938205</v>
      </c>
      <c r="F8" s="96">
        <v>6743607</v>
      </c>
      <c r="G8" s="118">
        <v>6752103</v>
      </c>
      <c r="H8" s="59">
        <f t="shared" ref="H8:H25" si="0">G8/$G$5</f>
        <v>5.7607368211269959E-2</v>
      </c>
      <c r="I8" s="23">
        <f t="shared" ref="I8:I25" si="1">G8-F8</f>
        <v>8496</v>
      </c>
      <c r="J8" s="28">
        <f t="shared" ref="J8:J25" si="2">(G8/F8-1)*100</f>
        <v>0.12598598939705941</v>
      </c>
    </row>
    <row r="9" spans="2:10" ht="18" customHeight="1" x14ac:dyDescent="0.4">
      <c r="B9" s="95" t="s">
        <v>58</v>
      </c>
      <c r="C9" s="90">
        <v>38829950</v>
      </c>
      <c r="D9" s="90">
        <v>41007296</v>
      </c>
      <c r="E9" s="90">
        <v>41848056</v>
      </c>
      <c r="F9" s="96">
        <v>42565066</v>
      </c>
      <c r="G9" s="118">
        <v>46678305</v>
      </c>
      <c r="H9" s="59">
        <f t="shared" si="0"/>
        <v>0.39824841291860674</v>
      </c>
      <c r="I9" s="23">
        <f t="shared" si="1"/>
        <v>4113239</v>
      </c>
      <c r="J9" s="28">
        <f t="shared" si="2"/>
        <v>9.66341506436288</v>
      </c>
    </row>
    <row r="10" spans="2:10" ht="18" customHeight="1" x14ac:dyDescent="0.4">
      <c r="B10" s="95" t="s">
        <v>59</v>
      </c>
      <c r="C10" s="90">
        <v>4137630</v>
      </c>
      <c r="D10" s="90">
        <v>4221365</v>
      </c>
      <c r="E10" s="90">
        <v>4943596</v>
      </c>
      <c r="F10" s="96">
        <v>4378771</v>
      </c>
      <c r="G10" s="118">
        <v>4401583</v>
      </c>
      <c r="H10" s="59">
        <f t="shared" si="0"/>
        <v>3.7553279710553326E-2</v>
      </c>
      <c r="I10" s="23">
        <f t="shared" si="1"/>
        <v>22812</v>
      </c>
      <c r="J10" s="28">
        <f t="shared" si="2"/>
        <v>0.52096809812616218</v>
      </c>
    </row>
    <row r="11" spans="2:10" ht="18" customHeight="1" x14ac:dyDescent="0.4">
      <c r="B11" s="95" t="s">
        <v>60</v>
      </c>
      <c r="C11" s="90">
        <v>4355755</v>
      </c>
      <c r="D11" s="90">
        <v>4503956</v>
      </c>
      <c r="E11" s="90">
        <v>6311919</v>
      </c>
      <c r="F11" s="96">
        <v>6167694</v>
      </c>
      <c r="G11" s="118">
        <v>6404742</v>
      </c>
      <c r="H11" s="59">
        <f t="shared" si="0"/>
        <v>5.4643765163562459E-2</v>
      </c>
      <c r="I11" s="23">
        <f t="shared" si="1"/>
        <v>237048</v>
      </c>
      <c r="J11" s="28">
        <f t="shared" si="2"/>
        <v>3.8433813350662316</v>
      </c>
    </row>
    <row r="12" spans="2:10" ht="18" customHeight="1" x14ac:dyDescent="0.4">
      <c r="B12" s="95" t="s">
        <v>61</v>
      </c>
      <c r="C12" s="90">
        <v>16351493</v>
      </c>
      <c r="D12" s="90">
        <v>17887789</v>
      </c>
      <c r="E12" s="90">
        <v>16743800</v>
      </c>
      <c r="F12" s="96">
        <v>16737016</v>
      </c>
      <c r="G12" s="118">
        <v>17679761</v>
      </c>
      <c r="H12" s="59">
        <f t="shared" si="0"/>
        <v>0.15083959794663238</v>
      </c>
      <c r="I12" s="23">
        <f t="shared" si="1"/>
        <v>942745</v>
      </c>
      <c r="J12" s="28">
        <f t="shared" si="2"/>
        <v>5.6326946213112405</v>
      </c>
    </row>
    <row r="13" spans="2:10" ht="18" customHeight="1" x14ac:dyDescent="0.4">
      <c r="B13" s="95" t="s">
        <v>62</v>
      </c>
      <c r="C13" s="90">
        <v>4414672</v>
      </c>
      <c r="D13" s="90">
        <v>4416484</v>
      </c>
      <c r="E13" s="90">
        <v>4640373</v>
      </c>
      <c r="F13" s="96">
        <v>4235090</v>
      </c>
      <c r="G13" s="118">
        <v>4425094</v>
      </c>
      <c r="H13" s="59">
        <f t="shared" si="0"/>
        <v>3.775387007980794E-2</v>
      </c>
      <c r="I13" s="23">
        <f t="shared" si="1"/>
        <v>190004</v>
      </c>
      <c r="J13" s="28">
        <f t="shared" si="2"/>
        <v>4.4864217761606096</v>
      </c>
    </row>
    <row r="14" spans="2:10" ht="18" customHeight="1" x14ac:dyDescent="0.4">
      <c r="B14" s="95" t="s">
        <v>63</v>
      </c>
      <c r="C14" s="90">
        <v>8723226</v>
      </c>
      <c r="D14" s="90">
        <v>9262415</v>
      </c>
      <c r="E14" s="90">
        <v>9267875</v>
      </c>
      <c r="F14" s="96">
        <v>9655041</v>
      </c>
      <c r="G14" s="118">
        <v>10690870</v>
      </c>
      <c r="H14" s="59">
        <f t="shared" si="0"/>
        <v>9.1212009738124503E-2</v>
      </c>
      <c r="I14" s="23">
        <f t="shared" si="1"/>
        <v>1035829</v>
      </c>
      <c r="J14" s="28">
        <f t="shared" si="2"/>
        <v>10.728374949417606</v>
      </c>
    </row>
    <row r="15" spans="2:10" ht="18" customHeight="1" x14ac:dyDescent="0.4">
      <c r="B15" s="95" t="s">
        <v>64</v>
      </c>
      <c r="C15" s="90">
        <v>2836798</v>
      </c>
      <c r="D15" s="90">
        <v>2841389</v>
      </c>
      <c r="E15" s="90">
        <v>2589824</v>
      </c>
      <c r="F15" s="96">
        <v>2929121</v>
      </c>
      <c r="G15" s="118">
        <v>2932818</v>
      </c>
      <c r="H15" s="59">
        <f t="shared" si="0"/>
        <v>2.5022119245313695E-2</v>
      </c>
      <c r="I15" s="23">
        <f t="shared" si="1"/>
        <v>3697</v>
      </c>
      <c r="J15" s="28">
        <f t="shared" si="2"/>
        <v>0.12621533900443183</v>
      </c>
    </row>
    <row r="16" spans="2:10" ht="18" customHeight="1" x14ac:dyDescent="0.4">
      <c r="B16" s="95" t="s">
        <v>65</v>
      </c>
      <c r="C16" s="90">
        <v>658841</v>
      </c>
      <c r="D16" s="90">
        <v>739614</v>
      </c>
      <c r="E16" s="90">
        <v>743051</v>
      </c>
      <c r="F16" s="96">
        <v>722361</v>
      </c>
      <c r="G16" s="118">
        <v>694876</v>
      </c>
      <c r="H16" s="59">
        <f t="shared" si="0"/>
        <v>5.9285199875023266E-3</v>
      </c>
      <c r="I16" s="23">
        <f t="shared" si="1"/>
        <v>-27485</v>
      </c>
      <c r="J16" s="28">
        <f t="shared" si="2"/>
        <v>-3.804884261470376</v>
      </c>
    </row>
    <row r="17" spans="2:10" ht="18" customHeight="1" x14ac:dyDescent="0.4">
      <c r="B17" s="95" t="s">
        <v>66</v>
      </c>
      <c r="C17" s="99" t="s">
        <v>129</v>
      </c>
      <c r="D17" s="90">
        <v>52446</v>
      </c>
      <c r="E17" s="90">
        <v>65918</v>
      </c>
      <c r="F17" s="96">
        <v>39039</v>
      </c>
      <c r="G17" s="118">
        <v>46331</v>
      </c>
      <c r="H17" s="59">
        <f t="shared" si="0"/>
        <v>3.9528528764984014E-4</v>
      </c>
      <c r="I17" s="23">
        <f t="shared" si="1"/>
        <v>7292</v>
      </c>
      <c r="J17" s="28">
        <f t="shared" si="2"/>
        <v>18.678757140295609</v>
      </c>
    </row>
    <row r="18" spans="2:10" ht="18" customHeight="1" x14ac:dyDescent="0.4">
      <c r="B18" s="95" t="s">
        <v>67</v>
      </c>
      <c r="C18" s="90">
        <v>132774</v>
      </c>
      <c r="D18" s="90">
        <v>136658</v>
      </c>
      <c r="E18" s="90">
        <v>135332</v>
      </c>
      <c r="F18" s="96">
        <v>101142</v>
      </c>
      <c r="G18" s="118">
        <v>122491</v>
      </c>
      <c r="H18" s="59">
        <f t="shared" si="0"/>
        <v>1.0450646472020151E-3</v>
      </c>
      <c r="I18" s="23">
        <f t="shared" si="1"/>
        <v>21349</v>
      </c>
      <c r="J18" s="28">
        <f t="shared" si="2"/>
        <v>21.107947242490766</v>
      </c>
    </row>
    <row r="19" spans="2:10" ht="18" customHeight="1" x14ac:dyDescent="0.4">
      <c r="B19" s="95" t="s">
        <v>68</v>
      </c>
      <c r="C19" s="90">
        <v>790100</v>
      </c>
      <c r="D19" s="90">
        <v>832227</v>
      </c>
      <c r="E19" s="90">
        <v>938499</v>
      </c>
      <c r="F19" s="96">
        <v>1006241</v>
      </c>
      <c r="G19" s="118">
        <v>1150606</v>
      </c>
      <c r="H19" s="59">
        <f t="shared" si="0"/>
        <v>9.8167020716503402E-3</v>
      </c>
      <c r="I19" s="23">
        <f t="shared" si="1"/>
        <v>144365</v>
      </c>
      <c r="J19" s="28">
        <f t="shared" si="2"/>
        <v>14.346960618778205</v>
      </c>
    </row>
    <row r="20" spans="2:10" ht="18" customHeight="1" x14ac:dyDescent="0.4">
      <c r="B20" s="95" t="s">
        <v>69</v>
      </c>
      <c r="C20" s="90">
        <v>166651</v>
      </c>
      <c r="D20" s="90">
        <v>145098</v>
      </c>
      <c r="E20" s="90">
        <v>178682</v>
      </c>
      <c r="F20" s="96">
        <v>168443</v>
      </c>
      <c r="G20" s="118">
        <v>134160</v>
      </c>
      <c r="H20" s="59">
        <f t="shared" si="0"/>
        <v>1.1446218340010479E-3</v>
      </c>
      <c r="I20" s="23">
        <f t="shared" si="1"/>
        <v>-34283</v>
      </c>
      <c r="J20" s="28">
        <f t="shared" si="2"/>
        <v>-20.352879015453297</v>
      </c>
    </row>
    <row r="21" spans="2:10" ht="18" customHeight="1" x14ac:dyDescent="0.4">
      <c r="B21" s="95" t="s">
        <v>70</v>
      </c>
      <c r="C21" s="90">
        <v>1151859</v>
      </c>
      <c r="D21" s="90">
        <v>1129743</v>
      </c>
      <c r="E21" s="90">
        <v>1380372</v>
      </c>
      <c r="F21" s="96">
        <v>1315258</v>
      </c>
      <c r="G21" s="118">
        <v>1355014</v>
      </c>
      <c r="H21" s="59">
        <f t="shared" si="0"/>
        <v>1.1560663459876983E-2</v>
      </c>
      <c r="I21" s="23">
        <f t="shared" si="1"/>
        <v>39756</v>
      </c>
      <c r="J21" s="28">
        <f t="shared" si="2"/>
        <v>3.0226769196613823</v>
      </c>
    </row>
    <row r="22" spans="2:10" ht="18" customHeight="1" x14ac:dyDescent="0.4">
      <c r="B22" s="95" t="s">
        <v>71</v>
      </c>
      <c r="C22" s="99" t="s">
        <v>130</v>
      </c>
      <c r="D22" s="99">
        <v>35345</v>
      </c>
      <c r="E22" s="99">
        <v>23692</v>
      </c>
      <c r="F22" s="119">
        <v>44025</v>
      </c>
      <c r="G22" s="118">
        <v>41422</v>
      </c>
      <c r="H22" s="59">
        <f t="shared" si="0"/>
        <v>3.5340284442450363E-4</v>
      </c>
      <c r="I22" s="23">
        <f t="shared" si="1"/>
        <v>-2603</v>
      </c>
      <c r="J22" s="28">
        <f t="shared" si="2"/>
        <v>-5.9125496876774601</v>
      </c>
    </row>
    <row r="23" spans="2:10" ht="18" customHeight="1" x14ac:dyDescent="0.4">
      <c r="B23" s="95" t="s">
        <v>72</v>
      </c>
      <c r="C23" s="98" t="s">
        <v>131</v>
      </c>
      <c r="D23" s="98" t="s">
        <v>127</v>
      </c>
      <c r="E23" s="98" t="s">
        <v>73</v>
      </c>
      <c r="F23" s="120" t="s">
        <v>73</v>
      </c>
      <c r="G23" s="120" t="s">
        <v>73</v>
      </c>
      <c r="H23" s="120" t="s">
        <v>73</v>
      </c>
      <c r="I23" s="23">
        <v>0</v>
      </c>
      <c r="J23" s="28">
        <v>0</v>
      </c>
    </row>
    <row r="24" spans="2:10" ht="18" customHeight="1" x14ac:dyDescent="0.4">
      <c r="B24" s="95" t="s">
        <v>74</v>
      </c>
      <c r="C24" s="98" t="s">
        <v>131</v>
      </c>
      <c r="D24" s="98" t="s">
        <v>127</v>
      </c>
      <c r="E24" s="98" t="s">
        <v>73</v>
      </c>
      <c r="F24" s="120" t="s">
        <v>73</v>
      </c>
      <c r="G24" s="120" t="s">
        <v>73</v>
      </c>
      <c r="H24" s="120" t="s">
        <v>73</v>
      </c>
      <c r="I24" s="23">
        <v>0</v>
      </c>
      <c r="J24" s="28">
        <v>0</v>
      </c>
    </row>
    <row r="25" spans="2:10" ht="18" customHeight="1" thickBot="1" x14ac:dyDescent="0.45">
      <c r="B25" s="104" t="s">
        <v>75</v>
      </c>
      <c r="C25" s="105">
        <v>187533</v>
      </c>
      <c r="D25" s="105">
        <v>183256</v>
      </c>
      <c r="E25" s="105">
        <v>215013</v>
      </c>
      <c r="F25" s="106">
        <v>108335</v>
      </c>
      <c r="G25" s="121">
        <v>89330</v>
      </c>
      <c r="H25" s="75">
        <f t="shared" si="0"/>
        <v>7.6214272831927256E-4</v>
      </c>
      <c r="I25" s="37">
        <f t="shared" si="1"/>
        <v>-19005</v>
      </c>
      <c r="J25" s="39">
        <f t="shared" si="2"/>
        <v>-17.54280703373794</v>
      </c>
    </row>
    <row r="27" spans="2:10" x14ac:dyDescent="0.4">
      <c r="B27" s="89" t="s">
        <v>132</v>
      </c>
    </row>
    <row r="32" spans="2:10" ht="18" customHeight="1" x14ac:dyDescent="0.4">
      <c r="B32" s="89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GridLines="0" topLeftCell="A28" workbookViewId="0">
      <selection activeCell="B33" sqref="B33"/>
    </sheetView>
  </sheetViews>
  <sheetFormatPr defaultColWidth="8.875" defaultRowHeight="14.25" x14ac:dyDescent="0.4"/>
  <cols>
    <col min="1" max="1" width="1.625" style="2" customWidth="1"/>
    <col min="2" max="2" width="20.625" style="2" customWidth="1"/>
    <col min="3" max="7" width="11.625" style="2" customWidth="1"/>
    <col min="8" max="8" width="9.625" style="2" customWidth="1"/>
    <col min="9" max="9" width="13.5" style="2" customWidth="1"/>
    <col min="10" max="10" width="9.625" style="2" customWidth="1"/>
    <col min="11" max="11" width="10.5" style="2" bestFit="1" customWidth="1"/>
    <col min="12" max="12" width="9.5" style="2" bestFit="1" customWidth="1"/>
    <col min="13" max="16384" width="8.875" style="2"/>
  </cols>
  <sheetData>
    <row r="1" spans="2:10" ht="18" customHeight="1" x14ac:dyDescent="0.4">
      <c r="B1" s="44" t="s">
        <v>165</v>
      </c>
    </row>
    <row r="2" spans="2:10" ht="18" customHeight="1" thickBot="1" x14ac:dyDescent="0.45">
      <c r="J2" s="110"/>
    </row>
    <row r="3" spans="2:10" ht="12" customHeight="1" x14ac:dyDescent="0.4">
      <c r="B3" s="159" t="s">
        <v>11</v>
      </c>
      <c r="C3" s="169" t="s">
        <v>105</v>
      </c>
      <c r="D3" s="169" t="s">
        <v>106</v>
      </c>
      <c r="E3" s="170" t="s">
        <v>107</v>
      </c>
      <c r="F3" s="169" t="s">
        <v>108</v>
      </c>
      <c r="G3" s="168" t="s">
        <v>109</v>
      </c>
      <c r="H3" s="84"/>
      <c r="I3" s="69"/>
      <c r="J3" s="70"/>
    </row>
    <row r="4" spans="2:10" ht="20.100000000000001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142</v>
      </c>
    </row>
    <row r="5" spans="2:10" ht="18" customHeight="1" x14ac:dyDescent="0.4">
      <c r="B5" s="49" t="s">
        <v>20</v>
      </c>
      <c r="C5" s="50">
        <v>33706809</v>
      </c>
      <c r="D5" s="50">
        <v>34899506</v>
      </c>
      <c r="E5" s="50">
        <f>SUM(E7:E30)</f>
        <v>39133274</v>
      </c>
      <c r="F5" s="111">
        <v>38020287</v>
      </c>
      <c r="G5" s="101">
        <f>SUM(G7:G30)</f>
        <v>40318317</v>
      </c>
      <c r="H5" s="53">
        <f>G5/$G$5</f>
        <v>1</v>
      </c>
      <c r="I5" s="111">
        <v>2298030</v>
      </c>
      <c r="J5" s="54">
        <f>(G5/F5-1)*100</f>
        <v>6.0442205499395607</v>
      </c>
    </row>
    <row r="6" spans="2:10" ht="18" customHeight="1" x14ac:dyDescent="0.4">
      <c r="B6" s="55"/>
      <c r="C6" s="56"/>
      <c r="D6" s="56"/>
      <c r="E6" s="56"/>
      <c r="F6" s="102"/>
      <c r="G6" s="102"/>
      <c r="H6" s="59"/>
      <c r="I6" s="23"/>
      <c r="J6" s="28"/>
    </row>
    <row r="7" spans="2:10" ht="18" customHeight="1" x14ac:dyDescent="0.4">
      <c r="B7" s="64" t="s">
        <v>143</v>
      </c>
      <c r="C7" s="60">
        <v>2654005</v>
      </c>
      <c r="D7" s="60">
        <v>2450355</v>
      </c>
      <c r="E7" s="56">
        <v>2751057</v>
      </c>
      <c r="F7" s="103">
        <v>2789295</v>
      </c>
      <c r="G7" s="103">
        <v>2796777</v>
      </c>
      <c r="H7" s="59">
        <f t="shared" ref="H7:H30" si="0">G7/$G$5</f>
        <v>6.9367404398353233E-2</v>
      </c>
      <c r="I7" s="23">
        <f t="shared" ref="I7:I30" si="1">G7-F7</f>
        <v>7482</v>
      </c>
      <c r="J7" s="28">
        <f t="shared" ref="J7:J30" si="2">(G7/F7-1)*100</f>
        <v>0.26823982404156066</v>
      </c>
    </row>
    <row r="8" spans="2:10" ht="18" customHeight="1" x14ac:dyDescent="0.4">
      <c r="B8" s="64" t="s">
        <v>22</v>
      </c>
      <c r="C8" s="60">
        <v>604089</v>
      </c>
      <c r="D8" s="60">
        <v>427866</v>
      </c>
      <c r="E8" s="56">
        <v>602424</v>
      </c>
      <c r="F8" s="103">
        <v>568393</v>
      </c>
      <c r="G8" s="103">
        <v>571653</v>
      </c>
      <c r="H8" s="59">
        <f t="shared" si="0"/>
        <v>1.4178493611228861E-2</v>
      </c>
      <c r="I8" s="23">
        <f t="shared" si="1"/>
        <v>3260</v>
      </c>
      <c r="J8" s="28">
        <f t="shared" si="2"/>
        <v>0.573546824116411</v>
      </c>
    </row>
    <row r="9" spans="2:10" ht="18" customHeight="1" x14ac:dyDescent="0.4">
      <c r="B9" s="64" t="s">
        <v>23</v>
      </c>
      <c r="C9" s="60">
        <v>1103330</v>
      </c>
      <c r="D9" s="60">
        <v>1036069</v>
      </c>
      <c r="E9" s="56">
        <v>1713943</v>
      </c>
      <c r="F9" s="103">
        <v>1334477</v>
      </c>
      <c r="G9" s="103">
        <v>1200882</v>
      </c>
      <c r="H9" s="59">
        <f t="shared" si="0"/>
        <v>2.9785023020678168E-2</v>
      </c>
      <c r="I9" s="23">
        <f t="shared" si="1"/>
        <v>-133595</v>
      </c>
      <c r="J9" s="28">
        <f t="shared" si="2"/>
        <v>-10.011038032127939</v>
      </c>
    </row>
    <row r="10" spans="2:10" ht="18" customHeight="1" x14ac:dyDescent="0.4">
      <c r="B10" s="65" t="s">
        <v>24</v>
      </c>
      <c r="C10" s="60">
        <v>1105393</v>
      </c>
      <c r="D10" s="60">
        <v>1067309</v>
      </c>
      <c r="E10" s="56">
        <v>1543380</v>
      </c>
      <c r="F10" s="103">
        <v>1164289</v>
      </c>
      <c r="G10" s="103">
        <v>1365787</v>
      </c>
      <c r="H10" s="59">
        <f t="shared" si="0"/>
        <v>3.3875099498820845E-2</v>
      </c>
      <c r="I10" s="23">
        <f t="shared" si="1"/>
        <v>201498</v>
      </c>
      <c r="J10" s="28">
        <f t="shared" si="2"/>
        <v>17.306527846608532</v>
      </c>
    </row>
    <row r="11" spans="2:10" ht="18" customHeight="1" x14ac:dyDescent="0.4">
      <c r="B11" s="65" t="s">
        <v>25</v>
      </c>
      <c r="C11" s="60">
        <v>354525</v>
      </c>
      <c r="D11" s="60">
        <v>345225</v>
      </c>
      <c r="E11" s="56">
        <v>467083</v>
      </c>
      <c r="F11" s="103">
        <v>388975</v>
      </c>
      <c r="G11" s="103">
        <v>439413</v>
      </c>
      <c r="H11" s="59">
        <f t="shared" si="0"/>
        <v>1.0898594799976399E-2</v>
      </c>
      <c r="I11" s="23">
        <f t="shared" si="1"/>
        <v>50438</v>
      </c>
      <c r="J11" s="28">
        <f t="shared" si="2"/>
        <v>12.96690018638731</v>
      </c>
    </row>
    <row r="12" spans="2:10" ht="18" customHeight="1" x14ac:dyDescent="0.4">
      <c r="B12" s="64" t="s">
        <v>26</v>
      </c>
      <c r="C12" s="60">
        <v>759802</v>
      </c>
      <c r="D12" s="60">
        <v>962345</v>
      </c>
      <c r="E12" s="56">
        <v>960512</v>
      </c>
      <c r="F12" s="103">
        <v>1056082</v>
      </c>
      <c r="G12" s="103">
        <v>1086014</v>
      </c>
      <c r="H12" s="59">
        <f t="shared" si="0"/>
        <v>2.693599536905273E-2</v>
      </c>
      <c r="I12" s="23">
        <f t="shared" si="1"/>
        <v>29932</v>
      </c>
      <c r="J12" s="28">
        <f t="shared" si="2"/>
        <v>2.8342496131929185</v>
      </c>
    </row>
    <row r="13" spans="2:10" ht="18" customHeight="1" x14ac:dyDescent="0.4">
      <c r="B13" s="64" t="s">
        <v>27</v>
      </c>
      <c r="C13" s="60">
        <v>438333</v>
      </c>
      <c r="D13" s="60">
        <v>429673</v>
      </c>
      <c r="E13" s="56">
        <v>449072</v>
      </c>
      <c r="F13" s="103">
        <v>367802</v>
      </c>
      <c r="G13" s="103">
        <v>367192</v>
      </c>
      <c r="H13" s="59">
        <f t="shared" si="0"/>
        <v>9.1073245939308437E-3</v>
      </c>
      <c r="I13" s="23">
        <f t="shared" si="1"/>
        <v>-610</v>
      </c>
      <c r="J13" s="28">
        <f t="shared" si="2"/>
        <v>-0.16585010413211476</v>
      </c>
    </row>
    <row r="14" spans="2:10" ht="18" customHeight="1" x14ac:dyDescent="0.4">
      <c r="B14" s="64" t="s">
        <v>28</v>
      </c>
      <c r="C14" s="60">
        <v>796808</v>
      </c>
      <c r="D14" s="56" t="s">
        <v>133</v>
      </c>
      <c r="E14" s="56">
        <v>1162679</v>
      </c>
      <c r="F14" s="56" t="s">
        <v>133</v>
      </c>
      <c r="G14" s="103">
        <v>1417091</v>
      </c>
      <c r="H14" s="59">
        <f t="shared" si="0"/>
        <v>3.514757324815914E-2</v>
      </c>
      <c r="I14" s="56" t="s">
        <v>133</v>
      </c>
      <c r="J14" s="56" t="s">
        <v>133</v>
      </c>
    </row>
    <row r="15" spans="2:10" ht="18" customHeight="1" x14ac:dyDescent="0.4">
      <c r="B15" s="64" t="s">
        <v>113</v>
      </c>
      <c r="C15" s="60">
        <v>82224</v>
      </c>
      <c r="D15" s="60">
        <v>97136</v>
      </c>
      <c r="E15" s="56">
        <v>123810</v>
      </c>
      <c r="F15" s="103">
        <v>80130</v>
      </c>
      <c r="G15" s="103">
        <v>76429</v>
      </c>
      <c r="H15" s="59">
        <f t="shared" si="0"/>
        <v>1.8956396419027113E-3</v>
      </c>
      <c r="I15" s="23">
        <f t="shared" si="1"/>
        <v>-3701</v>
      </c>
      <c r="J15" s="28">
        <f t="shared" si="2"/>
        <v>-4.6187445401222993</v>
      </c>
    </row>
    <row r="16" spans="2:10" ht="18" customHeight="1" x14ac:dyDescent="0.4">
      <c r="B16" s="66" t="s">
        <v>136</v>
      </c>
      <c r="C16" s="60">
        <v>1074988</v>
      </c>
      <c r="D16" s="60">
        <v>1021293</v>
      </c>
      <c r="E16" s="56">
        <v>1027563</v>
      </c>
      <c r="F16" s="103">
        <v>586915</v>
      </c>
      <c r="G16" s="103">
        <v>942431</v>
      </c>
      <c r="H16" s="59">
        <f t="shared" si="0"/>
        <v>2.3374760409766111E-2</v>
      </c>
      <c r="I16" s="23">
        <f t="shared" si="1"/>
        <v>355516</v>
      </c>
      <c r="J16" s="28">
        <f t="shared" si="2"/>
        <v>60.573677619416785</v>
      </c>
    </row>
    <row r="17" spans="2:10" ht="18" customHeight="1" x14ac:dyDescent="0.4">
      <c r="B17" s="65" t="s">
        <v>141</v>
      </c>
      <c r="C17" s="60">
        <v>272860</v>
      </c>
      <c r="D17" s="60">
        <v>282184</v>
      </c>
      <c r="E17" s="56">
        <v>341526</v>
      </c>
      <c r="F17" s="103">
        <v>304638</v>
      </c>
      <c r="G17" s="103">
        <v>311853</v>
      </c>
      <c r="H17" s="59">
        <f t="shared" si="0"/>
        <v>7.7347722624433951E-3</v>
      </c>
      <c r="I17" s="23">
        <f t="shared" si="1"/>
        <v>7215</v>
      </c>
      <c r="J17" s="28">
        <f t="shared" si="2"/>
        <v>2.3683847714336403</v>
      </c>
    </row>
    <row r="18" spans="2:10" ht="18" customHeight="1" x14ac:dyDescent="0.4">
      <c r="B18" s="64" t="s">
        <v>115</v>
      </c>
      <c r="C18" s="60">
        <v>40062</v>
      </c>
      <c r="D18" s="56" t="s">
        <v>133</v>
      </c>
      <c r="E18" s="56">
        <v>35055</v>
      </c>
      <c r="F18" s="103">
        <v>36470</v>
      </c>
      <c r="G18" s="103">
        <v>38398</v>
      </c>
      <c r="H18" s="59">
        <f t="shared" si="0"/>
        <v>9.5237110219655247E-4</v>
      </c>
      <c r="I18" s="23">
        <f t="shared" si="1"/>
        <v>1928</v>
      </c>
      <c r="J18" s="28">
        <f t="shared" si="2"/>
        <v>5.2865368796271017</v>
      </c>
    </row>
    <row r="19" spans="2:10" ht="18" customHeight="1" x14ac:dyDescent="0.4">
      <c r="B19" s="64" t="s">
        <v>137</v>
      </c>
      <c r="C19" s="60">
        <v>1526080</v>
      </c>
      <c r="D19" s="60">
        <v>1512552</v>
      </c>
      <c r="E19" s="56">
        <v>1765930</v>
      </c>
      <c r="F19" s="103">
        <v>1521079</v>
      </c>
      <c r="G19" s="103">
        <v>1509940</v>
      </c>
      <c r="H19" s="59">
        <f t="shared" si="0"/>
        <v>3.7450471952983552E-2</v>
      </c>
      <c r="I19" s="23">
        <f t="shared" si="1"/>
        <v>-11139</v>
      </c>
      <c r="J19" s="28">
        <f t="shared" si="2"/>
        <v>-0.73230910426085316</v>
      </c>
    </row>
    <row r="20" spans="2:10" ht="18" customHeight="1" x14ac:dyDescent="0.4">
      <c r="B20" s="64" t="s">
        <v>145</v>
      </c>
      <c r="C20" s="60">
        <v>6998435</v>
      </c>
      <c r="D20" s="60">
        <v>7419046</v>
      </c>
      <c r="E20" s="56">
        <v>6963357</v>
      </c>
      <c r="F20" s="103">
        <v>7856680</v>
      </c>
      <c r="G20" s="103">
        <v>7291369</v>
      </c>
      <c r="H20" s="59">
        <f t="shared" si="0"/>
        <v>0.18084507346871648</v>
      </c>
      <c r="I20" s="23">
        <f t="shared" si="1"/>
        <v>-565311</v>
      </c>
      <c r="J20" s="28">
        <f t="shared" si="2"/>
        <v>-7.1952911407872078</v>
      </c>
    </row>
    <row r="21" spans="2:10" ht="18" customHeight="1" x14ac:dyDescent="0.4">
      <c r="B21" s="64" t="s">
        <v>118</v>
      </c>
      <c r="C21" s="60">
        <v>598743</v>
      </c>
      <c r="D21" s="56">
        <v>596559</v>
      </c>
      <c r="E21" s="56">
        <v>569884</v>
      </c>
      <c r="F21" s="56" t="s">
        <v>133</v>
      </c>
      <c r="G21" s="103">
        <v>790810</v>
      </c>
      <c r="H21" s="59">
        <f t="shared" si="0"/>
        <v>1.9614161970104061E-2</v>
      </c>
      <c r="I21" s="56" t="s">
        <v>133</v>
      </c>
      <c r="J21" s="56" t="s">
        <v>133</v>
      </c>
    </row>
    <row r="22" spans="2:10" ht="18" customHeight="1" x14ac:dyDescent="0.4">
      <c r="B22" s="64" t="s">
        <v>138</v>
      </c>
      <c r="C22" s="60">
        <v>1195436</v>
      </c>
      <c r="D22" s="60">
        <v>1254287</v>
      </c>
      <c r="E22" s="56">
        <v>1283660</v>
      </c>
      <c r="F22" s="103">
        <v>1375112</v>
      </c>
      <c r="G22" s="103">
        <v>1630541</v>
      </c>
      <c r="H22" s="59">
        <f t="shared" si="0"/>
        <v>4.0441693039915329E-2</v>
      </c>
      <c r="I22" s="23">
        <f t="shared" si="1"/>
        <v>255429</v>
      </c>
      <c r="J22" s="28">
        <f t="shared" si="2"/>
        <v>18.575141515745621</v>
      </c>
    </row>
    <row r="23" spans="2:10" ht="18" customHeight="1" x14ac:dyDescent="0.4">
      <c r="B23" s="64" t="s">
        <v>146</v>
      </c>
      <c r="C23" s="60">
        <v>2304632</v>
      </c>
      <c r="D23" s="60">
        <v>2435987</v>
      </c>
      <c r="E23" s="56">
        <v>1301462</v>
      </c>
      <c r="F23" s="103">
        <v>2473994</v>
      </c>
      <c r="G23" s="103">
        <v>2674542</v>
      </c>
      <c r="H23" s="59">
        <f t="shared" si="0"/>
        <v>6.6335655826110007E-2</v>
      </c>
      <c r="I23" s="23">
        <f t="shared" si="1"/>
        <v>200548</v>
      </c>
      <c r="J23" s="28">
        <f t="shared" si="2"/>
        <v>8.1062443967123698</v>
      </c>
    </row>
    <row r="24" spans="2:10" ht="18" customHeight="1" x14ac:dyDescent="0.4">
      <c r="B24" s="64" t="s">
        <v>119</v>
      </c>
      <c r="C24" s="60">
        <v>2103375</v>
      </c>
      <c r="D24" s="60">
        <v>2166382</v>
      </c>
      <c r="E24" s="56">
        <v>2132614</v>
      </c>
      <c r="F24" s="103">
        <v>2167036</v>
      </c>
      <c r="G24" s="103">
        <v>2014527</v>
      </c>
      <c r="H24" s="59">
        <f t="shared" si="0"/>
        <v>4.9965552877616393E-2</v>
      </c>
      <c r="I24" s="23">
        <f t="shared" si="1"/>
        <v>-152509</v>
      </c>
      <c r="J24" s="28">
        <f t="shared" si="2"/>
        <v>-7.037677269782316</v>
      </c>
    </row>
    <row r="25" spans="2:10" ht="18" customHeight="1" x14ac:dyDescent="0.4">
      <c r="B25" s="64" t="s">
        <v>120</v>
      </c>
      <c r="C25" s="60">
        <v>1178699</v>
      </c>
      <c r="D25" s="60">
        <v>1250666</v>
      </c>
      <c r="E25" s="56">
        <v>3039483</v>
      </c>
      <c r="F25" s="103">
        <v>858926</v>
      </c>
      <c r="G25" s="103">
        <v>1106548</v>
      </c>
      <c r="H25" s="59">
        <f t="shared" si="0"/>
        <v>2.7445292421308162E-2</v>
      </c>
      <c r="I25" s="23">
        <f t="shared" si="1"/>
        <v>247622</v>
      </c>
      <c r="J25" s="28">
        <f t="shared" si="2"/>
        <v>28.829258865140893</v>
      </c>
    </row>
    <row r="26" spans="2:10" ht="18" customHeight="1" x14ac:dyDescent="0.4">
      <c r="B26" s="64" t="s">
        <v>147</v>
      </c>
      <c r="C26" s="60">
        <v>4801909</v>
      </c>
      <c r="D26" s="60">
        <v>6123202</v>
      </c>
      <c r="E26" s="56">
        <v>6997996</v>
      </c>
      <c r="F26" s="103">
        <v>6700471</v>
      </c>
      <c r="G26" s="103">
        <v>7776650</v>
      </c>
      <c r="H26" s="59">
        <f t="shared" si="0"/>
        <v>0.19288131496163394</v>
      </c>
      <c r="I26" s="23">
        <f t="shared" si="1"/>
        <v>1076179</v>
      </c>
      <c r="J26" s="28">
        <f t="shared" si="2"/>
        <v>16.06124405284346</v>
      </c>
    </row>
    <row r="27" spans="2:10" ht="18" customHeight="1" x14ac:dyDescent="0.4">
      <c r="B27" s="64" t="s">
        <v>41</v>
      </c>
      <c r="C27" s="60">
        <v>999452</v>
      </c>
      <c r="D27" s="60">
        <v>622959</v>
      </c>
      <c r="E27" s="56">
        <v>763554</v>
      </c>
      <c r="F27" s="103">
        <v>943242</v>
      </c>
      <c r="G27" s="103">
        <v>996482</v>
      </c>
      <c r="H27" s="59">
        <f t="shared" si="0"/>
        <v>2.4715366963358118E-2</v>
      </c>
      <c r="I27" s="23">
        <f t="shared" si="1"/>
        <v>53240</v>
      </c>
      <c r="J27" s="28">
        <f t="shared" si="2"/>
        <v>5.6443627404207941</v>
      </c>
    </row>
    <row r="28" spans="2:10" ht="18" customHeight="1" x14ac:dyDescent="0.4">
      <c r="B28" s="64" t="s">
        <v>139</v>
      </c>
      <c r="C28" s="60">
        <v>402711</v>
      </c>
      <c r="D28" s="60">
        <v>522881</v>
      </c>
      <c r="E28" s="56">
        <v>503547</v>
      </c>
      <c r="F28" s="103">
        <v>556283</v>
      </c>
      <c r="G28" s="103">
        <v>616887</v>
      </c>
      <c r="H28" s="59">
        <f t="shared" si="0"/>
        <v>1.5300415441448114E-2</v>
      </c>
      <c r="I28" s="23">
        <f t="shared" si="1"/>
        <v>60604</v>
      </c>
      <c r="J28" s="28">
        <f t="shared" si="2"/>
        <v>10.894454800883713</v>
      </c>
    </row>
    <row r="29" spans="2:10" ht="18" customHeight="1" x14ac:dyDescent="0.4">
      <c r="B29" s="64" t="s">
        <v>122</v>
      </c>
      <c r="C29" s="60">
        <v>2169977</v>
      </c>
      <c r="D29" s="60">
        <v>2105513</v>
      </c>
      <c r="E29" s="56">
        <v>2416070</v>
      </c>
      <c r="F29" s="103">
        <v>2771674</v>
      </c>
      <c r="G29" s="103">
        <v>3170845</v>
      </c>
      <c r="H29" s="59">
        <f t="shared" si="0"/>
        <v>7.8645271825210361E-2</v>
      </c>
      <c r="I29" s="23">
        <f t="shared" si="1"/>
        <v>399171</v>
      </c>
      <c r="J29" s="28">
        <f t="shared" si="2"/>
        <v>14.40180194351861</v>
      </c>
    </row>
    <row r="30" spans="2:10" ht="18" customHeight="1" thickBot="1" x14ac:dyDescent="0.45">
      <c r="B30" s="71" t="s">
        <v>123</v>
      </c>
      <c r="C30" s="72">
        <v>140941</v>
      </c>
      <c r="D30" s="72">
        <v>145992</v>
      </c>
      <c r="E30" s="122">
        <v>217613</v>
      </c>
      <c r="F30" s="123">
        <v>126161</v>
      </c>
      <c r="G30" s="123">
        <v>125256</v>
      </c>
      <c r="H30" s="75">
        <f t="shared" si="0"/>
        <v>3.1066772950864986E-3</v>
      </c>
      <c r="I30" s="37">
        <f t="shared" si="1"/>
        <v>-905</v>
      </c>
      <c r="J30" s="39">
        <f t="shared" si="2"/>
        <v>-0.71733737050276858</v>
      </c>
    </row>
    <row r="31" spans="2:10" ht="18" customHeight="1" x14ac:dyDescent="0.4">
      <c r="B31" s="63"/>
    </row>
    <row r="32" spans="2:10" x14ac:dyDescent="0.4">
      <c r="B32" s="44" t="s">
        <v>148</v>
      </c>
    </row>
    <row r="33" spans="2:2" x14ac:dyDescent="0.4">
      <c r="B33" s="44" t="s">
        <v>194</v>
      </c>
    </row>
    <row r="37" spans="2:2" ht="18" customHeight="1" x14ac:dyDescent="0.4">
      <c r="B37" s="44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workbookViewId="0">
      <selection activeCell="B15" sqref="B15"/>
    </sheetView>
  </sheetViews>
  <sheetFormatPr defaultColWidth="8.875" defaultRowHeight="18" customHeight="1" x14ac:dyDescent="0.4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10" width="11.625" style="2" customWidth="1"/>
    <col min="11" max="11" width="9.625" style="2" customWidth="1"/>
    <col min="12" max="12" width="12.625" style="2" customWidth="1"/>
    <col min="13" max="13" width="9.625" style="2" customWidth="1"/>
    <col min="14" max="16384" width="8.875" style="2"/>
  </cols>
  <sheetData>
    <row r="1" spans="2:13" ht="14.25" x14ac:dyDescent="0.4">
      <c r="B1" s="44" t="s">
        <v>164</v>
      </c>
    </row>
    <row r="2" spans="2:13" ht="15" thickBot="1" x14ac:dyDescent="0.45">
      <c r="M2" s="110"/>
    </row>
    <row r="3" spans="2:13" ht="14.25" x14ac:dyDescent="0.4">
      <c r="B3" s="164" t="s">
        <v>48</v>
      </c>
      <c r="C3" s="164"/>
      <c r="D3" s="164"/>
      <c r="E3" s="159"/>
      <c r="F3" s="169" t="s">
        <v>105</v>
      </c>
      <c r="G3" s="169" t="s">
        <v>106</v>
      </c>
      <c r="H3" s="170" t="s">
        <v>107</v>
      </c>
      <c r="I3" s="169" t="s">
        <v>108</v>
      </c>
      <c r="J3" s="168" t="s">
        <v>109</v>
      </c>
      <c r="K3" s="84"/>
      <c r="L3" s="69"/>
      <c r="M3" s="70"/>
    </row>
    <row r="4" spans="2:13" ht="14.25" x14ac:dyDescent="0.4">
      <c r="B4" s="165"/>
      <c r="C4" s="165"/>
      <c r="D4" s="165"/>
      <c r="E4" s="166"/>
      <c r="F4" s="163"/>
      <c r="G4" s="163"/>
      <c r="H4" s="162"/>
      <c r="I4" s="163"/>
      <c r="J4" s="163"/>
      <c r="K4" s="76" t="s">
        <v>17</v>
      </c>
      <c r="L4" s="47" t="s">
        <v>18</v>
      </c>
      <c r="M4" s="48" t="s">
        <v>76</v>
      </c>
    </row>
    <row r="5" spans="2:13" ht="18" customHeight="1" x14ac:dyDescent="0.4">
      <c r="B5" s="45" t="s">
        <v>49</v>
      </c>
      <c r="C5" s="77"/>
      <c r="D5" s="77"/>
      <c r="E5" s="78"/>
      <c r="F5" s="50">
        <v>33706809</v>
      </c>
      <c r="G5" s="50">
        <v>34899506</v>
      </c>
      <c r="H5" s="50">
        <f>SUM(H7:H12)</f>
        <v>39133274</v>
      </c>
      <c r="I5" s="101">
        <f>SUM(I7:I12)</f>
        <v>38020287</v>
      </c>
      <c r="J5" s="101">
        <f>SUM(J7:J12)</f>
        <v>40318317</v>
      </c>
      <c r="K5" s="53">
        <f>J5/$J$5</f>
        <v>1</v>
      </c>
      <c r="L5" s="16">
        <f>J5-I5</f>
        <v>2298030</v>
      </c>
      <c r="M5" s="54">
        <f>(J5/I5-1)*100</f>
        <v>6.0442205499395607</v>
      </c>
    </row>
    <row r="6" spans="2:13" ht="18" customHeight="1" x14ac:dyDescent="0.4">
      <c r="B6" s="63"/>
      <c r="C6" s="63"/>
      <c r="D6" s="63"/>
      <c r="E6" s="79"/>
      <c r="F6" s="56"/>
      <c r="G6" s="56"/>
      <c r="H6" s="56"/>
      <c r="I6" s="102"/>
      <c r="J6" s="102"/>
      <c r="K6" s="59"/>
      <c r="L6" s="23"/>
      <c r="M6" s="28"/>
    </row>
    <row r="7" spans="2:13" ht="18" customHeight="1" x14ac:dyDescent="0.4">
      <c r="B7" s="63">
        <v>4</v>
      </c>
      <c r="C7" s="81" t="s">
        <v>50</v>
      </c>
      <c r="D7" s="82">
        <v>9</v>
      </c>
      <c r="E7" s="55" t="s">
        <v>51</v>
      </c>
      <c r="F7" s="60">
        <v>1618409</v>
      </c>
      <c r="G7" s="60">
        <v>1424493</v>
      </c>
      <c r="H7" s="60">
        <v>1675133</v>
      </c>
      <c r="I7" s="83">
        <v>1222565</v>
      </c>
      <c r="J7" s="83">
        <v>1403562</v>
      </c>
      <c r="K7" s="59">
        <f>J7/$J$5</f>
        <v>3.4812018567144061E-2</v>
      </c>
      <c r="L7" s="23">
        <f>J7-I7</f>
        <v>180997</v>
      </c>
      <c r="M7" s="28">
        <f>(J7/I7-1)*100</f>
        <v>14.804693410984292</v>
      </c>
    </row>
    <row r="8" spans="2:13" ht="18" customHeight="1" x14ac:dyDescent="0.4">
      <c r="B8" s="63">
        <v>10</v>
      </c>
      <c r="C8" s="81" t="s">
        <v>50</v>
      </c>
      <c r="D8" s="82">
        <v>19</v>
      </c>
      <c r="E8" s="55" t="s">
        <v>51</v>
      </c>
      <c r="F8" s="60">
        <v>2669963</v>
      </c>
      <c r="G8" s="60">
        <v>2459960</v>
      </c>
      <c r="H8" s="60">
        <v>2468168</v>
      </c>
      <c r="I8" s="83">
        <v>2275379</v>
      </c>
      <c r="J8" s="83">
        <v>2250598</v>
      </c>
      <c r="K8" s="59">
        <f t="shared" ref="K8:K12" si="0">J8/$J$5</f>
        <v>5.5820732794972565E-2</v>
      </c>
      <c r="L8" s="23">
        <f t="shared" ref="L8:L12" si="1">J8-I8</f>
        <v>-24781</v>
      </c>
      <c r="M8" s="28">
        <f t="shared" ref="M8:M12" si="2">(J8/I8-1)*100</f>
        <v>-1.0890932895135319</v>
      </c>
    </row>
    <row r="9" spans="2:13" ht="18" customHeight="1" x14ac:dyDescent="0.4">
      <c r="B9" s="63">
        <v>20</v>
      </c>
      <c r="C9" s="81" t="s">
        <v>50</v>
      </c>
      <c r="D9" s="82">
        <v>29</v>
      </c>
      <c r="E9" s="55" t="s">
        <v>51</v>
      </c>
      <c r="F9" s="60">
        <v>1753319</v>
      </c>
      <c r="G9" s="60">
        <v>1737631</v>
      </c>
      <c r="H9" s="60">
        <v>1931246</v>
      </c>
      <c r="I9" s="83">
        <v>2173101</v>
      </c>
      <c r="J9" s="83">
        <v>2153384</v>
      </c>
      <c r="K9" s="59">
        <f t="shared" si="0"/>
        <v>5.3409570642544431E-2</v>
      </c>
      <c r="L9" s="23">
        <f t="shared" si="1"/>
        <v>-19717</v>
      </c>
      <c r="M9" s="28">
        <f t="shared" si="2"/>
        <v>-0.90732092065670678</v>
      </c>
    </row>
    <row r="10" spans="2:13" ht="18" customHeight="1" x14ac:dyDescent="0.4">
      <c r="B10" s="63">
        <v>30</v>
      </c>
      <c r="C10" s="81" t="s">
        <v>50</v>
      </c>
      <c r="D10" s="82">
        <v>99</v>
      </c>
      <c r="E10" s="55" t="s">
        <v>51</v>
      </c>
      <c r="F10" s="60">
        <v>6991812</v>
      </c>
      <c r="G10" s="60">
        <v>6996526</v>
      </c>
      <c r="H10" s="60">
        <v>7765032</v>
      </c>
      <c r="I10" s="83">
        <v>6844655</v>
      </c>
      <c r="J10" s="83">
        <v>7512445</v>
      </c>
      <c r="K10" s="59">
        <f t="shared" si="0"/>
        <v>0.18632833806034116</v>
      </c>
      <c r="L10" s="23">
        <f t="shared" si="1"/>
        <v>667790</v>
      </c>
      <c r="M10" s="28">
        <f t="shared" si="2"/>
        <v>9.7563719427787188</v>
      </c>
    </row>
    <row r="11" spans="2:13" ht="18" customHeight="1" x14ac:dyDescent="0.4">
      <c r="B11" s="63">
        <v>100</v>
      </c>
      <c r="C11" s="81" t="s">
        <v>50</v>
      </c>
      <c r="D11" s="82">
        <v>299</v>
      </c>
      <c r="E11" s="55" t="s">
        <v>51</v>
      </c>
      <c r="F11" s="60">
        <v>6647933</v>
      </c>
      <c r="G11" s="60">
        <v>6757633</v>
      </c>
      <c r="H11" s="60">
        <v>8225917</v>
      </c>
      <c r="I11" s="83">
        <v>8905387</v>
      </c>
      <c r="J11" s="83">
        <v>9278437</v>
      </c>
      <c r="K11" s="59">
        <f t="shared" si="0"/>
        <v>0.23012957113264426</v>
      </c>
      <c r="L11" s="23">
        <f t="shared" si="1"/>
        <v>373050</v>
      </c>
      <c r="M11" s="28">
        <f t="shared" si="2"/>
        <v>4.1890374893309046</v>
      </c>
    </row>
    <row r="12" spans="2:13" ht="18" customHeight="1" thickBot="1" x14ac:dyDescent="0.45">
      <c r="B12" s="85">
        <v>300</v>
      </c>
      <c r="C12" s="86" t="s">
        <v>52</v>
      </c>
      <c r="D12" s="86"/>
      <c r="E12" s="87"/>
      <c r="F12" s="72">
        <v>14025373</v>
      </c>
      <c r="G12" s="72">
        <v>15523263</v>
      </c>
      <c r="H12" s="72">
        <v>17067778</v>
      </c>
      <c r="I12" s="88">
        <v>16599200</v>
      </c>
      <c r="J12" s="88">
        <v>17719891</v>
      </c>
      <c r="K12" s="75">
        <f t="shared" si="0"/>
        <v>0.43949976880235353</v>
      </c>
      <c r="L12" s="37">
        <f t="shared" si="1"/>
        <v>1120691</v>
      </c>
      <c r="M12" s="39">
        <f t="shared" si="2"/>
        <v>6.7514759747457687</v>
      </c>
    </row>
    <row r="14" spans="2:13" ht="18" customHeight="1" x14ac:dyDescent="0.4">
      <c r="B14" s="44" t="s">
        <v>148</v>
      </c>
    </row>
    <row r="15" spans="2:13" ht="18" customHeight="1" x14ac:dyDescent="0.4">
      <c r="B15" s="44" t="s">
        <v>195</v>
      </c>
    </row>
  </sheetData>
  <mergeCells count="6">
    <mergeCell ref="J3:J4"/>
    <mergeCell ref="B3:E4"/>
    <mergeCell ref="F3:F4"/>
    <mergeCell ref="G3:G4"/>
    <mergeCell ref="H3:H4"/>
    <mergeCell ref="I3:I4"/>
  </mergeCells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topLeftCell="A19" workbookViewId="0">
      <selection activeCell="J33" sqref="J33"/>
    </sheetView>
  </sheetViews>
  <sheetFormatPr defaultColWidth="8.875" defaultRowHeight="14.25" x14ac:dyDescent="0.4"/>
  <cols>
    <col min="1" max="1" width="1.625" style="91" customWidth="1"/>
    <col min="2" max="2" width="18.625" style="91" customWidth="1"/>
    <col min="3" max="7" width="11.625" style="90" customWidth="1"/>
    <col min="8" max="8" width="9.625" style="90" customWidth="1"/>
    <col min="9" max="9" width="12.875" style="91" customWidth="1"/>
    <col min="10" max="10" width="9.625" style="91" customWidth="1"/>
    <col min="11" max="16384" width="8.875" style="91"/>
  </cols>
  <sheetData>
    <row r="1" spans="2:12" ht="18" customHeight="1" x14ac:dyDescent="0.4">
      <c r="B1" s="89" t="s">
        <v>163</v>
      </c>
    </row>
    <row r="2" spans="2:12" ht="18" customHeight="1" thickBot="1" x14ac:dyDescent="0.45">
      <c r="J2" s="110"/>
    </row>
    <row r="3" spans="2:12" s="2" customFormat="1" ht="12" customHeight="1" x14ac:dyDescent="0.4">
      <c r="B3" s="159" t="s">
        <v>54</v>
      </c>
      <c r="C3" s="169" t="s">
        <v>105</v>
      </c>
      <c r="D3" s="169" t="s">
        <v>106</v>
      </c>
      <c r="E3" s="170" t="s">
        <v>107</v>
      </c>
      <c r="F3" s="169" t="s">
        <v>108</v>
      </c>
      <c r="G3" s="168" t="s">
        <v>109</v>
      </c>
      <c r="H3" s="84"/>
      <c r="I3" s="69"/>
      <c r="J3" s="70"/>
    </row>
    <row r="4" spans="2:12" s="2" customFormat="1" ht="20.100000000000001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151</v>
      </c>
    </row>
    <row r="5" spans="2:12" ht="18" customHeight="1" x14ac:dyDescent="0.4">
      <c r="B5" s="92" t="s">
        <v>55</v>
      </c>
      <c r="C5" s="93">
        <v>33706809</v>
      </c>
      <c r="D5" s="93">
        <v>34899506</v>
      </c>
      <c r="E5" s="93">
        <f>SUM(E7:E25)</f>
        <v>39133274</v>
      </c>
      <c r="F5" s="94">
        <f>SUM(F7:F25)</f>
        <v>38020287</v>
      </c>
      <c r="G5" s="94">
        <f>SUM(G7:G25)</f>
        <v>40318317</v>
      </c>
      <c r="H5" s="53">
        <f>G5/$G$5</f>
        <v>1</v>
      </c>
      <c r="I5" s="16">
        <f>G5-F5</f>
        <v>2298030</v>
      </c>
      <c r="J5" s="54">
        <f>(G5/F5-1)*100</f>
        <v>6.0442205499395607</v>
      </c>
    </row>
    <row r="6" spans="2:12" ht="18" customHeight="1" x14ac:dyDescent="0.4">
      <c r="B6" s="95"/>
      <c r="F6" s="124"/>
      <c r="G6" s="124"/>
      <c r="H6" s="59"/>
      <c r="I6" s="23"/>
      <c r="J6" s="28"/>
    </row>
    <row r="7" spans="2:12" ht="18" customHeight="1" x14ac:dyDescent="0.4">
      <c r="B7" s="95" t="s">
        <v>56</v>
      </c>
      <c r="C7" s="90">
        <v>4247974</v>
      </c>
      <c r="D7" s="90">
        <v>4227638</v>
      </c>
      <c r="E7" s="90">
        <v>4501802</v>
      </c>
      <c r="F7" s="96">
        <v>4348605</v>
      </c>
      <c r="G7" s="96">
        <v>4762100</v>
      </c>
      <c r="H7" s="59">
        <f>G7/$G$5</f>
        <v>0.11811256903406955</v>
      </c>
      <c r="I7" s="23">
        <f>G7-F7</f>
        <v>413495</v>
      </c>
      <c r="J7" s="28">
        <f>(G7/F7-1)*100</f>
        <v>9.5086815197057426</v>
      </c>
    </row>
    <row r="8" spans="2:12" ht="18" customHeight="1" x14ac:dyDescent="0.4">
      <c r="B8" s="95" t="s">
        <v>57</v>
      </c>
      <c r="C8" s="90">
        <v>2143395</v>
      </c>
      <c r="D8" s="90">
        <v>2083519</v>
      </c>
      <c r="E8" s="90">
        <v>2495105</v>
      </c>
      <c r="F8" s="96">
        <v>2337040</v>
      </c>
      <c r="G8" s="96">
        <v>2814133</v>
      </c>
      <c r="H8" s="59">
        <f t="shared" ref="H8:H25" si="0">G8/$G$5</f>
        <v>6.9797878716018821E-2</v>
      </c>
      <c r="I8" s="23">
        <f t="shared" ref="I8:I25" si="1">G8-F8</f>
        <v>477093</v>
      </c>
      <c r="J8" s="28">
        <f t="shared" ref="J8:J25" si="2">(G8/F8-1)*100</f>
        <v>20.41441310375518</v>
      </c>
    </row>
    <row r="9" spans="2:12" ht="18" customHeight="1" x14ac:dyDescent="0.4">
      <c r="B9" s="95" t="s">
        <v>58</v>
      </c>
      <c r="C9" s="90">
        <v>10136492</v>
      </c>
      <c r="D9" s="90">
        <v>11297645</v>
      </c>
      <c r="E9" s="90">
        <v>13731950</v>
      </c>
      <c r="F9" s="96">
        <v>12329271</v>
      </c>
      <c r="G9" s="96">
        <v>13518353</v>
      </c>
      <c r="H9" s="59">
        <f t="shared" si="0"/>
        <v>0.33529060749237127</v>
      </c>
      <c r="I9" s="23">
        <f t="shared" si="1"/>
        <v>1189082</v>
      </c>
      <c r="J9" s="28">
        <f t="shared" si="2"/>
        <v>9.6443820563275828</v>
      </c>
    </row>
    <row r="10" spans="2:12" ht="18" customHeight="1" x14ac:dyDescent="0.4">
      <c r="B10" s="95" t="s">
        <v>59</v>
      </c>
      <c r="C10" s="90">
        <v>1562564</v>
      </c>
      <c r="D10" s="90">
        <v>1395488</v>
      </c>
      <c r="E10" s="90">
        <v>2013139</v>
      </c>
      <c r="F10" s="96">
        <v>1600544</v>
      </c>
      <c r="G10" s="96">
        <v>1686254</v>
      </c>
      <c r="H10" s="59">
        <f t="shared" si="0"/>
        <v>4.1823521552251303E-2</v>
      </c>
      <c r="I10" s="23">
        <f t="shared" si="1"/>
        <v>85710</v>
      </c>
      <c r="J10" s="28">
        <f t="shared" si="2"/>
        <v>5.3550542815442803</v>
      </c>
    </row>
    <row r="11" spans="2:12" ht="18" customHeight="1" x14ac:dyDescent="0.4">
      <c r="B11" s="95" t="s">
        <v>60</v>
      </c>
      <c r="C11" s="90">
        <v>1384117</v>
      </c>
      <c r="D11" s="90">
        <v>1419710</v>
      </c>
      <c r="E11" s="90">
        <v>1709296</v>
      </c>
      <c r="F11" s="96">
        <v>1816068</v>
      </c>
      <c r="G11" s="96">
        <v>1889528</v>
      </c>
      <c r="H11" s="59">
        <f t="shared" si="0"/>
        <v>4.6865249856535431E-2</v>
      </c>
      <c r="I11" s="23">
        <f t="shared" si="1"/>
        <v>73460</v>
      </c>
      <c r="J11" s="28">
        <f t="shared" si="2"/>
        <v>4.0450027201624605</v>
      </c>
    </row>
    <row r="12" spans="2:12" ht="18" customHeight="1" x14ac:dyDescent="0.4">
      <c r="B12" s="95" t="s">
        <v>61</v>
      </c>
      <c r="C12" s="90">
        <v>7365773</v>
      </c>
      <c r="D12" s="90">
        <v>7808869</v>
      </c>
      <c r="E12" s="90">
        <v>7388663</v>
      </c>
      <c r="F12" s="96">
        <v>8348334</v>
      </c>
      <c r="G12" s="96">
        <v>7803982</v>
      </c>
      <c r="H12" s="59">
        <f t="shared" si="0"/>
        <v>0.19355922024225367</v>
      </c>
      <c r="I12" s="23">
        <f t="shared" si="1"/>
        <v>-544352</v>
      </c>
      <c r="J12" s="28">
        <f t="shared" si="2"/>
        <v>-6.5204866024766162</v>
      </c>
      <c r="K12" s="89"/>
      <c r="L12" s="89"/>
    </row>
    <row r="13" spans="2:12" ht="18" customHeight="1" x14ac:dyDescent="0.4">
      <c r="B13" s="95" t="s">
        <v>62</v>
      </c>
      <c r="C13" s="90">
        <v>1272801</v>
      </c>
      <c r="D13" s="90">
        <v>1257492</v>
      </c>
      <c r="E13" s="90">
        <v>1506607</v>
      </c>
      <c r="F13" s="96">
        <v>1439185</v>
      </c>
      <c r="G13" s="96">
        <v>1707781</v>
      </c>
      <c r="H13" s="59">
        <f t="shared" si="0"/>
        <v>4.2357447608738233E-2</v>
      </c>
      <c r="I13" s="23">
        <f t="shared" si="1"/>
        <v>268596</v>
      </c>
      <c r="J13" s="28">
        <f t="shared" si="2"/>
        <v>18.663062775112294</v>
      </c>
      <c r="K13" s="108"/>
    </row>
    <row r="14" spans="2:12" ht="18" customHeight="1" x14ac:dyDescent="0.4">
      <c r="B14" s="95" t="s">
        <v>63</v>
      </c>
      <c r="C14" s="90">
        <v>3380951</v>
      </c>
      <c r="D14" s="90">
        <v>3247274</v>
      </c>
      <c r="E14" s="90">
        <v>3308463</v>
      </c>
      <c r="F14" s="96">
        <v>3431236</v>
      </c>
      <c r="G14" s="96">
        <v>3672015</v>
      </c>
      <c r="H14" s="59">
        <f t="shared" si="0"/>
        <v>9.1075602188454438E-2</v>
      </c>
      <c r="I14" s="23">
        <f t="shared" si="1"/>
        <v>240779</v>
      </c>
      <c r="J14" s="28">
        <f t="shared" si="2"/>
        <v>7.0172672471377595</v>
      </c>
    </row>
    <row r="15" spans="2:12" ht="18" customHeight="1" x14ac:dyDescent="0.4">
      <c r="B15" s="95" t="s">
        <v>64</v>
      </c>
      <c r="C15" s="90">
        <v>1108517</v>
      </c>
      <c r="D15" s="90">
        <v>1032805</v>
      </c>
      <c r="E15" s="90">
        <v>1077448</v>
      </c>
      <c r="F15" s="96">
        <v>1106751</v>
      </c>
      <c r="G15" s="96">
        <v>1106611</v>
      </c>
      <c r="H15" s="59">
        <f t="shared" si="0"/>
        <v>2.7446854986531308E-2</v>
      </c>
      <c r="I15" s="23">
        <f t="shared" si="1"/>
        <v>-140</v>
      </c>
      <c r="J15" s="28">
        <f t="shared" si="2"/>
        <v>-1.2649638446227129E-2</v>
      </c>
    </row>
    <row r="16" spans="2:12" ht="18" customHeight="1" x14ac:dyDescent="0.4">
      <c r="B16" s="95" t="s">
        <v>65</v>
      </c>
      <c r="C16" s="90">
        <v>180113</v>
      </c>
      <c r="D16" s="90">
        <v>240304</v>
      </c>
      <c r="E16" s="90">
        <v>256017</v>
      </c>
      <c r="F16" s="96">
        <v>181300</v>
      </c>
      <c r="G16" s="96">
        <v>204036</v>
      </c>
      <c r="H16" s="59">
        <f t="shared" si="0"/>
        <v>5.0606279026974262E-3</v>
      </c>
      <c r="I16" s="23">
        <f t="shared" si="1"/>
        <v>22736</v>
      </c>
      <c r="J16" s="28">
        <f t="shared" si="2"/>
        <v>12.540540540540546</v>
      </c>
    </row>
    <row r="17" spans="2:10" ht="18" customHeight="1" x14ac:dyDescent="0.4">
      <c r="B17" s="95" t="s">
        <v>66</v>
      </c>
      <c r="C17" s="99" t="s">
        <v>152</v>
      </c>
      <c r="D17" s="90">
        <v>23497</v>
      </c>
      <c r="E17" s="99">
        <v>25122</v>
      </c>
      <c r="F17" s="96">
        <v>15900</v>
      </c>
      <c r="G17" s="96">
        <v>21197</v>
      </c>
      <c r="H17" s="59">
        <f t="shared" si="0"/>
        <v>5.2574119103235382E-4</v>
      </c>
      <c r="I17" s="23">
        <f t="shared" si="1"/>
        <v>5297</v>
      </c>
      <c r="J17" s="28">
        <f t="shared" si="2"/>
        <v>33.314465408805027</v>
      </c>
    </row>
    <row r="18" spans="2:10" ht="18" customHeight="1" x14ac:dyDescent="0.4">
      <c r="B18" s="95" t="s">
        <v>67</v>
      </c>
      <c r="C18" s="90">
        <v>82492</v>
      </c>
      <c r="D18" s="90">
        <v>78250</v>
      </c>
      <c r="E18" s="90">
        <v>69042</v>
      </c>
      <c r="F18" s="96">
        <v>60926</v>
      </c>
      <c r="G18" s="96">
        <v>79107</v>
      </c>
      <c r="H18" s="59">
        <f t="shared" si="0"/>
        <v>1.9620610651977363E-3</v>
      </c>
      <c r="I18" s="23">
        <f t="shared" si="1"/>
        <v>18181</v>
      </c>
      <c r="J18" s="28">
        <f t="shared" si="2"/>
        <v>29.841118734202144</v>
      </c>
    </row>
    <row r="19" spans="2:10" ht="18" customHeight="1" x14ac:dyDescent="0.4">
      <c r="B19" s="95" t="s">
        <v>68</v>
      </c>
      <c r="C19" s="90">
        <v>313932</v>
      </c>
      <c r="D19" s="90">
        <v>282929</v>
      </c>
      <c r="E19" s="90">
        <v>382452</v>
      </c>
      <c r="F19" s="96">
        <v>411131</v>
      </c>
      <c r="G19" s="96">
        <v>449851</v>
      </c>
      <c r="H19" s="59">
        <f t="shared" si="0"/>
        <v>1.115748457456694E-2</v>
      </c>
      <c r="I19" s="23">
        <f t="shared" si="1"/>
        <v>38720</v>
      </c>
      <c r="J19" s="28">
        <f t="shared" si="2"/>
        <v>9.4179227545478241</v>
      </c>
    </row>
    <row r="20" spans="2:10" ht="18" customHeight="1" x14ac:dyDescent="0.4">
      <c r="B20" s="95" t="s">
        <v>69</v>
      </c>
      <c r="C20" s="90">
        <v>74840</v>
      </c>
      <c r="D20" s="90">
        <v>72777</v>
      </c>
      <c r="E20" s="90">
        <v>72135</v>
      </c>
      <c r="F20" s="96">
        <v>67657</v>
      </c>
      <c r="G20" s="96">
        <v>58840</v>
      </c>
      <c r="H20" s="59">
        <f t="shared" si="0"/>
        <v>1.459386313173737E-3</v>
      </c>
      <c r="I20" s="23">
        <f t="shared" si="1"/>
        <v>-8817</v>
      </c>
      <c r="J20" s="28">
        <f t="shared" si="2"/>
        <v>-13.031910962649839</v>
      </c>
    </row>
    <row r="21" spans="2:10" ht="18" customHeight="1" x14ac:dyDescent="0.4">
      <c r="B21" s="95" t="s">
        <v>70</v>
      </c>
      <c r="C21" s="90">
        <v>314989</v>
      </c>
      <c r="D21" s="90">
        <v>312296</v>
      </c>
      <c r="E21" s="90">
        <v>469477</v>
      </c>
      <c r="F21" s="96">
        <v>453565</v>
      </c>
      <c r="G21" s="96">
        <v>479585</v>
      </c>
      <c r="H21" s="59">
        <f t="shared" si="0"/>
        <v>1.1894965754646951E-2</v>
      </c>
      <c r="I21" s="23">
        <f t="shared" si="1"/>
        <v>26020</v>
      </c>
      <c r="J21" s="28">
        <f t="shared" si="2"/>
        <v>5.7367742219968543</v>
      </c>
    </row>
    <row r="22" spans="2:10" ht="18" customHeight="1" x14ac:dyDescent="0.4">
      <c r="B22" s="95" t="s">
        <v>71</v>
      </c>
      <c r="C22" s="99" t="s">
        <v>111</v>
      </c>
      <c r="D22" s="99">
        <v>16848</v>
      </c>
      <c r="E22" s="99">
        <v>9739</v>
      </c>
      <c r="F22" s="119">
        <v>25391</v>
      </c>
      <c r="G22" s="119">
        <v>17704</v>
      </c>
      <c r="H22" s="59">
        <f t="shared" si="0"/>
        <v>4.3910563032678173E-4</v>
      </c>
      <c r="I22" s="23">
        <f t="shared" si="1"/>
        <v>-7687</v>
      </c>
      <c r="J22" s="28">
        <f t="shared" si="2"/>
        <v>-30.274506714977743</v>
      </c>
    </row>
    <row r="23" spans="2:10" ht="18" customHeight="1" x14ac:dyDescent="0.4">
      <c r="B23" s="95" t="s">
        <v>72</v>
      </c>
      <c r="C23" s="98" t="s">
        <v>127</v>
      </c>
      <c r="D23" s="98" t="s">
        <v>127</v>
      </c>
      <c r="E23" s="98" t="s">
        <v>73</v>
      </c>
      <c r="F23" s="120" t="s">
        <v>73</v>
      </c>
      <c r="G23" s="98" t="s">
        <v>127</v>
      </c>
      <c r="H23" s="98" t="s">
        <v>153</v>
      </c>
      <c r="I23" s="23">
        <v>0</v>
      </c>
      <c r="J23" s="28">
        <v>0</v>
      </c>
    </row>
    <row r="24" spans="2:10" ht="18" customHeight="1" x14ac:dyDescent="0.4">
      <c r="B24" s="95" t="s">
        <v>74</v>
      </c>
      <c r="C24" s="98" t="s">
        <v>127</v>
      </c>
      <c r="D24" s="98" t="s">
        <v>154</v>
      </c>
      <c r="E24" s="98" t="s">
        <v>73</v>
      </c>
      <c r="F24" s="120" t="s">
        <v>73</v>
      </c>
      <c r="G24" s="98" t="s">
        <v>127</v>
      </c>
      <c r="H24" s="98" t="s">
        <v>126</v>
      </c>
      <c r="I24" s="23">
        <v>0</v>
      </c>
      <c r="J24" s="28">
        <v>0</v>
      </c>
    </row>
    <row r="25" spans="2:10" ht="18" customHeight="1" thickBot="1" x14ac:dyDescent="0.45">
      <c r="B25" s="104" t="s">
        <v>75</v>
      </c>
      <c r="C25" s="105">
        <v>104904</v>
      </c>
      <c r="D25" s="105">
        <v>102165</v>
      </c>
      <c r="E25" s="105">
        <v>116817</v>
      </c>
      <c r="F25" s="106">
        <v>47383</v>
      </c>
      <c r="G25" s="125">
        <v>47240</v>
      </c>
      <c r="H25" s="75">
        <f t="shared" si="0"/>
        <v>1.171675891134047E-3</v>
      </c>
      <c r="I25" s="37">
        <f t="shared" si="1"/>
        <v>-143</v>
      </c>
      <c r="J25" s="39">
        <f t="shared" si="2"/>
        <v>-0.30179600278581464</v>
      </c>
    </row>
    <row r="27" spans="2:10" x14ac:dyDescent="0.4">
      <c r="B27" s="89" t="s">
        <v>148</v>
      </c>
    </row>
    <row r="28" spans="2:10" x14ac:dyDescent="0.4">
      <c r="B28" s="89" t="s">
        <v>196</v>
      </c>
    </row>
    <row r="29" spans="2:10" ht="18" customHeight="1" x14ac:dyDescent="0.4">
      <c r="B29" s="89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opLeftCell="A25" workbookViewId="0">
      <selection activeCell="D36" sqref="D36"/>
    </sheetView>
  </sheetViews>
  <sheetFormatPr defaultColWidth="8.875" defaultRowHeight="14.25" x14ac:dyDescent="0.4"/>
  <cols>
    <col min="1" max="1" width="1.625" style="2" customWidth="1"/>
    <col min="2" max="2" width="20.625" style="2" customWidth="1"/>
    <col min="3" max="7" width="11.625" style="2" customWidth="1"/>
    <col min="8" max="8" width="9.625" style="2" customWidth="1"/>
    <col min="9" max="9" width="10.625" style="2" customWidth="1"/>
    <col min="10" max="10" width="9.625" style="2" customWidth="1"/>
    <col min="11" max="11" width="10.5" style="2" bestFit="1" customWidth="1"/>
    <col min="12" max="16384" width="8.875" style="2"/>
  </cols>
  <sheetData>
    <row r="1" spans="2:10" ht="18" customHeight="1" x14ac:dyDescent="0.4">
      <c r="B1" s="44" t="s">
        <v>160</v>
      </c>
    </row>
    <row r="2" spans="2:10" ht="18" customHeight="1" thickBot="1" x14ac:dyDescent="0.45">
      <c r="J2" s="110"/>
    </row>
    <row r="3" spans="2:10" ht="12" customHeight="1" x14ac:dyDescent="0.4">
      <c r="B3" s="159" t="s">
        <v>11</v>
      </c>
      <c r="C3" s="169" t="s">
        <v>105</v>
      </c>
      <c r="D3" s="169" t="s">
        <v>106</v>
      </c>
      <c r="E3" s="170" t="s">
        <v>107</v>
      </c>
      <c r="F3" s="169" t="s">
        <v>108</v>
      </c>
      <c r="G3" s="168" t="s">
        <v>109</v>
      </c>
      <c r="H3" s="84"/>
      <c r="I3" s="69"/>
      <c r="J3" s="70"/>
    </row>
    <row r="4" spans="2:10" ht="20.100000000000001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19</v>
      </c>
    </row>
    <row r="5" spans="2:10" ht="18" customHeight="1" x14ac:dyDescent="0.4">
      <c r="B5" s="49" t="s">
        <v>20</v>
      </c>
      <c r="C5" s="50">
        <f t="shared" ref="C5" si="0">SUM(C7:C30)</f>
        <v>13947382</v>
      </c>
      <c r="D5" s="50">
        <v>14335177</v>
      </c>
      <c r="E5" s="50">
        <f>SUM(E7:E30)</f>
        <v>14116761</v>
      </c>
      <c r="F5" s="111">
        <v>14766601</v>
      </c>
      <c r="G5" s="101">
        <f>SUM(G7:G30)</f>
        <v>15299560</v>
      </c>
      <c r="H5" s="53">
        <f>G5/$G$5</f>
        <v>1</v>
      </c>
      <c r="I5" s="111">
        <v>532959</v>
      </c>
      <c r="J5" s="54">
        <f>(G5/F5-1)*100</f>
        <v>3.6092192102976206</v>
      </c>
    </row>
    <row r="6" spans="2:10" ht="18" customHeight="1" x14ac:dyDescent="0.4">
      <c r="B6" s="55"/>
      <c r="C6" s="56"/>
      <c r="D6" s="56"/>
      <c r="E6" s="56"/>
      <c r="F6" s="102"/>
      <c r="G6" s="102"/>
      <c r="H6" s="59"/>
      <c r="I6" s="23"/>
      <c r="J6" s="28"/>
    </row>
    <row r="7" spans="2:10" ht="18" customHeight="1" x14ac:dyDescent="0.4">
      <c r="B7" s="64" t="s">
        <v>155</v>
      </c>
      <c r="C7" s="56">
        <v>1295844</v>
      </c>
      <c r="D7" s="56">
        <v>1253355</v>
      </c>
      <c r="E7" s="56">
        <v>1320421</v>
      </c>
      <c r="F7" s="103">
        <v>1339135</v>
      </c>
      <c r="G7" s="103">
        <v>1352662</v>
      </c>
      <c r="H7" s="59">
        <f>G7/$G$5</f>
        <v>8.8411823607999179E-2</v>
      </c>
      <c r="I7" s="23">
        <f>G7-F7</f>
        <v>13527</v>
      </c>
      <c r="J7" s="28">
        <f>(G7/F7-1)*100</f>
        <v>1.0101296732592413</v>
      </c>
    </row>
    <row r="8" spans="2:10" ht="18" customHeight="1" x14ac:dyDescent="0.4">
      <c r="B8" s="64" t="s">
        <v>22</v>
      </c>
      <c r="C8" s="56">
        <v>229921</v>
      </c>
      <c r="D8" s="56">
        <v>189766</v>
      </c>
      <c r="E8" s="56">
        <v>183237</v>
      </c>
      <c r="F8" s="103">
        <v>197868</v>
      </c>
      <c r="G8" s="103">
        <v>205907</v>
      </c>
      <c r="H8" s="59">
        <f t="shared" ref="H8:H30" si="1">G8/$G$5</f>
        <v>1.3458360894038783E-2</v>
      </c>
      <c r="I8" s="23">
        <f t="shared" ref="I8:I30" si="2">G8-F8</f>
        <v>8039</v>
      </c>
      <c r="J8" s="28">
        <f t="shared" ref="J8:J30" si="3">(G8/F8-1)*100</f>
        <v>4.0628095498008721</v>
      </c>
    </row>
    <row r="9" spans="2:10" ht="18" customHeight="1" x14ac:dyDescent="0.4">
      <c r="B9" s="64" t="s">
        <v>23</v>
      </c>
      <c r="C9" s="56">
        <v>694652</v>
      </c>
      <c r="D9" s="56">
        <v>644474</v>
      </c>
      <c r="E9" s="56">
        <v>594668</v>
      </c>
      <c r="F9" s="103">
        <v>687864</v>
      </c>
      <c r="G9" s="103">
        <v>698528</v>
      </c>
      <c r="H9" s="59">
        <f t="shared" si="1"/>
        <v>4.5656737840826793E-2</v>
      </c>
      <c r="I9" s="23">
        <f t="shared" si="2"/>
        <v>10664</v>
      </c>
      <c r="J9" s="28">
        <f t="shared" si="3"/>
        <v>1.5503064559273305</v>
      </c>
    </row>
    <row r="10" spans="2:10" ht="18" customHeight="1" x14ac:dyDescent="0.4">
      <c r="B10" s="65" t="s">
        <v>156</v>
      </c>
      <c r="C10" s="56">
        <v>353212</v>
      </c>
      <c r="D10" s="56">
        <v>341860</v>
      </c>
      <c r="E10" s="56">
        <v>409508</v>
      </c>
      <c r="F10" s="103">
        <v>346244</v>
      </c>
      <c r="G10" s="103">
        <v>360502</v>
      </c>
      <c r="H10" s="59">
        <f t="shared" si="1"/>
        <v>2.3562899848100206E-2</v>
      </c>
      <c r="I10" s="23">
        <f t="shared" si="2"/>
        <v>14258</v>
      </c>
      <c r="J10" s="28">
        <f t="shared" si="3"/>
        <v>4.1179052922216686</v>
      </c>
    </row>
    <row r="11" spans="2:10" ht="18" customHeight="1" x14ac:dyDescent="0.4">
      <c r="B11" s="65" t="s">
        <v>25</v>
      </c>
      <c r="C11" s="56">
        <v>138821</v>
      </c>
      <c r="D11" s="56">
        <v>159889</v>
      </c>
      <c r="E11" s="56">
        <v>169510</v>
      </c>
      <c r="F11" s="103">
        <v>165970</v>
      </c>
      <c r="G11" s="103">
        <v>175547</v>
      </c>
      <c r="H11" s="59">
        <f t="shared" si="1"/>
        <v>1.1473990101676127E-2</v>
      </c>
      <c r="I11" s="23">
        <f t="shared" si="2"/>
        <v>9577</v>
      </c>
      <c r="J11" s="28">
        <f t="shared" si="3"/>
        <v>5.7703199373380754</v>
      </c>
    </row>
    <row r="12" spans="2:10" ht="18" customHeight="1" x14ac:dyDescent="0.4">
      <c r="B12" s="64" t="s">
        <v>26</v>
      </c>
      <c r="C12" s="56">
        <v>375059</v>
      </c>
      <c r="D12" s="56">
        <v>444710</v>
      </c>
      <c r="E12" s="56">
        <v>429741</v>
      </c>
      <c r="F12" s="103">
        <v>422230</v>
      </c>
      <c r="G12" s="103">
        <v>426900</v>
      </c>
      <c r="H12" s="59">
        <f t="shared" si="1"/>
        <v>2.7902763216719959E-2</v>
      </c>
      <c r="I12" s="23">
        <f t="shared" si="2"/>
        <v>4670</v>
      </c>
      <c r="J12" s="28">
        <f t="shared" si="3"/>
        <v>1.1060322573005266</v>
      </c>
    </row>
    <row r="13" spans="2:10" ht="18" customHeight="1" x14ac:dyDescent="0.4">
      <c r="B13" s="64" t="s">
        <v>135</v>
      </c>
      <c r="C13" s="56">
        <v>241563</v>
      </c>
      <c r="D13" s="56">
        <v>235897</v>
      </c>
      <c r="E13" s="56">
        <v>226971</v>
      </c>
      <c r="F13" s="103">
        <v>225626</v>
      </c>
      <c r="G13" s="103">
        <v>232907</v>
      </c>
      <c r="H13" s="59">
        <f t="shared" si="1"/>
        <v>1.5223117527562884E-2</v>
      </c>
      <c r="I13" s="23">
        <f t="shared" si="2"/>
        <v>7281</v>
      </c>
      <c r="J13" s="28">
        <f t="shared" si="3"/>
        <v>3.2270217084910513</v>
      </c>
    </row>
    <row r="14" spans="2:10" ht="18" customHeight="1" x14ac:dyDescent="0.4">
      <c r="B14" s="64" t="s">
        <v>28</v>
      </c>
      <c r="C14" s="56">
        <v>214759</v>
      </c>
      <c r="D14" s="56" t="s">
        <v>144</v>
      </c>
      <c r="E14" s="56">
        <v>271473</v>
      </c>
      <c r="F14" s="103" t="s">
        <v>111</v>
      </c>
      <c r="G14" s="103">
        <v>287258</v>
      </c>
      <c r="H14" s="59">
        <f t="shared" si="1"/>
        <v>1.87755726308469E-2</v>
      </c>
      <c r="I14" s="23" t="s">
        <v>111</v>
      </c>
      <c r="J14" s="43" t="s">
        <v>111</v>
      </c>
    </row>
    <row r="15" spans="2:10" ht="18" customHeight="1" x14ac:dyDescent="0.4">
      <c r="B15" s="64" t="s">
        <v>29</v>
      </c>
      <c r="C15" s="56">
        <v>24213</v>
      </c>
      <c r="D15" s="56">
        <v>22828</v>
      </c>
      <c r="E15" s="56">
        <v>23429</v>
      </c>
      <c r="F15" s="103">
        <v>22476</v>
      </c>
      <c r="G15" s="103">
        <v>22162</v>
      </c>
      <c r="H15" s="59">
        <f t="shared" si="1"/>
        <v>1.4485383893393013E-3</v>
      </c>
      <c r="I15" s="23">
        <f t="shared" si="2"/>
        <v>-314</v>
      </c>
      <c r="J15" s="28">
        <f t="shared" si="3"/>
        <v>-1.3970457376757395</v>
      </c>
    </row>
    <row r="16" spans="2:10" ht="18" customHeight="1" x14ac:dyDescent="0.4">
      <c r="B16" s="66" t="s">
        <v>30</v>
      </c>
      <c r="C16" s="56">
        <v>338391</v>
      </c>
      <c r="D16" s="56">
        <v>353921</v>
      </c>
      <c r="E16" s="56">
        <v>346189</v>
      </c>
      <c r="F16" s="103">
        <v>385413</v>
      </c>
      <c r="G16" s="103">
        <v>402156</v>
      </c>
      <c r="H16" s="59">
        <f t="shared" si="1"/>
        <v>2.6285461804130314E-2</v>
      </c>
      <c r="I16" s="23">
        <f t="shared" si="2"/>
        <v>16743</v>
      </c>
      <c r="J16" s="28">
        <f t="shared" si="3"/>
        <v>4.3441710580597981</v>
      </c>
    </row>
    <row r="17" spans="2:10" ht="18" customHeight="1" x14ac:dyDescent="0.4">
      <c r="B17" s="65" t="s">
        <v>31</v>
      </c>
      <c r="C17" s="56">
        <v>169887</v>
      </c>
      <c r="D17" s="56">
        <v>176933</v>
      </c>
      <c r="E17" s="56">
        <v>169532</v>
      </c>
      <c r="F17" s="103">
        <v>174353</v>
      </c>
      <c r="G17" s="103">
        <v>175048</v>
      </c>
      <c r="H17" s="59">
        <f t="shared" si="1"/>
        <v>1.1441374784634329E-2</v>
      </c>
      <c r="I17" s="23">
        <f t="shared" si="2"/>
        <v>695</v>
      </c>
      <c r="J17" s="28">
        <f t="shared" si="3"/>
        <v>0.39861659965700902</v>
      </c>
    </row>
    <row r="18" spans="2:10" ht="18" customHeight="1" x14ac:dyDescent="0.4">
      <c r="B18" s="64" t="s">
        <v>157</v>
      </c>
      <c r="C18" s="56">
        <v>20782</v>
      </c>
      <c r="D18" s="56" t="s">
        <v>111</v>
      </c>
      <c r="E18" s="56">
        <v>25407</v>
      </c>
      <c r="F18" s="103">
        <v>23040</v>
      </c>
      <c r="G18" s="103">
        <v>19764</v>
      </c>
      <c r="H18" s="59">
        <f t="shared" si="1"/>
        <v>1.2918018557396421E-3</v>
      </c>
      <c r="I18" s="23">
        <f t="shared" si="2"/>
        <v>-3276</v>
      </c>
      <c r="J18" s="28">
        <f t="shared" si="3"/>
        <v>-14.218750000000002</v>
      </c>
    </row>
    <row r="19" spans="2:10" ht="18" customHeight="1" x14ac:dyDescent="0.4">
      <c r="B19" s="64" t="s">
        <v>33</v>
      </c>
      <c r="C19" s="56">
        <v>611287</v>
      </c>
      <c r="D19" s="56">
        <v>583346</v>
      </c>
      <c r="E19" s="56">
        <v>652674</v>
      </c>
      <c r="F19" s="103">
        <v>577364</v>
      </c>
      <c r="G19" s="103">
        <v>576350</v>
      </c>
      <c r="H19" s="59">
        <f t="shared" si="1"/>
        <v>3.7671017990059848E-2</v>
      </c>
      <c r="I19" s="23">
        <f t="shared" si="2"/>
        <v>-1014</v>
      </c>
      <c r="J19" s="28">
        <f t="shared" si="3"/>
        <v>-0.17562577507430621</v>
      </c>
    </row>
    <row r="20" spans="2:10" ht="18" customHeight="1" x14ac:dyDescent="0.4">
      <c r="B20" s="64" t="s">
        <v>117</v>
      </c>
      <c r="C20" s="56">
        <v>2154335</v>
      </c>
      <c r="D20" s="56">
        <v>2255007</v>
      </c>
      <c r="E20" s="56">
        <v>1679190</v>
      </c>
      <c r="F20" s="103">
        <v>2377807</v>
      </c>
      <c r="G20" s="103">
        <v>2461632</v>
      </c>
      <c r="H20" s="59">
        <f t="shared" si="1"/>
        <v>0.16089560745537781</v>
      </c>
      <c r="I20" s="23">
        <f t="shared" si="2"/>
        <v>83825</v>
      </c>
      <c r="J20" s="28">
        <f t="shared" si="3"/>
        <v>3.5253071422533422</v>
      </c>
    </row>
    <row r="21" spans="2:10" ht="18" customHeight="1" x14ac:dyDescent="0.4">
      <c r="B21" s="64" t="s">
        <v>118</v>
      </c>
      <c r="C21" s="56">
        <v>231668</v>
      </c>
      <c r="D21" s="56">
        <v>286633</v>
      </c>
      <c r="E21" s="56">
        <v>242198</v>
      </c>
      <c r="F21" s="103" t="s">
        <v>111</v>
      </c>
      <c r="G21" s="103">
        <v>253458</v>
      </c>
      <c r="H21" s="59">
        <f t="shared" si="1"/>
        <v>1.6566358771101915E-2</v>
      </c>
      <c r="I21" s="23" t="s">
        <v>111</v>
      </c>
      <c r="J21" s="43" t="s">
        <v>116</v>
      </c>
    </row>
    <row r="22" spans="2:10" ht="18" customHeight="1" x14ac:dyDescent="0.4">
      <c r="B22" s="64" t="s">
        <v>36</v>
      </c>
      <c r="C22" s="56">
        <v>602464</v>
      </c>
      <c r="D22" s="56">
        <v>634681</v>
      </c>
      <c r="E22" s="56">
        <v>576894</v>
      </c>
      <c r="F22" s="103">
        <v>692913</v>
      </c>
      <c r="G22" s="103">
        <v>730464</v>
      </c>
      <c r="H22" s="59">
        <f t="shared" si="1"/>
        <v>4.7744118131501818E-2</v>
      </c>
      <c r="I22" s="23">
        <f t="shared" si="2"/>
        <v>37551</v>
      </c>
      <c r="J22" s="28">
        <f t="shared" si="3"/>
        <v>5.4192950630165715</v>
      </c>
    </row>
    <row r="23" spans="2:10" ht="18" customHeight="1" x14ac:dyDescent="0.4">
      <c r="B23" s="64" t="s">
        <v>37</v>
      </c>
      <c r="C23" s="56">
        <v>698483</v>
      </c>
      <c r="D23" s="56">
        <v>797307</v>
      </c>
      <c r="E23" s="56">
        <v>466611</v>
      </c>
      <c r="F23" s="103">
        <v>813367</v>
      </c>
      <c r="G23" s="103">
        <v>756505</v>
      </c>
      <c r="H23" s="59">
        <f t="shared" si="1"/>
        <v>4.9446193223857418E-2</v>
      </c>
      <c r="I23" s="23">
        <f t="shared" si="2"/>
        <v>-56862</v>
      </c>
      <c r="J23" s="28">
        <f t="shared" si="3"/>
        <v>-6.9909401291176065</v>
      </c>
    </row>
    <row r="24" spans="2:10" ht="18" customHeight="1" x14ac:dyDescent="0.4">
      <c r="B24" s="64" t="s">
        <v>119</v>
      </c>
      <c r="C24" s="56">
        <v>944684</v>
      </c>
      <c r="D24" s="56">
        <v>1019776</v>
      </c>
      <c r="E24" s="56">
        <v>863884</v>
      </c>
      <c r="F24" s="103">
        <v>1077431</v>
      </c>
      <c r="G24" s="103">
        <v>1091079</v>
      </c>
      <c r="H24" s="59">
        <f t="shared" si="1"/>
        <v>7.1314403812920105E-2</v>
      </c>
      <c r="I24" s="23">
        <f t="shared" si="2"/>
        <v>13648</v>
      </c>
      <c r="J24" s="28">
        <f t="shared" si="3"/>
        <v>1.2667168477610069</v>
      </c>
    </row>
    <row r="25" spans="2:10" ht="18" customHeight="1" x14ac:dyDescent="0.4">
      <c r="B25" s="64" t="s">
        <v>39</v>
      </c>
      <c r="C25" s="56">
        <v>352620</v>
      </c>
      <c r="D25" s="56">
        <v>321271</v>
      </c>
      <c r="E25" s="56">
        <v>585909</v>
      </c>
      <c r="F25" s="103">
        <v>292363</v>
      </c>
      <c r="G25" s="103">
        <v>296617</v>
      </c>
      <c r="H25" s="59">
        <f t="shared" si="1"/>
        <v>1.9387289569111791E-2</v>
      </c>
      <c r="I25" s="23">
        <f t="shared" si="2"/>
        <v>4254</v>
      </c>
      <c r="J25" s="28">
        <f t="shared" si="3"/>
        <v>1.4550404804985595</v>
      </c>
    </row>
    <row r="26" spans="2:10" ht="18" customHeight="1" x14ac:dyDescent="0.4">
      <c r="B26" s="64" t="s">
        <v>158</v>
      </c>
      <c r="C26" s="56">
        <v>2324478</v>
      </c>
      <c r="D26" s="56">
        <v>2549328</v>
      </c>
      <c r="E26" s="56">
        <v>2787783</v>
      </c>
      <c r="F26" s="103">
        <v>2290255</v>
      </c>
      <c r="G26" s="103">
        <v>2574557</v>
      </c>
      <c r="H26" s="59">
        <f t="shared" si="1"/>
        <v>0.16827653867170037</v>
      </c>
      <c r="I26" s="23">
        <f t="shared" si="2"/>
        <v>284302</v>
      </c>
      <c r="J26" s="28">
        <f t="shared" si="3"/>
        <v>12.413552202702327</v>
      </c>
    </row>
    <row r="27" spans="2:10" ht="18" customHeight="1" x14ac:dyDescent="0.4">
      <c r="B27" s="64" t="s">
        <v>41</v>
      </c>
      <c r="C27" s="56">
        <v>499893</v>
      </c>
      <c r="D27" s="56">
        <v>414882</v>
      </c>
      <c r="E27" s="56">
        <v>564128</v>
      </c>
      <c r="F27" s="103">
        <v>568444</v>
      </c>
      <c r="G27" s="103">
        <v>570780</v>
      </c>
      <c r="H27" s="59">
        <f t="shared" si="1"/>
        <v>3.7306955232699501E-2</v>
      </c>
      <c r="I27" s="23">
        <f t="shared" si="2"/>
        <v>2336</v>
      </c>
      <c r="J27" s="28">
        <f t="shared" si="3"/>
        <v>0.41094637290568503</v>
      </c>
    </row>
    <row r="28" spans="2:10" ht="18" customHeight="1" x14ac:dyDescent="0.4">
      <c r="B28" s="64" t="s">
        <v>139</v>
      </c>
      <c r="C28" s="56">
        <v>321981</v>
      </c>
      <c r="D28" s="56">
        <v>336337</v>
      </c>
      <c r="E28" s="56">
        <v>333613</v>
      </c>
      <c r="F28" s="103">
        <v>354233</v>
      </c>
      <c r="G28" s="103">
        <v>385464</v>
      </c>
      <c r="H28" s="59">
        <f t="shared" si="1"/>
        <v>2.5194450036471638E-2</v>
      </c>
      <c r="I28" s="23">
        <f t="shared" si="2"/>
        <v>31231</v>
      </c>
      <c r="J28" s="28">
        <f t="shared" si="3"/>
        <v>8.8165134247797372</v>
      </c>
    </row>
    <row r="29" spans="2:10" ht="18" customHeight="1" x14ac:dyDescent="0.4">
      <c r="B29" s="64" t="s">
        <v>159</v>
      </c>
      <c r="C29" s="56">
        <v>1034512</v>
      </c>
      <c r="D29" s="56">
        <v>984780</v>
      </c>
      <c r="E29" s="56">
        <v>1108867</v>
      </c>
      <c r="F29" s="103">
        <v>1165164</v>
      </c>
      <c r="G29" s="103">
        <v>1186491</v>
      </c>
      <c r="H29" s="59">
        <f t="shared" si="1"/>
        <v>7.7550661587653502E-2</v>
      </c>
      <c r="I29" s="23">
        <f t="shared" si="2"/>
        <v>21327</v>
      </c>
      <c r="J29" s="28">
        <f t="shared" si="3"/>
        <v>1.8303861087366258</v>
      </c>
    </row>
    <row r="30" spans="2:10" ht="18" customHeight="1" thickBot="1" x14ac:dyDescent="0.45">
      <c r="B30" s="71" t="s">
        <v>44</v>
      </c>
      <c r="C30" s="122">
        <v>73873</v>
      </c>
      <c r="D30" s="122">
        <v>88291</v>
      </c>
      <c r="E30" s="122">
        <v>84924</v>
      </c>
      <c r="F30" s="123">
        <v>64505</v>
      </c>
      <c r="G30" s="123">
        <v>56822</v>
      </c>
      <c r="H30" s="75">
        <f t="shared" si="1"/>
        <v>3.7139630159298701E-3</v>
      </c>
      <c r="I30" s="37">
        <f t="shared" si="2"/>
        <v>-7683</v>
      </c>
      <c r="J30" s="39">
        <f t="shared" si="3"/>
        <v>-11.910704596542898</v>
      </c>
    </row>
    <row r="31" spans="2:10" ht="18" customHeight="1" x14ac:dyDescent="0.4">
      <c r="B31" s="63"/>
    </row>
    <row r="32" spans="2:10" x14ac:dyDescent="0.4">
      <c r="B32" s="44" t="s">
        <v>161</v>
      </c>
    </row>
    <row r="36" spans="2:2" ht="18" customHeight="1" x14ac:dyDescent="0.4">
      <c r="B36" s="44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scale="8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showGridLines="0" workbookViewId="0">
      <selection activeCell="I17" sqref="I17"/>
    </sheetView>
  </sheetViews>
  <sheetFormatPr defaultColWidth="8.875" defaultRowHeight="18" customHeight="1" x14ac:dyDescent="0.4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10" width="11.625" style="2" customWidth="1"/>
    <col min="11" max="11" width="9.625" style="2" customWidth="1"/>
    <col min="12" max="12" width="10.625" style="2" customWidth="1"/>
    <col min="13" max="13" width="9.625" style="2" customWidth="1"/>
    <col min="14" max="16384" width="8.875" style="2"/>
  </cols>
  <sheetData>
    <row r="1" spans="2:13" ht="14.25" x14ac:dyDescent="0.4">
      <c r="B1" s="44" t="s">
        <v>162</v>
      </c>
    </row>
    <row r="2" spans="2:13" ht="15" thickBot="1" x14ac:dyDescent="0.45">
      <c r="M2" s="110"/>
    </row>
    <row r="3" spans="2:13" ht="14.25" x14ac:dyDescent="0.4">
      <c r="B3" s="164" t="s">
        <v>48</v>
      </c>
      <c r="C3" s="164"/>
      <c r="D3" s="164"/>
      <c r="E3" s="159"/>
      <c r="F3" s="169" t="s">
        <v>105</v>
      </c>
      <c r="G3" s="169" t="s">
        <v>106</v>
      </c>
      <c r="H3" s="170" t="s">
        <v>107</v>
      </c>
      <c r="I3" s="169" t="s">
        <v>108</v>
      </c>
      <c r="J3" s="168" t="s">
        <v>109</v>
      </c>
      <c r="K3" s="84"/>
      <c r="L3" s="69"/>
      <c r="M3" s="70"/>
    </row>
    <row r="4" spans="2:13" ht="14.25" x14ac:dyDescent="0.4">
      <c r="B4" s="165"/>
      <c r="C4" s="165"/>
      <c r="D4" s="165"/>
      <c r="E4" s="166"/>
      <c r="F4" s="163"/>
      <c r="G4" s="163"/>
      <c r="H4" s="162"/>
      <c r="I4" s="163"/>
      <c r="J4" s="163"/>
      <c r="K4" s="76" t="s">
        <v>17</v>
      </c>
      <c r="L4" s="47" t="s">
        <v>18</v>
      </c>
      <c r="M4" s="48" t="s">
        <v>19</v>
      </c>
    </row>
    <row r="5" spans="2:13" ht="18" customHeight="1" x14ac:dyDescent="0.4">
      <c r="B5" s="45" t="s">
        <v>49</v>
      </c>
      <c r="C5" s="77"/>
      <c r="D5" s="77"/>
      <c r="E5" s="78"/>
      <c r="F5" s="50">
        <f>SUM(F7:F12)</f>
        <v>13947382</v>
      </c>
      <c r="G5" s="50">
        <f>SUM(G7:G12)</f>
        <v>14335177</v>
      </c>
      <c r="H5" s="50">
        <f>SUM(H7:H12)</f>
        <v>14116761</v>
      </c>
      <c r="I5" s="101">
        <f>SUM(I7:I12)</f>
        <v>14766601</v>
      </c>
      <c r="J5" s="101">
        <f>SUM(J7:J12)</f>
        <v>15299560</v>
      </c>
      <c r="K5" s="53">
        <f>J5/$J$5</f>
        <v>1</v>
      </c>
      <c r="L5" s="16">
        <f>J5-I5</f>
        <v>532959</v>
      </c>
      <c r="M5" s="54">
        <f>(J5/I5-1)*100</f>
        <v>3.6092192102976206</v>
      </c>
    </row>
    <row r="6" spans="2:13" ht="18" customHeight="1" x14ac:dyDescent="0.4">
      <c r="B6" s="63"/>
      <c r="C6" s="63"/>
      <c r="D6" s="63"/>
      <c r="E6" s="79"/>
      <c r="F6" s="56"/>
      <c r="G6" s="56"/>
      <c r="H6" s="56"/>
      <c r="I6" s="102"/>
      <c r="J6" s="102"/>
      <c r="K6" s="59"/>
      <c r="L6" s="23"/>
      <c r="M6" s="28"/>
    </row>
    <row r="7" spans="2:13" ht="18" customHeight="1" x14ac:dyDescent="0.4">
      <c r="B7" s="63">
        <v>4</v>
      </c>
      <c r="C7" s="81" t="s">
        <v>50</v>
      </c>
      <c r="D7" s="82">
        <v>9</v>
      </c>
      <c r="E7" s="55" t="s">
        <v>51</v>
      </c>
      <c r="F7" s="60">
        <v>751968</v>
      </c>
      <c r="G7" s="60">
        <v>661204</v>
      </c>
      <c r="H7" s="60">
        <v>651642</v>
      </c>
      <c r="I7" s="83">
        <v>605151</v>
      </c>
      <c r="J7" s="60">
        <v>638891</v>
      </c>
      <c r="K7" s="59">
        <f>J7/$J$5</f>
        <v>4.1758782605512836E-2</v>
      </c>
      <c r="L7" s="23">
        <f>J7-I7</f>
        <v>33740</v>
      </c>
      <c r="M7" s="28">
        <f>(J7/I7-1)*100</f>
        <v>5.5754679410593422</v>
      </c>
    </row>
    <row r="8" spans="2:13" ht="18" customHeight="1" x14ac:dyDescent="0.4">
      <c r="B8" s="63">
        <v>10</v>
      </c>
      <c r="C8" s="81" t="s">
        <v>50</v>
      </c>
      <c r="D8" s="82">
        <v>19</v>
      </c>
      <c r="E8" s="55" t="s">
        <v>51</v>
      </c>
      <c r="F8" s="60">
        <v>1194960</v>
      </c>
      <c r="G8" s="60">
        <v>1122077</v>
      </c>
      <c r="H8" s="60">
        <v>1057011</v>
      </c>
      <c r="I8" s="83">
        <v>1026500</v>
      </c>
      <c r="J8" s="60">
        <v>1048170</v>
      </c>
      <c r="K8" s="59">
        <f t="shared" ref="K8:K12" si="0">J8/$J$5</f>
        <v>6.8509813354109536E-2</v>
      </c>
      <c r="L8" s="23">
        <f t="shared" ref="L8:L12" si="1">J8-I8</f>
        <v>21670</v>
      </c>
      <c r="M8" s="28">
        <f t="shared" ref="M8:M12" si="2">(J8/I8-1)*100</f>
        <v>2.1110569897710763</v>
      </c>
    </row>
    <row r="9" spans="2:13" ht="18" customHeight="1" x14ac:dyDescent="0.4">
      <c r="B9" s="63">
        <v>20</v>
      </c>
      <c r="C9" s="81" t="s">
        <v>50</v>
      </c>
      <c r="D9" s="82">
        <v>29</v>
      </c>
      <c r="E9" s="55" t="s">
        <v>51</v>
      </c>
      <c r="F9" s="60">
        <v>797448</v>
      </c>
      <c r="G9" s="60">
        <v>820031</v>
      </c>
      <c r="H9" s="60">
        <v>866544</v>
      </c>
      <c r="I9" s="83">
        <v>1014614</v>
      </c>
      <c r="J9" s="60">
        <v>976117</v>
      </c>
      <c r="K9" s="59">
        <f t="shared" si="0"/>
        <v>6.3800331512801678E-2</v>
      </c>
      <c r="L9" s="23">
        <f t="shared" si="1"/>
        <v>-38497</v>
      </c>
      <c r="M9" s="28">
        <f t="shared" si="2"/>
        <v>-3.794250818537892</v>
      </c>
    </row>
    <row r="10" spans="2:13" ht="18" customHeight="1" x14ac:dyDescent="0.4">
      <c r="B10" s="63">
        <v>30</v>
      </c>
      <c r="C10" s="81" t="s">
        <v>50</v>
      </c>
      <c r="D10" s="82">
        <v>99</v>
      </c>
      <c r="E10" s="55" t="s">
        <v>51</v>
      </c>
      <c r="F10" s="60">
        <v>3141134</v>
      </c>
      <c r="G10" s="60">
        <v>3076803</v>
      </c>
      <c r="H10" s="60">
        <v>3368825</v>
      </c>
      <c r="I10" s="83">
        <v>3056439</v>
      </c>
      <c r="J10" s="60">
        <v>3191122</v>
      </c>
      <c r="K10" s="59">
        <f t="shared" si="0"/>
        <v>0.20857606362535916</v>
      </c>
      <c r="L10" s="23">
        <f t="shared" si="1"/>
        <v>134683</v>
      </c>
      <c r="M10" s="28">
        <f t="shared" si="2"/>
        <v>4.4065332237940957</v>
      </c>
    </row>
    <row r="11" spans="2:13" ht="18" customHeight="1" x14ac:dyDescent="0.4">
      <c r="B11" s="63">
        <v>100</v>
      </c>
      <c r="C11" s="81" t="s">
        <v>50</v>
      </c>
      <c r="D11" s="82">
        <v>299</v>
      </c>
      <c r="E11" s="55" t="s">
        <v>51</v>
      </c>
      <c r="F11" s="60">
        <v>3214676</v>
      </c>
      <c r="G11" s="60">
        <v>3436601</v>
      </c>
      <c r="H11" s="60">
        <v>3218135</v>
      </c>
      <c r="I11" s="83">
        <v>3779001</v>
      </c>
      <c r="J11" s="60">
        <v>3772435</v>
      </c>
      <c r="K11" s="59">
        <f t="shared" si="0"/>
        <v>0.24657147002920346</v>
      </c>
      <c r="L11" s="23">
        <f t="shared" si="1"/>
        <v>-6566</v>
      </c>
      <c r="M11" s="28">
        <f t="shared" si="2"/>
        <v>-0.17374962324698817</v>
      </c>
    </row>
    <row r="12" spans="2:13" ht="18" customHeight="1" thickBot="1" x14ac:dyDescent="0.45">
      <c r="B12" s="85">
        <v>300</v>
      </c>
      <c r="C12" s="86" t="s">
        <v>52</v>
      </c>
      <c r="D12" s="86"/>
      <c r="E12" s="87"/>
      <c r="F12" s="72">
        <v>4847196</v>
      </c>
      <c r="G12" s="72">
        <v>5218461</v>
      </c>
      <c r="H12" s="72">
        <v>4954604</v>
      </c>
      <c r="I12" s="88">
        <v>5284896</v>
      </c>
      <c r="J12" s="72">
        <v>5672825</v>
      </c>
      <c r="K12" s="75">
        <f t="shared" si="0"/>
        <v>0.37078353887301335</v>
      </c>
      <c r="L12" s="37">
        <f t="shared" si="1"/>
        <v>387929</v>
      </c>
      <c r="M12" s="39">
        <f t="shared" si="2"/>
        <v>7.3403336603028668</v>
      </c>
    </row>
    <row r="14" spans="2:13" ht="18" customHeight="1" x14ac:dyDescent="0.4">
      <c r="B14" s="44" t="s">
        <v>161</v>
      </c>
    </row>
  </sheetData>
  <mergeCells count="6">
    <mergeCell ref="J3:J4"/>
    <mergeCell ref="B3:E4"/>
    <mergeCell ref="F3:F4"/>
    <mergeCell ref="G3:G4"/>
    <mergeCell ref="H3:H4"/>
    <mergeCell ref="I3:I4"/>
  </mergeCells>
  <phoneticPr fontId="2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>
      <selection activeCell="K12" sqref="K12"/>
    </sheetView>
  </sheetViews>
  <sheetFormatPr defaultColWidth="8.875" defaultRowHeight="14.25" x14ac:dyDescent="0.4"/>
  <cols>
    <col min="1" max="1" width="1.625" style="91" customWidth="1"/>
    <col min="2" max="2" width="18.625" style="91" customWidth="1"/>
    <col min="3" max="7" width="11.625" style="90" customWidth="1"/>
    <col min="8" max="8" width="9.625" style="90" customWidth="1"/>
    <col min="9" max="9" width="10.625" style="91" customWidth="1"/>
    <col min="10" max="10" width="9.625" style="91" customWidth="1"/>
    <col min="11" max="16384" width="8.875" style="91"/>
  </cols>
  <sheetData>
    <row r="1" spans="2:10" x14ac:dyDescent="0.4">
      <c r="B1" s="89" t="s">
        <v>169</v>
      </c>
    </row>
    <row r="2" spans="2:10" ht="15" thickBot="1" x14ac:dyDescent="0.45">
      <c r="J2" s="110"/>
    </row>
    <row r="3" spans="2:10" s="2" customFormat="1" ht="18.75" customHeight="1" x14ac:dyDescent="0.4">
      <c r="B3" s="159" t="s">
        <v>54</v>
      </c>
      <c r="C3" s="169" t="s">
        <v>105</v>
      </c>
      <c r="D3" s="169" t="s">
        <v>106</v>
      </c>
      <c r="E3" s="170" t="s">
        <v>107</v>
      </c>
      <c r="F3" s="169" t="s">
        <v>108</v>
      </c>
      <c r="G3" s="168" t="s">
        <v>170</v>
      </c>
      <c r="H3" s="151"/>
      <c r="I3" s="152"/>
      <c r="J3" s="153"/>
    </row>
    <row r="4" spans="2:10" s="2" customFormat="1" ht="16.5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67" t="s">
        <v>45</v>
      </c>
    </row>
    <row r="5" spans="2:10" x14ac:dyDescent="0.4">
      <c r="B5" s="92" t="s">
        <v>55</v>
      </c>
      <c r="C5" s="93">
        <v>13947382</v>
      </c>
      <c r="D5" s="93">
        <f>SUM(D7:D25)</f>
        <v>14335177</v>
      </c>
      <c r="E5" s="93">
        <f>SUM(E7:E25)</f>
        <v>14116761</v>
      </c>
      <c r="F5" s="94">
        <f>SUM(F7:F25)</f>
        <v>14766601</v>
      </c>
      <c r="G5" s="94">
        <f>SUM(G7:G25)</f>
        <v>15299560</v>
      </c>
      <c r="H5" s="53">
        <f>G5/$G$5</f>
        <v>1</v>
      </c>
      <c r="I5" s="16">
        <f>G5-F5</f>
        <v>532959</v>
      </c>
      <c r="J5" s="54">
        <f>(G5/F5-1)*100</f>
        <v>3.6092192102976206</v>
      </c>
    </row>
    <row r="6" spans="2:10" ht="18.75" x14ac:dyDescent="0.4">
      <c r="B6" s="126"/>
      <c r="F6" s="124"/>
      <c r="G6" s="124"/>
      <c r="H6" s="59"/>
      <c r="I6" s="23"/>
      <c r="J6" s="28"/>
    </row>
    <row r="7" spans="2:10" ht="18.75" customHeight="1" x14ac:dyDescent="0.4">
      <c r="B7" s="95" t="s">
        <v>56</v>
      </c>
      <c r="C7" s="90">
        <v>2035680</v>
      </c>
      <c r="D7" s="90">
        <v>2060588</v>
      </c>
      <c r="E7" s="90">
        <v>2017568</v>
      </c>
      <c r="F7" s="96">
        <v>2168423</v>
      </c>
      <c r="G7" s="90">
        <v>2352260</v>
      </c>
      <c r="H7" s="59">
        <f>G7/$G$5</f>
        <v>0.15374690513975564</v>
      </c>
      <c r="I7" s="23">
        <f>G7-F7</f>
        <v>183837</v>
      </c>
      <c r="J7" s="28">
        <f>(G7/F7-1)*100</f>
        <v>8.4779122892535206</v>
      </c>
    </row>
    <row r="8" spans="2:10" ht="18.75" customHeight="1" x14ac:dyDescent="0.4">
      <c r="B8" s="95" t="s">
        <v>57</v>
      </c>
      <c r="C8" s="90">
        <v>806625</v>
      </c>
      <c r="D8" s="90">
        <v>800082</v>
      </c>
      <c r="E8" s="90">
        <v>899563</v>
      </c>
      <c r="F8" s="96">
        <v>872712</v>
      </c>
      <c r="G8" s="90">
        <v>869978</v>
      </c>
      <c r="H8" s="59">
        <f t="shared" ref="H8:H25" si="0">G8/$G$5</f>
        <v>5.6862942463704838E-2</v>
      </c>
      <c r="I8" s="23">
        <f t="shared" ref="I8:I25" si="1">G8-F8</f>
        <v>-2734</v>
      </c>
      <c r="J8" s="28">
        <f t="shared" ref="J8:J22" si="2">(G8/F8-1)*100</f>
        <v>-0.31327631566885339</v>
      </c>
    </row>
    <row r="9" spans="2:10" ht="18.75" customHeight="1" x14ac:dyDescent="0.4">
      <c r="B9" s="95" t="s">
        <v>58</v>
      </c>
      <c r="C9" s="90">
        <v>4662821</v>
      </c>
      <c r="D9" s="90">
        <v>4666776</v>
      </c>
      <c r="E9" s="90">
        <v>5108016</v>
      </c>
      <c r="F9" s="96">
        <v>4941955</v>
      </c>
      <c r="G9" s="90">
        <v>5151682</v>
      </c>
      <c r="H9" s="59">
        <f t="shared" si="0"/>
        <v>0.33672092530765591</v>
      </c>
      <c r="I9" s="23">
        <f t="shared" si="1"/>
        <v>209727</v>
      </c>
      <c r="J9" s="28">
        <f t="shared" si="2"/>
        <v>4.2438063478926757</v>
      </c>
    </row>
    <row r="10" spans="2:10" ht="18.75" customHeight="1" x14ac:dyDescent="0.4">
      <c r="B10" s="95" t="s">
        <v>59</v>
      </c>
      <c r="C10" s="90">
        <v>697401</v>
      </c>
      <c r="D10" s="90">
        <v>704972</v>
      </c>
      <c r="E10" s="90">
        <v>778667</v>
      </c>
      <c r="F10" s="96">
        <v>662239</v>
      </c>
      <c r="G10" s="90">
        <v>694977</v>
      </c>
      <c r="H10" s="59">
        <f t="shared" si="0"/>
        <v>4.542463966283998E-2</v>
      </c>
      <c r="I10" s="23">
        <f t="shared" si="1"/>
        <v>32738</v>
      </c>
      <c r="J10" s="28">
        <f t="shared" si="2"/>
        <v>4.9435324709055095</v>
      </c>
    </row>
    <row r="11" spans="2:10" ht="18.75" customHeight="1" x14ac:dyDescent="0.4">
      <c r="B11" s="95" t="s">
        <v>60</v>
      </c>
      <c r="C11" s="90">
        <v>820317</v>
      </c>
      <c r="D11" s="90">
        <v>1035493</v>
      </c>
      <c r="E11" s="90">
        <v>821784</v>
      </c>
      <c r="F11" s="96">
        <v>837014</v>
      </c>
      <c r="G11" s="90">
        <v>879095</v>
      </c>
      <c r="H11" s="59">
        <f t="shared" si="0"/>
        <v>5.7458841953624808E-2</v>
      </c>
      <c r="I11" s="23">
        <f t="shared" si="1"/>
        <v>42081</v>
      </c>
      <c r="J11" s="28">
        <f t="shared" si="2"/>
        <v>5.0275144740709266</v>
      </c>
    </row>
    <row r="12" spans="2:10" ht="18.75" customHeight="1" x14ac:dyDescent="0.4">
      <c r="B12" s="95" t="s">
        <v>61</v>
      </c>
      <c r="C12" s="90">
        <v>2448090</v>
      </c>
      <c r="D12" s="90">
        <v>2562324</v>
      </c>
      <c r="E12" s="90">
        <v>1981968</v>
      </c>
      <c r="F12" s="96">
        <v>2711034</v>
      </c>
      <c r="G12" s="90">
        <v>2824434</v>
      </c>
      <c r="H12" s="59">
        <f t="shared" si="0"/>
        <v>0.18460883842411155</v>
      </c>
      <c r="I12" s="23">
        <f t="shared" si="1"/>
        <v>113400</v>
      </c>
      <c r="J12" s="28">
        <f t="shared" si="2"/>
        <v>4.1829058580600709</v>
      </c>
    </row>
    <row r="13" spans="2:10" ht="18.75" customHeight="1" x14ac:dyDescent="0.4">
      <c r="B13" s="95" t="s">
        <v>62</v>
      </c>
      <c r="C13" s="90">
        <v>485015</v>
      </c>
      <c r="D13" s="90">
        <v>494667</v>
      </c>
      <c r="E13" s="90">
        <v>543131</v>
      </c>
      <c r="F13" s="96">
        <v>496062</v>
      </c>
      <c r="G13" s="90">
        <v>515478</v>
      </c>
      <c r="H13" s="59">
        <f t="shared" si="0"/>
        <v>3.3692341479101356E-2</v>
      </c>
      <c r="I13" s="23">
        <f t="shared" si="1"/>
        <v>19416</v>
      </c>
      <c r="J13" s="28">
        <f t="shared" si="2"/>
        <v>3.9140268756727936</v>
      </c>
    </row>
    <row r="14" spans="2:10" ht="18.75" customHeight="1" x14ac:dyDescent="0.4">
      <c r="B14" s="95" t="s">
        <v>63</v>
      </c>
      <c r="C14" s="90">
        <v>1190728</v>
      </c>
      <c r="D14" s="90">
        <v>1218828</v>
      </c>
      <c r="E14" s="90">
        <v>1183002</v>
      </c>
      <c r="F14" s="96">
        <v>1238794</v>
      </c>
      <c r="G14" s="90">
        <v>1210203</v>
      </c>
      <c r="H14" s="59">
        <f t="shared" si="0"/>
        <v>7.9100510080028441E-2</v>
      </c>
      <c r="I14" s="23">
        <f t="shared" si="1"/>
        <v>-28591</v>
      </c>
      <c r="J14" s="28">
        <f t="shared" si="2"/>
        <v>-2.307970493883571</v>
      </c>
    </row>
    <row r="15" spans="2:10" ht="18.75" customHeight="1" x14ac:dyDescent="0.4">
      <c r="B15" s="95" t="s">
        <v>64</v>
      </c>
      <c r="C15" s="90">
        <v>354837</v>
      </c>
      <c r="D15" s="90">
        <v>334250</v>
      </c>
      <c r="E15" s="90">
        <v>293071</v>
      </c>
      <c r="F15" s="96">
        <v>336484</v>
      </c>
      <c r="G15" s="90">
        <v>321026</v>
      </c>
      <c r="H15" s="59">
        <f t="shared" si="0"/>
        <v>2.0982694927174375E-2</v>
      </c>
      <c r="I15" s="23">
        <f t="shared" si="1"/>
        <v>-15458</v>
      </c>
      <c r="J15" s="28">
        <f t="shared" si="2"/>
        <v>-4.5939777225663008</v>
      </c>
    </row>
    <row r="16" spans="2:10" ht="18.75" customHeight="1" x14ac:dyDescent="0.4">
      <c r="B16" s="95" t="s">
        <v>65</v>
      </c>
      <c r="C16" s="90">
        <v>68910</v>
      </c>
      <c r="D16" s="90">
        <v>69575</v>
      </c>
      <c r="E16" s="90">
        <v>61297</v>
      </c>
      <c r="F16" s="96">
        <v>73946</v>
      </c>
      <c r="G16" s="90">
        <v>71635</v>
      </c>
      <c r="H16" s="59">
        <f t="shared" si="0"/>
        <v>4.6821607941666295E-3</v>
      </c>
      <c r="I16" s="23">
        <f t="shared" si="1"/>
        <v>-2311</v>
      </c>
      <c r="J16" s="28">
        <f t="shared" si="2"/>
        <v>-3.1252535634111345</v>
      </c>
    </row>
    <row r="17" spans="2:10" ht="18.75" customHeight="1" x14ac:dyDescent="0.4">
      <c r="B17" s="95" t="s">
        <v>66</v>
      </c>
      <c r="C17" s="99" t="s">
        <v>129</v>
      </c>
      <c r="D17" s="90">
        <v>11543</v>
      </c>
      <c r="E17" s="99">
        <v>12494</v>
      </c>
      <c r="F17" s="96">
        <v>11426</v>
      </c>
      <c r="G17" s="90">
        <v>10492</v>
      </c>
      <c r="H17" s="59">
        <f t="shared" si="0"/>
        <v>6.857713555161063E-4</v>
      </c>
      <c r="I17" s="23">
        <f t="shared" si="1"/>
        <v>-934</v>
      </c>
      <c r="J17" s="28">
        <f t="shared" si="2"/>
        <v>-8.1743392263259214</v>
      </c>
    </row>
    <row r="18" spans="2:10" ht="18.75" customHeight="1" x14ac:dyDescent="0.4">
      <c r="B18" s="95" t="s">
        <v>67</v>
      </c>
      <c r="C18" s="90">
        <v>28326</v>
      </c>
      <c r="D18" s="90">
        <v>27398</v>
      </c>
      <c r="E18" s="90">
        <v>35778</v>
      </c>
      <c r="F18" s="96">
        <v>24597</v>
      </c>
      <c r="G18" s="90">
        <v>27305</v>
      </c>
      <c r="H18" s="59">
        <f t="shared" si="0"/>
        <v>1.7846918473472439E-3</v>
      </c>
      <c r="I18" s="23">
        <f t="shared" si="1"/>
        <v>2708</v>
      </c>
      <c r="J18" s="28">
        <f t="shared" si="2"/>
        <v>11.009472699922762</v>
      </c>
    </row>
    <row r="19" spans="2:10" ht="18.75" customHeight="1" x14ac:dyDescent="0.4">
      <c r="B19" s="95" t="s">
        <v>68</v>
      </c>
      <c r="C19" s="90">
        <v>83606</v>
      </c>
      <c r="D19" s="90">
        <v>99635</v>
      </c>
      <c r="E19" s="90">
        <v>109166</v>
      </c>
      <c r="F19" s="96">
        <v>118933</v>
      </c>
      <c r="G19" s="90">
        <v>138070</v>
      </c>
      <c r="H19" s="59">
        <f t="shared" si="0"/>
        <v>9.0244425329878766E-3</v>
      </c>
      <c r="I19" s="23">
        <f t="shared" si="1"/>
        <v>19137</v>
      </c>
      <c r="J19" s="28">
        <f t="shared" si="2"/>
        <v>16.090572002724212</v>
      </c>
    </row>
    <row r="20" spans="2:10" ht="18.75" customHeight="1" x14ac:dyDescent="0.4">
      <c r="B20" s="95" t="s">
        <v>69</v>
      </c>
      <c r="C20" s="90">
        <v>42648</v>
      </c>
      <c r="D20" s="90">
        <v>36892</v>
      </c>
      <c r="E20" s="90">
        <v>47672</v>
      </c>
      <c r="F20" s="96">
        <v>34794</v>
      </c>
      <c r="G20" s="90">
        <v>33999</v>
      </c>
      <c r="H20" s="59">
        <f t="shared" si="0"/>
        <v>2.2222207697476268E-3</v>
      </c>
      <c r="I20" s="23">
        <f t="shared" si="1"/>
        <v>-795</v>
      </c>
      <c r="J20" s="28">
        <f t="shared" si="2"/>
        <v>-2.2848767028798123</v>
      </c>
    </row>
    <row r="21" spans="2:10" ht="18.75" customHeight="1" x14ac:dyDescent="0.4">
      <c r="B21" s="95" t="s">
        <v>70</v>
      </c>
      <c r="C21" s="90">
        <v>167485</v>
      </c>
      <c r="D21" s="90">
        <v>170423</v>
      </c>
      <c r="E21" s="90">
        <v>177908</v>
      </c>
      <c r="F21" s="96">
        <v>195378</v>
      </c>
      <c r="G21" s="90">
        <v>163863</v>
      </c>
      <c r="H21" s="59">
        <f t="shared" si="0"/>
        <v>1.071030800885777E-2</v>
      </c>
      <c r="I21" s="23">
        <f t="shared" si="1"/>
        <v>-31515</v>
      </c>
      <c r="J21" s="28">
        <f t="shared" si="2"/>
        <v>-16.130270552467529</v>
      </c>
    </row>
    <row r="22" spans="2:10" ht="18.75" customHeight="1" x14ac:dyDescent="0.4">
      <c r="B22" s="95" t="s">
        <v>71</v>
      </c>
      <c r="C22" s="99" t="s">
        <v>191</v>
      </c>
      <c r="D22" s="99">
        <v>5264</v>
      </c>
      <c r="E22" s="99">
        <v>2767</v>
      </c>
      <c r="F22" s="119">
        <v>7571</v>
      </c>
      <c r="G22" s="99">
        <v>7780</v>
      </c>
      <c r="H22" s="59">
        <f t="shared" si="0"/>
        <v>5.0851135588212998E-4</v>
      </c>
      <c r="I22" s="23">
        <f t="shared" si="1"/>
        <v>209</v>
      </c>
      <c r="J22" s="28">
        <f t="shared" si="2"/>
        <v>2.7605336151102833</v>
      </c>
    </row>
    <row r="23" spans="2:10" ht="18.75" customHeight="1" x14ac:dyDescent="0.4">
      <c r="B23" s="95" t="s">
        <v>72</v>
      </c>
      <c r="C23" s="99" t="s">
        <v>154</v>
      </c>
      <c r="D23" s="99" t="s">
        <v>126</v>
      </c>
      <c r="E23" s="99" t="s">
        <v>154</v>
      </c>
      <c r="F23" s="99" t="s">
        <v>154</v>
      </c>
      <c r="G23" s="99" t="s">
        <v>127</v>
      </c>
      <c r="H23" s="99" t="s">
        <v>154</v>
      </c>
      <c r="I23" s="23">
        <v>0</v>
      </c>
      <c r="J23" s="127">
        <v>0</v>
      </c>
    </row>
    <row r="24" spans="2:10" ht="18.75" customHeight="1" x14ac:dyDescent="0.4">
      <c r="B24" s="95" t="s">
        <v>74</v>
      </c>
      <c r="C24" s="99" t="s">
        <v>126</v>
      </c>
      <c r="D24" s="99" t="s">
        <v>153</v>
      </c>
      <c r="E24" s="99" t="s">
        <v>126</v>
      </c>
      <c r="F24" s="99" t="s">
        <v>192</v>
      </c>
      <c r="G24" s="99" t="s">
        <v>127</v>
      </c>
      <c r="H24" s="99" t="s">
        <v>126</v>
      </c>
      <c r="I24" s="23">
        <v>0</v>
      </c>
      <c r="J24" s="127">
        <v>0</v>
      </c>
    </row>
    <row r="25" spans="2:10" ht="18.75" customHeight="1" thickBot="1" x14ac:dyDescent="0.45">
      <c r="B25" s="104" t="s">
        <v>75</v>
      </c>
      <c r="C25" s="105">
        <v>37702</v>
      </c>
      <c r="D25" s="105">
        <v>36467</v>
      </c>
      <c r="E25" s="105">
        <v>42909</v>
      </c>
      <c r="F25" s="106">
        <v>35239</v>
      </c>
      <c r="G25" s="154">
        <v>27283</v>
      </c>
      <c r="H25" s="75">
        <f t="shared" si="0"/>
        <v>1.7832538974977058E-3</v>
      </c>
      <c r="I25" s="37">
        <f t="shared" si="1"/>
        <v>-7956</v>
      </c>
      <c r="J25" s="39">
        <f>(G25/F25-1)*100</f>
        <v>-22.577258151479896</v>
      </c>
    </row>
    <row r="27" spans="2:10" x14ac:dyDescent="0.4">
      <c r="B27" s="89" t="s">
        <v>161</v>
      </c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showGridLines="0" topLeftCell="A17" workbookViewId="0">
      <selection activeCell="D32" sqref="D32"/>
    </sheetView>
  </sheetViews>
  <sheetFormatPr defaultColWidth="8.875" defaultRowHeight="14.25" x14ac:dyDescent="0.4"/>
  <cols>
    <col min="1" max="1" width="1.625" style="2" customWidth="1"/>
    <col min="2" max="2" width="20.625" style="2" customWidth="1"/>
    <col min="3" max="7" width="10.125" style="2" customWidth="1"/>
    <col min="8" max="8" width="8.625" style="2" customWidth="1"/>
    <col min="9" max="9" width="10.625" style="2" customWidth="1"/>
    <col min="10" max="10" width="8.625" style="2" customWidth="1"/>
    <col min="11" max="11" width="10.5" style="2" customWidth="1"/>
    <col min="12" max="13" width="9.5" style="2" bestFit="1" customWidth="1"/>
    <col min="14" max="16384" width="8.875" style="2"/>
  </cols>
  <sheetData>
    <row r="1" spans="2:13" ht="18" customHeight="1" x14ac:dyDescent="0.4">
      <c r="B1" s="44" t="s">
        <v>184</v>
      </c>
    </row>
    <row r="2" spans="2:13" ht="18" customHeight="1" thickBot="1" x14ac:dyDescent="0.45"/>
    <row r="3" spans="2:13" ht="12" customHeight="1" x14ac:dyDescent="0.4">
      <c r="B3" s="159" t="s">
        <v>11</v>
      </c>
      <c r="C3" s="169" t="s">
        <v>105</v>
      </c>
      <c r="D3" s="169" t="s">
        <v>106</v>
      </c>
      <c r="E3" s="170" t="s">
        <v>107</v>
      </c>
      <c r="F3" s="169" t="s">
        <v>108</v>
      </c>
      <c r="G3" s="168" t="s">
        <v>109</v>
      </c>
      <c r="H3" s="84"/>
      <c r="I3" s="69"/>
      <c r="J3" s="70"/>
      <c r="K3" s="128"/>
    </row>
    <row r="4" spans="2:13" ht="20.100000000000001" customHeight="1" x14ac:dyDescent="0.4">
      <c r="B4" s="160"/>
      <c r="C4" s="163"/>
      <c r="D4" s="163"/>
      <c r="E4" s="162"/>
      <c r="F4" s="163"/>
      <c r="G4" s="163"/>
      <c r="H4" s="129" t="s">
        <v>17</v>
      </c>
      <c r="I4" s="130" t="s">
        <v>6</v>
      </c>
      <c r="J4" s="131" t="s">
        <v>171</v>
      </c>
      <c r="K4" s="132" t="s">
        <v>172</v>
      </c>
    </row>
    <row r="5" spans="2:13" ht="18" customHeight="1" x14ac:dyDescent="0.4">
      <c r="B5" s="49" t="s">
        <v>20</v>
      </c>
      <c r="C5" s="50">
        <v>2945942</v>
      </c>
      <c r="D5" s="50">
        <v>3847518</v>
      </c>
      <c r="E5" s="50">
        <v>5882109</v>
      </c>
      <c r="F5" s="111">
        <v>6325759</v>
      </c>
      <c r="G5" s="111">
        <v>6850312</v>
      </c>
      <c r="H5" s="133">
        <f>G5/$G$5</f>
        <v>1</v>
      </c>
      <c r="I5" s="134">
        <f>G5-F5</f>
        <v>524553</v>
      </c>
      <c r="J5" s="135">
        <f>(G5/F5-1)*100</f>
        <v>8.2923329832831136</v>
      </c>
      <c r="K5" s="101">
        <f>SUM(K7:K30)</f>
        <v>218</v>
      </c>
      <c r="L5" s="111"/>
      <c r="M5" s="111"/>
    </row>
    <row r="6" spans="2:13" ht="18" customHeight="1" x14ac:dyDescent="0.4">
      <c r="B6" s="55"/>
      <c r="C6" s="56"/>
      <c r="D6" s="56"/>
      <c r="E6" s="56"/>
      <c r="F6" s="103"/>
      <c r="G6" s="102"/>
      <c r="H6" s="136"/>
      <c r="I6" s="108"/>
      <c r="J6" s="137"/>
      <c r="K6" s="102"/>
    </row>
    <row r="7" spans="2:13" ht="18" customHeight="1" x14ac:dyDescent="0.4">
      <c r="B7" s="64" t="s">
        <v>155</v>
      </c>
      <c r="C7" s="60">
        <v>107483</v>
      </c>
      <c r="D7" s="60">
        <v>92346</v>
      </c>
      <c r="E7" s="60">
        <v>191102</v>
      </c>
      <c r="F7" s="83">
        <v>203140</v>
      </c>
      <c r="G7" s="83">
        <v>126784</v>
      </c>
      <c r="H7" s="138">
        <f>G7/$G$5</f>
        <v>1.8507770157038105E-2</v>
      </c>
      <c r="I7" s="108">
        <f>G7-F7</f>
        <v>-76356</v>
      </c>
      <c r="J7" s="137">
        <f>(G7/F7-1)*100</f>
        <v>-37.587870434183323</v>
      </c>
      <c r="K7" s="83">
        <v>38</v>
      </c>
    </row>
    <row r="8" spans="2:13" ht="18" customHeight="1" x14ac:dyDescent="0.4">
      <c r="B8" s="64" t="s">
        <v>134</v>
      </c>
      <c r="C8" s="60">
        <v>5166</v>
      </c>
      <c r="D8" s="99" t="s">
        <v>173</v>
      </c>
      <c r="E8" s="60">
        <v>17635</v>
      </c>
      <c r="F8" s="119">
        <v>21659</v>
      </c>
      <c r="G8" s="119">
        <v>40259</v>
      </c>
      <c r="H8" s="138">
        <f t="shared" ref="H8:H30" si="0">G8/$G$5</f>
        <v>5.8769585969223005E-3</v>
      </c>
      <c r="I8" s="108">
        <f t="shared" ref="I8:I30" si="1">G8-F8</f>
        <v>18600</v>
      </c>
      <c r="J8" s="137">
        <f t="shared" ref="J8:J30" si="2">(G8/F8-1)*100</f>
        <v>85.876540929867502</v>
      </c>
      <c r="K8" s="83">
        <v>5</v>
      </c>
    </row>
    <row r="9" spans="2:13" ht="18" customHeight="1" x14ac:dyDescent="0.4">
      <c r="B9" s="64" t="s">
        <v>174</v>
      </c>
      <c r="C9" s="60">
        <v>50041</v>
      </c>
      <c r="D9" s="60">
        <v>59285</v>
      </c>
      <c r="E9" s="60">
        <v>72768</v>
      </c>
      <c r="F9" s="83">
        <v>97575</v>
      </c>
      <c r="G9" s="83">
        <v>119902</v>
      </c>
      <c r="H9" s="138">
        <f t="shared" si="0"/>
        <v>1.7503144382328865E-2</v>
      </c>
      <c r="I9" s="108">
        <f t="shared" si="1"/>
        <v>22327</v>
      </c>
      <c r="J9" s="137">
        <f t="shared" si="2"/>
        <v>22.881885728926466</v>
      </c>
      <c r="K9" s="83">
        <v>18</v>
      </c>
    </row>
    <row r="10" spans="2:13" ht="18" customHeight="1" x14ac:dyDescent="0.4">
      <c r="B10" s="65" t="s">
        <v>175</v>
      </c>
      <c r="C10" s="60">
        <v>171244</v>
      </c>
      <c r="D10" s="60">
        <v>69343</v>
      </c>
      <c r="E10" s="60">
        <v>76904</v>
      </c>
      <c r="F10" s="83">
        <v>103942</v>
      </c>
      <c r="G10" s="83">
        <v>174505</v>
      </c>
      <c r="H10" s="138">
        <f t="shared" si="0"/>
        <v>2.547402220512E-2</v>
      </c>
      <c r="I10" s="108">
        <f t="shared" si="1"/>
        <v>70563</v>
      </c>
      <c r="J10" s="137">
        <f t="shared" si="2"/>
        <v>67.886898462604137</v>
      </c>
      <c r="K10" s="83">
        <v>5</v>
      </c>
    </row>
    <row r="11" spans="2:13" ht="18" customHeight="1" x14ac:dyDescent="0.4">
      <c r="B11" s="65" t="s">
        <v>176</v>
      </c>
      <c r="C11" s="60">
        <v>11436</v>
      </c>
      <c r="D11" s="60">
        <v>64768</v>
      </c>
      <c r="E11" s="60">
        <v>23053</v>
      </c>
      <c r="F11" s="83">
        <v>35672</v>
      </c>
      <c r="G11" s="103" t="s">
        <v>177</v>
      </c>
      <c r="H11" s="103" t="s">
        <v>111</v>
      </c>
      <c r="I11" s="103" t="s">
        <v>173</v>
      </c>
      <c r="J11" s="103" t="s">
        <v>140</v>
      </c>
      <c r="K11" s="83">
        <v>2</v>
      </c>
    </row>
    <row r="12" spans="2:13" ht="18" customHeight="1" x14ac:dyDescent="0.4">
      <c r="B12" s="64" t="s">
        <v>178</v>
      </c>
      <c r="C12" s="60">
        <v>220086</v>
      </c>
      <c r="D12" s="60">
        <v>130411</v>
      </c>
      <c r="E12" s="60">
        <v>130381</v>
      </c>
      <c r="F12" s="83">
        <v>167291</v>
      </c>
      <c r="G12" s="83">
        <v>498451</v>
      </c>
      <c r="H12" s="138">
        <f t="shared" si="0"/>
        <v>7.2763255162684559E-2</v>
      </c>
      <c r="I12" s="108">
        <f t="shared" si="1"/>
        <v>331160</v>
      </c>
      <c r="J12" s="137">
        <f t="shared" si="2"/>
        <v>197.95446258316346</v>
      </c>
      <c r="K12" s="83">
        <v>7</v>
      </c>
    </row>
    <row r="13" spans="2:13" ht="18" customHeight="1" x14ac:dyDescent="0.4">
      <c r="B13" s="64" t="s">
        <v>179</v>
      </c>
      <c r="C13" s="60">
        <v>17631</v>
      </c>
      <c r="D13" s="60">
        <v>3154</v>
      </c>
      <c r="E13" s="60">
        <v>1652</v>
      </c>
      <c r="F13" s="83">
        <v>20452</v>
      </c>
      <c r="G13" s="83">
        <v>19201</v>
      </c>
      <c r="H13" s="138">
        <f t="shared" si="0"/>
        <v>2.8029380267643282E-3</v>
      </c>
      <c r="I13" s="108">
        <f t="shared" si="1"/>
        <v>-1251</v>
      </c>
      <c r="J13" s="137">
        <f t="shared" si="2"/>
        <v>-6.1167611969489499</v>
      </c>
      <c r="K13" s="83">
        <v>6</v>
      </c>
    </row>
    <row r="14" spans="2:13" ht="18" customHeight="1" x14ac:dyDescent="0.4">
      <c r="B14" s="64" t="s">
        <v>180</v>
      </c>
      <c r="C14" s="99" t="s">
        <v>173</v>
      </c>
      <c r="D14" s="60">
        <v>139825</v>
      </c>
      <c r="E14" s="99">
        <v>235128</v>
      </c>
      <c r="F14" s="103" t="s">
        <v>116</v>
      </c>
      <c r="G14" s="83">
        <v>123834</v>
      </c>
      <c r="H14" s="138">
        <f t="shared" si="0"/>
        <v>1.8077132837161284E-2</v>
      </c>
      <c r="I14" s="108" t="s">
        <v>111</v>
      </c>
      <c r="J14" s="139" t="s">
        <v>116</v>
      </c>
      <c r="K14" s="83">
        <v>5</v>
      </c>
    </row>
    <row r="15" spans="2:13" ht="18" customHeight="1" x14ac:dyDescent="0.4">
      <c r="B15" s="64" t="s">
        <v>113</v>
      </c>
      <c r="C15" s="98" t="s">
        <v>127</v>
      </c>
      <c r="D15" s="98" t="s">
        <v>127</v>
      </c>
      <c r="E15" s="98" t="s">
        <v>127</v>
      </c>
      <c r="F15" s="98" t="s">
        <v>127</v>
      </c>
      <c r="G15" s="98" t="s">
        <v>127</v>
      </c>
      <c r="H15" s="98" t="s">
        <v>181</v>
      </c>
      <c r="I15" s="119">
        <v>0</v>
      </c>
      <c r="J15" s="119">
        <v>0</v>
      </c>
      <c r="K15" s="98" t="s">
        <v>127</v>
      </c>
    </row>
    <row r="16" spans="2:13" ht="18" customHeight="1" x14ac:dyDescent="0.4">
      <c r="B16" s="66" t="s">
        <v>136</v>
      </c>
      <c r="C16" s="60">
        <v>57321</v>
      </c>
      <c r="D16" s="60">
        <v>30248</v>
      </c>
      <c r="E16" s="60">
        <v>182060</v>
      </c>
      <c r="F16" s="83">
        <v>184678</v>
      </c>
      <c r="G16" s="83">
        <v>123782</v>
      </c>
      <c r="H16" s="138">
        <f t="shared" si="0"/>
        <v>1.8069541942031253E-2</v>
      </c>
      <c r="I16" s="108">
        <f t="shared" si="1"/>
        <v>-60896</v>
      </c>
      <c r="J16" s="137">
        <f t="shared" si="2"/>
        <v>-32.974149600927014</v>
      </c>
      <c r="K16" s="83">
        <v>10</v>
      </c>
    </row>
    <row r="17" spans="2:12" ht="18" customHeight="1" x14ac:dyDescent="0.4">
      <c r="B17" s="65" t="s">
        <v>182</v>
      </c>
      <c r="C17" s="60">
        <v>5390</v>
      </c>
      <c r="D17" s="60">
        <v>19412</v>
      </c>
      <c r="E17" s="60">
        <v>10680</v>
      </c>
      <c r="F17" s="83">
        <v>4888</v>
      </c>
      <c r="G17" s="83">
        <v>12585</v>
      </c>
      <c r="H17" s="138">
        <f t="shared" si="0"/>
        <v>1.8371426002202528E-3</v>
      </c>
      <c r="I17" s="108">
        <f t="shared" si="1"/>
        <v>7697</v>
      </c>
      <c r="J17" s="137">
        <f t="shared" si="2"/>
        <v>157.4672667757774</v>
      </c>
      <c r="K17" s="83">
        <v>5</v>
      </c>
    </row>
    <row r="18" spans="2:12" ht="18" customHeight="1" x14ac:dyDescent="0.4">
      <c r="B18" s="64" t="s">
        <v>115</v>
      </c>
      <c r="C18" s="98" t="s">
        <v>183</v>
      </c>
      <c r="D18" s="98" t="s">
        <v>127</v>
      </c>
      <c r="E18" s="99" t="s">
        <v>116</v>
      </c>
      <c r="F18" s="119" t="s">
        <v>173</v>
      </c>
      <c r="G18" s="98" t="s">
        <v>127</v>
      </c>
      <c r="H18" s="98" t="s">
        <v>127</v>
      </c>
      <c r="I18" s="108" t="s">
        <v>116</v>
      </c>
      <c r="J18" s="139" t="s">
        <v>116</v>
      </c>
      <c r="K18" s="98" t="s">
        <v>127</v>
      </c>
      <c r="L18" s="44"/>
    </row>
    <row r="19" spans="2:12" ht="18" customHeight="1" x14ac:dyDescent="0.4">
      <c r="B19" s="64" t="s">
        <v>137</v>
      </c>
      <c r="C19" s="60">
        <v>27172</v>
      </c>
      <c r="D19" s="60">
        <v>41830</v>
      </c>
      <c r="E19" s="60">
        <v>37800</v>
      </c>
      <c r="F19" s="83">
        <v>46175</v>
      </c>
      <c r="G19" s="83">
        <v>52322</v>
      </c>
      <c r="H19" s="138">
        <f t="shared" si="0"/>
        <v>7.6379002883372321E-3</v>
      </c>
      <c r="I19" s="108">
        <f t="shared" si="1"/>
        <v>6147</v>
      </c>
      <c r="J19" s="137">
        <f>I19/F19*100</f>
        <v>13.312398484028154</v>
      </c>
      <c r="K19" s="83">
        <v>8</v>
      </c>
    </row>
    <row r="20" spans="2:12" ht="18" customHeight="1" x14ac:dyDescent="0.4">
      <c r="B20" s="64" t="s">
        <v>145</v>
      </c>
      <c r="C20" s="60">
        <v>650151</v>
      </c>
      <c r="D20" s="60">
        <v>1093699</v>
      </c>
      <c r="E20" s="60">
        <v>1766762</v>
      </c>
      <c r="F20" s="83">
        <v>1446172</v>
      </c>
      <c r="G20" s="83">
        <v>1687037</v>
      </c>
      <c r="H20" s="138">
        <f t="shared" si="0"/>
        <v>0.24627155668238176</v>
      </c>
      <c r="I20" s="108">
        <f t="shared" si="1"/>
        <v>240865</v>
      </c>
      <c r="J20" s="137">
        <f t="shared" si="2"/>
        <v>16.655349432847544</v>
      </c>
      <c r="K20" s="83">
        <v>16</v>
      </c>
    </row>
    <row r="21" spans="2:12" ht="18" customHeight="1" x14ac:dyDescent="0.4">
      <c r="B21" s="64" t="s">
        <v>118</v>
      </c>
      <c r="C21" s="99" t="s">
        <v>116</v>
      </c>
      <c r="D21" s="99" t="s">
        <v>116</v>
      </c>
      <c r="E21" s="99" t="s">
        <v>116</v>
      </c>
      <c r="F21" s="119" t="s">
        <v>116</v>
      </c>
      <c r="G21" s="119" t="s">
        <v>116</v>
      </c>
      <c r="H21" s="119" t="s">
        <v>116</v>
      </c>
      <c r="I21" s="119" t="s">
        <v>116</v>
      </c>
      <c r="J21" s="119" t="s">
        <v>140</v>
      </c>
      <c r="K21" s="83">
        <v>2</v>
      </c>
    </row>
    <row r="22" spans="2:12" ht="18" customHeight="1" x14ac:dyDescent="0.4">
      <c r="B22" s="64" t="s">
        <v>138</v>
      </c>
      <c r="C22" s="60">
        <v>65897</v>
      </c>
      <c r="D22" s="60">
        <v>126415</v>
      </c>
      <c r="E22" s="60">
        <v>158734</v>
      </c>
      <c r="F22" s="83">
        <v>168819</v>
      </c>
      <c r="G22" s="83">
        <v>103918</v>
      </c>
      <c r="H22" s="138">
        <f t="shared" si="0"/>
        <v>1.5169820002359016E-2</v>
      </c>
      <c r="I22" s="108">
        <f t="shared" si="1"/>
        <v>-64901</v>
      </c>
      <c r="J22" s="137">
        <f t="shared" si="2"/>
        <v>-38.444132473240565</v>
      </c>
      <c r="K22" s="83">
        <v>13</v>
      </c>
    </row>
    <row r="23" spans="2:12" ht="18" customHeight="1" x14ac:dyDescent="0.4">
      <c r="B23" s="64" t="s">
        <v>146</v>
      </c>
      <c r="C23" s="60">
        <v>94989</v>
      </c>
      <c r="D23" s="60">
        <v>123986</v>
      </c>
      <c r="E23" s="60">
        <v>49148</v>
      </c>
      <c r="F23" s="83">
        <v>134147</v>
      </c>
      <c r="G23" s="83">
        <v>125401</v>
      </c>
      <c r="H23" s="138">
        <f t="shared" si="0"/>
        <v>1.830588154232975E-2</v>
      </c>
      <c r="I23" s="108">
        <f t="shared" si="1"/>
        <v>-8746</v>
      </c>
      <c r="J23" s="137">
        <f t="shared" si="2"/>
        <v>-6.5197134486794317</v>
      </c>
      <c r="K23" s="83">
        <v>10</v>
      </c>
    </row>
    <row r="24" spans="2:12" ht="18" customHeight="1" x14ac:dyDescent="0.4">
      <c r="B24" s="64" t="s">
        <v>119</v>
      </c>
      <c r="C24" s="60">
        <v>56679</v>
      </c>
      <c r="D24" s="60">
        <v>78716</v>
      </c>
      <c r="E24" s="60">
        <v>95499</v>
      </c>
      <c r="F24" s="83">
        <v>111518</v>
      </c>
      <c r="G24" s="83">
        <v>231290</v>
      </c>
      <c r="H24" s="138">
        <f t="shared" si="0"/>
        <v>3.3763425665867479E-2</v>
      </c>
      <c r="I24" s="108">
        <f t="shared" si="1"/>
        <v>119772</v>
      </c>
      <c r="J24" s="137">
        <f t="shared" si="2"/>
        <v>107.40149572266363</v>
      </c>
      <c r="K24" s="83">
        <v>21</v>
      </c>
    </row>
    <row r="25" spans="2:12" ht="18" customHeight="1" x14ac:dyDescent="0.4">
      <c r="B25" s="64" t="s">
        <v>120</v>
      </c>
      <c r="C25" s="60">
        <v>124446</v>
      </c>
      <c r="D25" s="99" t="s">
        <v>116</v>
      </c>
      <c r="E25" s="60">
        <v>67985</v>
      </c>
      <c r="F25" s="119" t="s">
        <v>116</v>
      </c>
      <c r="G25" s="119" t="s">
        <v>140</v>
      </c>
      <c r="H25" s="140" t="s">
        <v>116</v>
      </c>
      <c r="I25" s="119" t="s">
        <v>173</v>
      </c>
      <c r="J25" s="119" t="s">
        <v>116</v>
      </c>
      <c r="K25" s="119">
        <v>2</v>
      </c>
    </row>
    <row r="26" spans="2:12" ht="18" customHeight="1" x14ac:dyDescent="0.4">
      <c r="B26" s="64" t="s">
        <v>147</v>
      </c>
      <c r="C26" s="60">
        <v>676978</v>
      </c>
      <c r="D26" s="60">
        <v>1144602</v>
      </c>
      <c r="E26" s="60">
        <v>2224373</v>
      </c>
      <c r="F26" s="83">
        <v>2609571</v>
      </c>
      <c r="G26" s="83">
        <v>2559667</v>
      </c>
      <c r="H26" s="138">
        <f t="shared" si="0"/>
        <v>0.37365699547699432</v>
      </c>
      <c r="I26" s="108">
        <f t="shared" si="1"/>
        <v>-49904</v>
      </c>
      <c r="J26" s="137">
        <f t="shared" si="2"/>
        <v>-1.9123449793088554</v>
      </c>
      <c r="K26" s="83">
        <v>14</v>
      </c>
    </row>
    <row r="27" spans="2:12" ht="18" customHeight="1" x14ac:dyDescent="0.4">
      <c r="B27" s="64" t="s">
        <v>121</v>
      </c>
      <c r="C27" s="60">
        <v>43364</v>
      </c>
      <c r="D27" s="60">
        <v>49351</v>
      </c>
      <c r="E27" s="60">
        <v>112439</v>
      </c>
      <c r="F27" s="83">
        <v>70578</v>
      </c>
      <c r="G27" s="83">
        <v>53280</v>
      </c>
      <c r="H27" s="138">
        <f t="shared" si="0"/>
        <v>7.7777479332328224E-3</v>
      </c>
      <c r="I27" s="108">
        <f t="shared" si="1"/>
        <v>-17298</v>
      </c>
      <c r="J27" s="137">
        <f t="shared" si="2"/>
        <v>-24.509053812802861</v>
      </c>
      <c r="K27" s="83">
        <v>11</v>
      </c>
    </row>
    <row r="28" spans="2:12" ht="18" customHeight="1" x14ac:dyDescent="0.4">
      <c r="B28" s="64" t="s">
        <v>139</v>
      </c>
      <c r="C28" s="60">
        <v>36724</v>
      </c>
      <c r="D28" s="60">
        <v>43016</v>
      </c>
      <c r="E28" s="60">
        <v>44022</v>
      </c>
      <c r="F28" s="83">
        <v>63050</v>
      </c>
      <c r="G28" s="103" t="s">
        <v>116</v>
      </c>
      <c r="H28" s="103" t="s">
        <v>116</v>
      </c>
      <c r="I28" s="103" t="s">
        <v>116</v>
      </c>
      <c r="J28" s="103" t="s">
        <v>116</v>
      </c>
      <c r="K28" s="83">
        <v>2</v>
      </c>
    </row>
    <row r="29" spans="2:12" ht="18" customHeight="1" x14ac:dyDescent="0.4">
      <c r="B29" s="64" t="s">
        <v>122</v>
      </c>
      <c r="C29" s="60">
        <v>299600</v>
      </c>
      <c r="D29" s="60">
        <v>300783</v>
      </c>
      <c r="E29" s="60">
        <v>377594</v>
      </c>
      <c r="F29" s="83">
        <v>502503</v>
      </c>
      <c r="G29" s="83">
        <v>557522</v>
      </c>
      <c r="H29" s="138">
        <f t="shared" si="0"/>
        <v>8.1386366051648451E-2</v>
      </c>
      <c r="I29" s="108">
        <f t="shared" si="1"/>
        <v>55019</v>
      </c>
      <c r="J29" s="137">
        <f t="shared" si="2"/>
        <v>10.948989359267514</v>
      </c>
      <c r="K29" s="83">
        <v>15</v>
      </c>
    </row>
    <row r="30" spans="2:12" ht="18" customHeight="1" thickBot="1" x14ac:dyDescent="0.45">
      <c r="B30" s="71" t="s">
        <v>123</v>
      </c>
      <c r="C30" s="72">
        <v>404</v>
      </c>
      <c r="D30" s="72">
        <v>620</v>
      </c>
      <c r="E30" s="72">
        <v>530</v>
      </c>
      <c r="F30" s="88">
        <v>4754</v>
      </c>
      <c r="G30" s="88">
        <v>4326</v>
      </c>
      <c r="H30" s="141">
        <f t="shared" si="0"/>
        <v>6.315040833176649E-4</v>
      </c>
      <c r="I30" s="142">
        <f t="shared" si="1"/>
        <v>-428</v>
      </c>
      <c r="J30" s="143">
        <f t="shared" si="2"/>
        <v>-9.0029448885149304</v>
      </c>
      <c r="K30" s="88">
        <v>3</v>
      </c>
    </row>
    <row r="31" spans="2:12" ht="18" customHeight="1" x14ac:dyDescent="0.4">
      <c r="B31" s="63"/>
    </row>
    <row r="32" spans="2:12" ht="18" customHeight="1" x14ac:dyDescent="0.4">
      <c r="I32" s="144"/>
      <c r="K32" s="44"/>
    </row>
    <row r="38" spans="2:2" ht="18" customHeight="1" x14ac:dyDescent="0.4">
      <c r="B38" s="44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showGridLines="0" topLeftCell="A4" workbookViewId="0">
      <selection activeCell="D10" sqref="D10"/>
    </sheetView>
  </sheetViews>
  <sheetFormatPr defaultColWidth="8.875" defaultRowHeight="14.25" x14ac:dyDescent="0.4"/>
  <cols>
    <col min="1" max="1" width="1.625" style="91" customWidth="1"/>
    <col min="2" max="2" width="16.625" style="91" customWidth="1"/>
    <col min="3" max="7" width="10.125" style="90" customWidth="1"/>
    <col min="8" max="8" width="9.125" style="90" customWidth="1"/>
    <col min="9" max="9" width="11.125" style="91" customWidth="1"/>
    <col min="10" max="10" width="9.125" style="91" customWidth="1"/>
    <col min="11" max="11" width="10.625" style="90" customWidth="1"/>
    <col min="12" max="16384" width="8.875" style="91"/>
  </cols>
  <sheetData>
    <row r="1" spans="2:13" ht="18" customHeight="1" x14ac:dyDescent="0.4">
      <c r="B1" s="89" t="s">
        <v>190</v>
      </c>
    </row>
    <row r="2" spans="2:13" ht="18" customHeight="1" thickBot="1" x14ac:dyDescent="0.45"/>
    <row r="3" spans="2:13" s="2" customFormat="1" ht="12" customHeight="1" x14ac:dyDescent="0.4">
      <c r="B3" s="159" t="s">
        <v>54</v>
      </c>
      <c r="C3" s="169" t="s">
        <v>105</v>
      </c>
      <c r="D3" s="169" t="s">
        <v>106</v>
      </c>
      <c r="E3" s="170" t="s">
        <v>107</v>
      </c>
      <c r="F3" s="168" t="s">
        <v>108</v>
      </c>
      <c r="G3" s="168" t="s">
        <v>109</v>
      </c>
      <c r="H3" s="68"/>
      <c r="I3" s="69"/>
      <c r="J3" s="70"/>
      <c r="K3" s="128"/>
    </row>
    <row r="4" spans="2:13" s="2" customFormat="1" ht="20.100000000000001" customHeight="1" x14ac:dyDescent="0.4">
      <c r="B4" s="160"/>
      <c r="C4" s="163"/>
      <c r="D4" s="163"/>
      <c r="E4" s="162"/>
      <c r="F4" s="158"/>
      <c r="G4" s="158"/>
      <c r="H4" s="129" t="s">
        <v>17</v>
      </c>
      <c r="I4" s="130" t="s">
        <v>18</v>
      </c>
      <c r="J4" s="131" t="s">
        <v>185</v>
      </c>
      <c r="K4" s="132" t="s">
        <v>172</v>
      </c>
      <c r="M4" s="44"/>
    </row>
    <row r="5" spans="2:13" ht="18" customHeight="1" x14ac:dyDescent="0.4">
      <c r="B5" s="92" t="s">
        <v>55</v>
      </c>
      <c r="C5" s="93">
        <v>2945942</v>
      </c>
      <c r="D5" s="93">
        <v>3847518</v>
      </c>
      <c r="E5" s="93">
        <v>5882109</v>
      </c>
      <c r="F5" s="91">
        <v>6325759</v>
      </c>
      <c r="G5" s="145">
        <v>6850312</v>
      </c>
      <c r="H5" s="133">
        <f>G5/$G$5</f>
        <v>1</v>
      </c>
      <c r="I5" s="134">
        <f>G5-F5</f>
        <v>524553</v>
      </c>
      <c r="J5" s="135">
        <f>(G5/F5-1)*100</f>
        <v>8.2923329832831136</v>
      </c>
      <c r="K5" s="94">
        <f>SUM(K7:K25)</f>
        <v>218</v>
      </c>
    </row>
    <row r="6" spans="2:13" ht="18" customHeight="1" x14ac:dyDescent="0.4">
      <c r="B6" s="95"/>
      <c r="F6" s="96"/>
      <c r="G6" s="96"/>
      <c r="H6" s="138"/>
      <c r="I6" s="108"/>
      <c r="J6" s="137"/>
      <c r="K6" s="96"/>
      <c r="M6" s="89"/>
    </row>
    <row r="7" spans="2:13" ht="18" customHeight="1" x14ac:dyDescent="0.4">
      <c r="B7" s="95" t="s">
        <v>56</v>
      </c>
      <c r="C7" s="90">
        <v>241036</v>
      </c>
      <c r="D7" s="90">
        <v>225853</v>
      </c>
      <c r="E7" s="90">
        <v>463202</v>
      </c>
      <c r="F7" s="96">
        <v>454330</v>
      </c>
      <c r="G7" s="96">
        <v>580144</v>
      </c>
      <c r="H7" s="138">
        <f>G7/$G$5</f>
        <v>8.4688697390717382E-2</v>
      </c>
      <c r="I7" s="108">
        <f>G7-F7</f>
        <v>125814</v>
      </c>
      <c r="J7" s="137">
        <f>(G7/F7-1)*100</f>
        <v>27.692206105694094</v>
      </c>
      <c r="K7" s="96">
        <v>56</v>
      </c>
    </row>
    <row r="8" spans="2:13" ht="18" customHeight="1" x14ac:dyDescent="0.4">
      <c r="B8" s="95" t="s">
        <v>57</v>
      </c>
      <c r="C8" s="90">
        <v>181222</v>
      </c>
      <c r="D8" s="90">
        <v>139916</v>
      </c>
      <c r="E8" s="90">
        <v>157507</v>
      </c>
      <c r="F8" s="96">
        <v>165202</v>
      </c>
      <c r="G8" s="96">
        <v>218137</v>
      </c>
      <c r="H8" s="138">
        <f t="shared" ref="H8:H15" si="0">G8/$G$5</f>
        <v>3.1843367134226877E-2</v>
      </c>
      <c r="I8" s="108">
        <f t="shared" ref="I8:I21" si="1">G8-F8</f>
        <v>52935</v>
      </c>
      <c r="J8" s="137">
        <f t="shared" ref="J8:J21" si="2">(G8/F8-1)*100</f>
        <v>32.042590283410611</v>
      </c>
      <c r="K8" s="96">
        <v>20</v>
      </c>
    </row>
    <row r="9" spans="2:13" ht="18" customHeight="1" x14ac:dyDescent="0.4">
      <c r="B9" s="95" t="s">
        <v>58</v>
      </c>
      <c r="C9" s="90">
        <v>1192693</v>
      </c>
      <c r="D9" s="90">
        <v>1572347</v>
      </c>
      <c r="E9" s="90">
        <v>2679602</v>
      </c>
      <c r="F9" s="96">
        <v>2960716</v>
      </c>
      <c r="G9" s="96">
        <v>3060018</v>
      </c>
      <c r="H9" s="138">
        <f t="shared" si="0"/>
        <v>0.44669761026943006</v>
      </c>
      <c r="I9" s="108">
        <f t="shared" si="1"/>
        <v>99302</v>
      </c>
      <c r="J9" s="137">
        <f t="shared" si="2"/>
        <v>3.3539859952795181</v>
      </c>
      <c r="K9" s="96">
        <v>52</v>
      </c>
    </row>
    <row r="10" spans="2:13" ht="18" customHeight="1" x14ac:dyDescent="0.4">
      <c r="B10" s="95" t="s">
        <v>59</v>
      </c>
      <c r="C10" s="90">
        <v>108398</v>
      </c>
      <c r="D10" s="90">
        <v>99773</v>
      </c>
      <c r="E10" s="90">
        <v>90596</v>
      </c>
      <c r="F10" s="96">
        <v>141859</v>
      </c>
      <c r="G10" s="96">
        <v>116763</v>
      </c>
      <c r="H10" s="138">
        <f t="shared" si="0"/>
        <v>1.704491707822943E-2</v>
      </c>
      <c r="I10" s="108">
        <f t="shared" si="1"/>
        <v>-25096</v>
      </c>
      <c r="J10" s="137">
        <f t="shared" si="2"/>
        <v>-17.69080565914042</v>
      </c>
      <c r="K10" s="96">
        <v>14</v>
      </c>
    </row>
    <row r="11" spans="2:13" ht="18" customHeight="1" x14ac:dyDescent="0.4">
      <c r="B11" s="95" t="s">
        <v>60</v>
      </c>
      <c r="C11" s="90">
        <v>183205</v>
      </c>
      <c r="D11" s="90">
        <v>294256</v>
      </c>
      <c r="E11" s="90">
        <v>266110</v>
      </c>
      <c r="F11" s="96">
        <v>311585</v>
      </c>
      <c r="G11" s="96">
        <v>276377</v>
      </c>
      <c r="H11" s="138">
        <f t="shared" si="0"/>
        <v>4.0345169679862757E-2</v>
      </c>
      <c r="I11" s="108">
        <f t="shared" si="1"/>
        <v>-35208</v>
      </c>
      <c r="J11" s="137">
        <f t="shared" si="2"/>
        <v>-11.299645361618815</v>
      </c>
      <c r="K11" s="96">
        <v>14</v>
      </c>
    </row>
    <row r="12" spans="2:13" ht="18" customHeight="1" x14ac:dyDescent="0.4">
      <c r="B12" s="95" t="s">
        <v>61</v>
      </c>
      <c r="C12" s="90">
        <v>649157</v>
      </c>
      <c r="D12" s="90">
        <v>1081518</v>
      </c>
      <c r="E12" s="90">
        <v>1640319</v>
      </c>
      <c r="F12" s="96">
        <v>1579522</v>
      </c>
      <c r="G12" s="96">
        <v>1744464</v>
      </c>
      <c r="H12" s="138">
        <f t="shared" si="0"/>
        <v>0.25465467850223467</v>
      </c>
      <c r="I12" s="108">
        <f t="shared" si="1"/>
        <v>164942</v>
      </c>
      <c r="J12" s="137">
        <f t="shared" si="2"/>
        <v>10.442526283267984</v>
      </c>
      <c r="K12" s="96">
        <v>22</v>
      </c>
    </row>
    <row r="13" spans="2:13" ht="18" customHeight="1" x14ac:dyDescent="0.4">
      <c r="B13" s="95" t="s">
        <v>62</v>
      </c>
      <c r="C13" s="90">
        <v>169608</v>
      </c>
      <c r="D13" s="90">
        <v>172471</v>
      </c>
      <c r="E13" s="90">
        <v>148683</v>
      </c>
      <c r="F13" s="96">
        <v>193757</v>
      </c>
      <c r="G13" s="96">
        <v>491942</v>
      </c>
      <c r="H13" s="138">
        <f t="shared" si="0"/>
        <v>7.1813079462658053E-2</v>
      </c>
      <c r="I13" s="108">
        <f t="shared" si="1"/>
        <v>298185</v>
      </c>
      <c r="J13" s="137">
        <f t="shared" si="2"/>
        <v>153.8963753567613</v>
      </c>
      <c r="K13" s="96">
        <v>8</v>
      </c>
    </row>
    <row r="14" spans="2:13" ht="18" customHeight="1" x14ac:dyDescent="0.4">
      <c r="B14" s="95" t="s">
        <v>63</v>
      </c>
      <c r="C14" s="90">
        <v>175443</v>
      </c>
      <c r="D14" s="90">
        <v>156161</v>
      </c>
      <c r="E14" s="90">
        <v>284406</v>
      </c>
      <c r="F14" s="96">
        <v>169462</v>
      </c>
      <c r="G14" s="96">
        <v>165998</v>
      </c>
      <c r="H14" s="138">
        <f t="shared" si="0"/>
        <v>2.4232180957597261E-2</v>
      </c>
      <c r="I14" s="108">
        <f t="shared" si="1"/>
        <v>-3464</v>
      </c>
      <c r="J14" s="137">
        <f t="shared" si="2"/>
        <v>-2.0441160850220075</v>
      </c>
      <c r="K14" s="96">
        <v>17</v>
      </c>
    </row>
    <row r="15" spans="2:13" ht="18" customHeight="1" x14ac:dyDescent="0.4">
      <c r="B15" s="95" t="s">
        <v>64</v>
      </c>
      <c r="C15" s="90">
        <v>20506</v>
      </c>
      <c r="D15" s="90">
        <v>39535</v>
      </c>
      <c r="E15" s="90">
        <v>26626</v>
      </c>
      <c r="F15" s="96">
        <v>59679</v>
      </c>
      <c r="G15" s="96">
        <v>41904</v>
      </c>
      <c r="H15" s="138">
        <f t="shared" si="0"/>
        <v>6.1170936447858138E-3</v>
      </c>
      <c r="I15" s="108">
        <f t="shared" si="1"/>
        <v>-17775</v>
      </c>
      <c r="J15" s="137">
        <f t="shared" si="2"/>
        <v>-29.784346252450611</v>
      </c>
      <c r="K15" s="96">
        <v>7</v>
      </c>
    </row>
    <row r="16" spans="2:13" ht="18" customHeight="1" x14ac:dyDescent="0.4">
      <c r="B16" s="95" t="s">
        <v>65</v>
      </c>
      <c r="C16" s="99" t="s">
        <v>186</v>
      </c>
      <c r="D16" s="99" t="s">
        <v>186</v>
      </c>
      <c r="E16" s="99" t="s">
        <v>186</v>
      </c>
      <c r="F16" s="99" t="s">
        <v>186</v>
      </c>
      <c r="G16" s="119" t="s">
        <v>186</v>
      </c>
      <c r="H16" s="119" t="s">
        <v>186</v>
      </c>
      <c r="I16" s="119" t="s">
        <v>186</v>
      </c>
      <c r="J16" s="119" t="s">
        <v>186</v>
      </c>
      <c r="K16" s="119">
        <v>1</v>
      </c>
    </row>
    <row r="17" spans="2:11" ht="18" customHeight="1" x14ac:dyDescent="0.4">
      <c r="B17" s="95" t="s">
        <v>66</v>
      </c>
      <c r="C17" s="98" t="s">
        <v>126</v>
      </c>
      <c r="D17" s="98" t="s">
        <v>126</v>
      </c>
      <c r="E17" s="98" t="s">
        <v>73</v>
      </c>
      <c r="F17" s="120" t="s">
        <v>73</v>
      </c>
      <c r="G17" s="120" t="s">
        <v>127</v>
      </c>
      <c r="H17" s="120" t="s">
        <v>127</v>
      </c>
      <c r="I17" s="119">
        <v>0</v>
      </c>
      <c r="J17" s="119">
        <v>0</v>
      </c>
      <c r="K17" s="120" t="s">
        <v>127</v>
      </c>
    </row>
    <row r="18" spans="2:11" ht="18" customHeight="1" x14ac:dyDescent="0.4">
      <c r="B18" s="95" t="s">
        <v>67</v>
      </c>
      <c r="C18" s="98" t="s">
        <v>127</v>
      </c>
      <c r="D18" s="98" t="s">
        <v>127</v>
      </c>
      <c r="E18" s="99" t="s">
        <v>116</v>
      </c>
      <c r="F18" s="99" t="s">
        <v>116</v>
      </c>
      <c r="G18" s="119" t="s">
        <v>116</v>
      </c>
      <c r="H18" s="119" t="s">
        <v>116</v>
      </c>
      <c r="I18" s="119" t="s">
        <v>116</v>
      </c>
      <c r="J18" s="119" t="s">
        <v>116</v>
      </c>
      <c r="K18" s="119">
        <v>1</v>
      </c>
    </row>
    <row r="19" spans="2:11" ht="18" customHeight="1" x14ac:dyDescent="0.4">
      <c r="B19" s="95" t="s">
        <v>68</v>
      </c>
      <c r="C19" s="99" t="s">
        <v>116</v>
      </c>
      <c r="D19" s="99" t="s">
        <v>111</v>
      </c>
      <c r="E19" s="99" t="s">
        <v>116</v>
      </c>
      <c r="F19" s="119">
        <v>55883</v>
      </c>
      <c r="G19" s="119">
        <v>92890</v>
      </c>
      <c r="H19" s="138">
        <f>G19/$G$5</f>
        <v>1.3559966319782223E-2</v>
      </c>
      <c r="I19" s="108">
        <f t="shared" si="1"/>
        <v>37007</v>
      </c>
      <c r="J19" s="137">
        <f t="shared" si="2"/>
        <v>66.222285847216497</v>
      </c>
      <c r="K19" s="119">
        <v>3</v>
      </c>
    </row>
    <row r="20" spans="2:11" ht="18" customHeight="1" x14ac:dyDescent="0.4">
      <c r="B20" s="95" t="s">
        <v>69</v>
      </c>
      <c r="C20" s="99" t="s">
        <v>111</v>
      </c>
      <c r="D20" s="99" t="s">
        <v>111</v>
      </c>
      <c r="E20" s="98" t="s">
        <v>126</v>
      </c>
      <c r="F20" s="119" t="s">
        <v>116</v>
      </c>
      <c r="G20" s="120" t="s">
        <v>127</v>
      </c>
      <c r="H20" s="120" t="s">
        <v>127</v>
      </c>
      <c r="I20" s="119" t="s">
        <v>116</v>
      </c>
      <c r="J20" s="119" t="s">
        <v>116</v>
      </c>
      <c r="K20" s="120" t="s">
        <v>127</v>
      </c>
    </row>
    <row r="21" spans="2:11" ht="18" customHeight="1" x14ac:dyDescent="0.4">
      <c r="B21" s="95" t="s">
        <v>70</v>
      </c>
      <c r="C21" s="90">
        <v>11661</v>
      </c>
      <c r="D21" s="90">
        <v>44697</v>
      </c>
      <c r="E21" s="90">
        <v>95452</v>
      </c>
      <c r="F21" s="96">
        <v>208043</v>
      </c>
      <c r="G21" s="96">
        <v>34166</v>
      </c>
      <c r="H21" s="138">
        <f>G21/$G$5</f>
        <v>4.9875100579360471E-3</v>
      </c>
      <c r="I21" s="108">
        <f t="shared" si="1"/>
        <v>-173877</v>
      </c>
      <c r="J21" s="137">
        <f t="shared" si="2"/>
        <v>-83.577433511341397</v>
      </c>
      <c r="K21" s="96">
        <v>3</v>
      </c>
    </row>
    <row r="22" spans="2:11" ht="18" customHeight="1" x14ac:dyDescent="0.4">
      <c r="B22" s="95" t="s">
        <v>71</v>
      </c>
      <c r="C22" s="98" t="s">
        <v>149</v>
      </c>
      <c r="D22" s="98" t="s">
        <v>187</v>
      </c>
      <c r="E22" s="98" t="s">
        <v>73</v>
      </c>
      <c r="F22" s="120" t="s">
        <v>73</v>
      </c>
      <c r="G22" s="120" t="s">
        <v>73</v>
      </c>
      <c r="H22" s="120" t="s">
        <v>188</v>
      </c>
      <c r="I22" s="108">
        <v>0</v>
      </c>
      <c r="J22" s="146">
        <v>0</v>
      </c>
      <c r="K22" s="120" t="s">
        <v>187</v>
      </c>
    </row>
    <row r="23" spans="2:11" ht="18" customHeight="1" x14ac:dyDescent="0.4">
      <c r="B23" s="95" t="s">
        <v>72</v>
      </c>
      <c r="C23" s="98" t="s">
        <v>188</v>
      </c>
      <c r="D23" s="98" t="s">
        <v>126</v>
      </c>
      <c r="E23" s="98" t="s">
        <v>73</v>
      </c>
      <c r="F23" s="120" t="s">
        <v>73</v>
      </c>
      <c r="G23" s="120" t="s">
        <v>73</v>
      </c>
      <c r="H23" s="120" t="s">
        <v>188</v>
      </c>
      <c r="I23" s="108">
        <v>0</v>
      </c>
      <c r="J23" s="146">
        <v>0</v>
      </c>
      <c r="K23" s="120" t="s">
        <v>150</v>
      </c>
    </row>
    <row r="24" spans="2:11" ht="18" customHeight="1" x14ac:dyDescent="0.4">
      <c r="B24" s="95" t="s">
        <v>74</v>
      </c>
      <c r="C24" s="98" t="s">
        <v>187</v>
      </c>
      <c r="D24" s="98" t="s">
        <v>126</v>
      </c>
      <c r="E24" s="98" t="s">
        <v>73</v>
      </c>
      <c r="F24" s="120" t="s">
        <v>73</v>
      </c>
      <c r="G24" s="120" t="s">
        <v>73</v>
      </c>
      <c r="H24" s="120" t="s">
        <v>187</v>
      </c>
      <c r="I24" s="108">
        <v>0</v>
      </c>
      <c r="J24" s="146">
        <v>0</v>
      </c>
      <c r="K24" s="120" t="s">
        <v>189</v>
      </c>
    </row>
    <row r="25" spans="2:11" ht="18" customHeight="1" thickBot="1" x14ac:dyDescent="0.45">
      <c r="B25" s="104" t="s">
        <v>75</v>
      </c>
      <c r="C25" s="147" t="s">
        <v>188</v>
      </c>
      <c r="D25" s="147" t="s">
        <v>187</v>
      </c>
      <c r="E25" s="147" t="s">
        <v>73</v>
      </c>
      <c r="F25" s="148" t="s">
        <v>73</v>
      </c>
      <c r="G25" s="148" t="s">
        <v>73</v>
      </c>
      <c r="H25" s="148" t="s">
        <v>126</v>
      </c>
      <c r="I25" s="142">
        <v>0</v>
      </c>
      <c r="J25" s="149">
        <v>0</v>
      </c>
      <c r="K25" s="148" t="s">
        <v>126</v>
      </c>
    </row>
    <row r="26" spans="2:11" ht="18" customHeight="1" x14ac:dyDescent="0.4">
      <c r="E26" s="150"/>
    </row>
    <row r="29" spans="2:11" ht="18" customHeight="1" x14ac:dyDescent="0.4">
      <c r="C29" s="2"/>
    </row>
    <row r="30" spans="2:11" ht="18" customHeight="1" x14ac:dyDescent="0.4">
      <c r="C30" s="2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showGridLines="0" workbookViewId="0">
      <selection activeCell="B9" sqref="B9"/>
    </sheetView>
  </sheetViews>
  <sheetFormatPr defaultColWidth="8.875" defaultRowHeight="14.25" x14ac:dyDescent="0.4"/>
  <cols>
    <col min="1" max="1" width="1.625" style="2" customWidth="1"/>
    <col min="2" max="2" width="20.625" style="2" customWidth="1"/>
    <col min="3" max="10" width="9.625" style="2" customWidth="1"/>
    <col min="11" max="16384" width="8.875" style="2"/>
  </cols>
  <sheetData>
    <row r="1" spans="2:10" ht="18" customHeight="1" x14ac:dyDescent="0.4">
      <c r="B1" s="44" t="s">
        <v>10</v>
      </c>
    </row>
    <row r="2" spans="2:10" ht="15" thickBot="1" x14ac:dyDescent="0.45"/>
    <row r="3" spans="2:10" ht="12" customHeight="1" x14ac:dyDescent="0.4">
      <c r="B3" s="159" t="s">
        <v>11</v>
      </c>
      <c r="C3" s="161" t="s">
        <v>12</v>
      </c>
      <c r="D3" s="161" t="s">
        <v>13</v>
      </c>
      <c r="E3" s="161" t="s">
        <v>14</v>
      </c>
      <c r="F3" s="161" t="s">
        <v>15</v>
      </c>
      <c r="G3" s="157" t="s">
        <v>77</v>
      </c>
      <c r="H3" s="68"/>
      <c r="I3" s="69"/>
      <c r="J3" s="70"/>
    </row>
    <row r="4" spans="2:10" ht="20.100000000000001" customHeight="1" x14ac:dyDescent="0.4">
      <c r="B4" s="160"/>
      <c r="C4" s="162"/>
      <c r="D4" s="162"/>
      <c r="E4" s="162"/>
      <c r="F4" s="162"/>
      <c r="G4" s="158"/>
      <c r="H4" s="46" t="s">
        <v>17</v>
      </c>
      <c r="I4" s="47" t="s">
        <v>18</v>
      </c>
      <c r="J4" s="67" t="s">
        <v>46</v>
      </c>
    </row>
    <row r="5" spans="2:10" ht="18" customHeight="1" x14ac:dyDescent="0.4">
      <c r="B5" s="49" t="s">
        <v>20</v>
      </c>
      <c r="C5" s="50">
        <f t="shared" ref="C5" si="0">SUM(C7:C30)</f>
        <v>1264</v>
      </c>
      <c r="D5" s="51">
        <f>SUM(D7:D30)</f>
        <v>1186</v>
      </c>
      <c r="E5" s="50">
        <f t="shared" ref="E5" si="1">SUM(E7:E30)</f>
        <v>1255</v>
      </c>
      <c r="F5" s="52">
        <f>SUM(F7:F30)</f>
        <v>1140</v>
      </c>
      <c r="G5" s="52">
        <f>SUM(G7:G30)</f>
        <v>1122</v>
      </c>
      <c r="H5" s="53">
        <f>G5/$G$5</f>
        <v>1</v>
      </c>
      <c r="I5" s="16">
        <f>G5-F5</f>
        <v>-18</v>
      </c>
      <c r="J5" s="54">
        <f>(G5/F5-1)*100</f>
        <v>-1.5789473684210575</v>
      </c>
    </row>
    <row r="6" spans="2:10" ht="18" customHeight="1" x14ac:dyDescent="0.4">
      <c r="B6" s="55"/>
      <c r="C6" s="56"/>
      <c r="D6" s="57"/>
      <c r="E6" s="56"/>
      <c r="F6" s="58"/>
      <c r="G6" s="58"/>
      <c r="H6" s="59"/>
      <c r="I6" s="23"/>
      <c r="J6" s="28"/>
    </row>
    <row r="7" spans="2:10" ht="18" customHeight="1" x14ac:dyDescent="0.4">
      <c r="B7" s="64" t="s">
        <v>21</v>
      </c>
      <c r="C7" s="60">
        <v>322</v>
      </c>
      <c r="D7" s="61">
        <v>298</v>
      </c>
      <c r="E7" s="60">
        <v>311</v>
      </c>
      <c r="F7" s="62">
        <v>283</v>
      </c>
      <c r="G7" s="62">
        <v>262</v>
      </c>
      <c r="H7" s="59">
        <f t="shared" ref="H7:H30" si="2">G7/$G$5</f>
        <v>0.23351158645276293</v>
      </c>
      <c r="I7" s="23">
        <f t="shared" ref="I7:I30" si="3">G7-F7</f>
        <v>-21</v>
      </c>
      <c r="J7" s="28">
        <f t="shared" ref="J7:J30" si="4">(G7/F7-1)*100</f>
        <v>-7.4204946996466408</v>
      </c>
    </row>
    <row r="8" spans="2:10" ht="18" customHeight="1" x14ac:dyDescent="0.4">
      <c r="B8" s="64" t="s">
        <v>22</v>
      </c>
      <c r="C8" s="60">
        <v>53</v>
      </c>
      <c r="D8" s="61">
        <v>43</v>
      </c>
      <c r="E8" s="60">
        <v>48</v>
      </c>
      <c r="F8" s="62">
        <v>41</v>
      </c>
      <c r="G8" s="62">
        <v>44</v>
      </c>
      <c r="H8" s="59">
        <f t="shared" si="2"/>
        <v>3.9215686274509803E-2</v>
      </c>
      <c r="I8" s="23">
        <f t="shared" si="3"/>
        <v>3</v>
      </c>
      <c r="J8" s="28">
        <f t="shared" si="4"/>
        <v>7.3170731707317138</v>
      </c>
    </row>
    <row r="9" spans="2:10" ht="18" customHeight="1" x14ac:dyDescent="0.4">
      <c r="B9" s="64" t="s">
        <v>23</v>
      </c>
      <c r="C9" s="60">
        <v>129</v>
      </c>
      <c r="D9" s="61">
        <v>125</v>
      </c>
      <c r="E9" s="60">
        <v>114</v>
      </c>
      <c r="F9" s="62">
        <v>113</v>
      </c>
      <c r="G9" s="62">
        <v>114</v>
      </c>
      <c r="H9" s="59">
        <f t="shared" si="2"/>
        <v>0.10160427807486631</v>
      </c>
      <c r="I9" s="23">
        <f t="shared" si="3"/>
        <v>1</v>
      </c>
      <c r="J9" s="28">
        <f t="shared" si="4"/>
        <v>0.88495575221239076</v>
      </c>
    </row>
    <row r="10" spans="2:10" ht="18" customHeight="1" x14ac:dyDescent="0.4">
      <c r="B10" s="65" t="s">
        <v>24</v>
      </c>
      <c r="C10" s="60">
        <v>75</v>
      </c>
      <c r="D10" s="61">
        <v>68</v>
      </c>
      <c r="E10" s="60">
        <v>79</v>
      </c>
      <c r="F10" s="62">
        <v>63</v>
      </c>
      <c r="G10" s="62">
        <v>65</v>
      </c>
      <c r="H10" s="59">
        <f t="shared" si="2"/>
        <v>5.7932263814616754E-2</v>
      </c>
      <c r="I10" s="23">
        <f t="shared" si="3"/>
        <v>2</v>
      </c>
      <c r="J10" s="28">
        <f t="shared" si="4"/>
        <v>3.1746031746031855</v>
      </c>
    </row>
    <row r="11" spans="2:10" ht="18" customHeight="1" x14ac:dyDescent="0.4">
      <c r="B11" s="65" t="s">
        <v>25</v>
      </c>
      <c r="C11" s="60">
        <v>49</v>
      </c>
      <c r="D11" s="61">
        <v>45</v>
      </c>
      <c r="E11" s="60">
        <v>52</v>
      </c>
      <c r="F11" s="62">
        <v>42</v>
      </c>
      <c r="G11" s="62">
        <v>43</v>
      </c>
      <c r="H11" s="59">
        <f t="shared" si="2"/>
        <v>3.8324420677361852E-2</v>
      </c>
      <c r="I11" s="23">
        <f t="shared" si="3"/>
        <v>1</v>
      </c>
      <c r="J11" s="28">
        <f t="shared" si="4"/>
        <v>2.3809523809523725</v>
      </c>
    </row>
    <row r="12" spans="2:10" ht="18" customHeight="1" x14ac:dyDescent="0.4">
      <c r="B12" s="64" t="s">
        <v>26</v>
      </c>
      <c r="C12" s="60">
        <v>40</v>
      </c>
      <c r="D12" s="61">
        <v>40</v>
      </c>
      <c r="E12" s="60">
        <v>43</v>
      </c>
      <c r="F12" s="62">
        <v>39</v>
      </c>
      <c r="G12" s="62">
        <v>37</v>
      </c>
      <c r="H12" s="59">
        <f t="shared" si="2"/>
        <v>3.2976827094474151E-2</v>
      </c>
      <c r="I12" s="23">
        <f t="shared" si="3"/>
        <v>-2</v>
      </c>
      <c r="J12" s="28">
        <f t="shared" si="4"/>
        <v>-5.1282051282051322</v>
      </c>
    </row>
    <row r="13" spans="2:10" ht="18" customHeight="1" x14ac:dyDescent="0.4">
      <c r="B13" s="64" t="s">
        <v>27</v>
      </c>
      <c r="C13" s="60">
        <v>42</v>
      </c>
      <c r="D13" s="61">
        <v>42</v>
      </c>
      <c r="E13" s="60">
        <v>43</v>
      </c>
      <c r="F13" s="62">
        <v>42</v>
      </c>
      <c r="G13" s="62">
        <v>42</v>
      </c>
      <c r="H13" s="59">
        <f t="shared" si="2"/>
        <v>3.7433155080213901E-2</v>
      </c>
      <c r="I13" s="23">
        <f t="shared" si="3"/>
        <v>0</v>
      </c>
      <c r="J13" s="28">
        <f t="shared" si="4"/>
        <v>0</v>
      </c>
    </row>
    <row r="14" spans="2:10" ht="18" customHeight="1" x14ac:dyDescent="0.4">
      <c r="B14" s="64" t="s">
        <v>28</v>
      </c>
      <c r="C14" s="60">
        <v>6</v>
      </c>
      <c r="D14" s="61">
        <v>7</v>
      </c>
      <c r="E14" s="60">
        <v>7</v>
      </c>
      <c r="F14" s="62">
        <v>7</v>
      </c>
      <c r="G14" s="62">
        <v>8</v>
      </c>
      <c r="H14" s="59">
        <f t="shared" si="2"/>
        <v>7.1301247771836003E-3</v>
      </c>
      <c r="I14" s="23">
        <f t="shared" si="3"/>
        <v>1</v>
      </c>
      <c r="J14" s="28">
        <f t="shared" si="4"/>
        <v>14.285714285714279</v>
      </c>
    </row>
    <row r="15" spans="2:10" ht="18" customHeight="1" x14ac:dyDescent="0.4">
      <c r="B15" s="64" t="s">
        <v>29</v>
      </c>
      <c r="C15" s="60">
        <v>7</v>
      </c>
      <c r="D15" s="61">
        <v>7</v>
      </c>
      <c r="E15" s="60">
        <v>8</v>
      </c>
      <c r="F15" s="62">
        <v>7</v>
      </c>
      <c r="G15" s="62">
        <v>7</v>
      </c>
      <c r="H15" s="59">
        <f t="shared" si="2"/>
        <v>6.2388591800356507E-3</v>
      </c>
      <c r="I15" s="23">
        <f t="shared" si="3"/>
        <v>0</v>
      </c>
      <c r="J15" s="28">
        <f t="shared" si="4"/>
        <v>0</v>
      </c>
    </row>
    <row r="16" spans="2:10" ht="18" customHeight="1" x14ac:dyDescent="0.4">
      <c r="B16" s="66" t="s">
        <v>30</v>
      </c>
      <c r="C16" s="60">
        <v>27</v>
      </c>
      <c r="D16" s="61">
        <v>26</v>
      </c>
      <c r="E16" s="60">
        <v>29</v>
      </c>
      <c r="F16" s="62">
        <v>26</v>
      </c>
      <c r="G16" s="62">
        <v>27</v>
      </c>
      <c r="H16" s="59">
        <f t="shared" si="2"/>
        <v>2.4064171122994651E-2</v>
      </c>
      <c r="I16" s="23">
        <f t="shared" si="3"/>
        <v>1</v>
      </c>
      <c r="J16" s="28">
        <f t="shared" si="4"/>
        <v>3.8461538461538547</v>
      </c>
    </row>
    <row r="17" spans="2:10" ht="18" customHeight="1" x14ac:dyDescent="0.4">
      <c r="B17" s="65" t="s">
        <v>31</v>
      </c>
      <c r="C17" s="60">
        <v>12</v>
      </c>
      <c r="D17" s="61">
        <v>11</v>
      </c>
      <c r="E17" s="60">
        <v>10</v>
      </c>
      <c r="F17" s="62">
        <v>12</v>
      </c>
      <c r="G17" s="62">
        <v>10</v>
      </c>
      <c r="H17" s="59">
        <f t="shared" si="2"/>
        <v>8.9126559714795012E-3</v>
      </c>
      <c r="I17" s="23">
        <f t="shared" si="3"/>
        <v>-2</v>
      </c>
      <c r="J17" s="28">
        <f t="shared" si="4"/>
        <v>-16.666666666666664</v>
      </c>
    </row>
    <row r="18" spans="2:10" ht="18" customHeight="1" x14ac:dyDescent="0.4">
      <c r="B18" s="64" t="s">
        <v>32</v>
      </c>
      <c r="C18" s="60">
        <v>3</v>
      </c>
      <c r="D18" s="61">
        <v>3</v>
      </c>
      <c r="E18" s="60">
        <v>5</v>
      </c>
      <c r="F18" s="62">
        <v>4</v>
      </c>
      <c r="G18" s="62">
        <v>4</v>
      </c>
      <c r="H18" s="59">
        <f t="shared" si="2"/>
        <v>3.5650623885918001E-3</v>
      </c>
      <c r="I18" s="23">
        <f t="shared" si="3"/>
        <v>0</v>
      </c>
      <c r="J18" s="28">
        <f t="shared" si="4"/>
        <v>0</v>
      </c>
    </row>
    <row r="19" spans="2:10" ht="18" customHeight="1" x14ac:dyDescent="0.4">
      <c r="B19" s="64" t="s">
        <v>33</v>
      </c>
      <c r="C19" s="60">
        <v>116</v>
      </c>
      <c r="D19" s="61">
        <v>103</v>
      </c>
      <c r="E19" s="60">
        <v>114</v>
      </c>
      <c r="F19" s="62">
        <v>99</v>
      </c>
      <c r="G19" s="62">
        <v>97</v>
      </c>
      <c r="H19" s="59">
        <f t="shared" si="2"/>
        <v>8.6452762923351162E-2</v>
      </c>
      <c r="I19" s="23">
        <f t="shared" si="3"/>
        <v>-2</v>
      </c>
      <c r="J19" s="28">
        <f t="shared" si="4"/>
        <v>-2.0202020202020221</v>
      </c>
    </row>
    <row r="20" spans="2:10" ht="18" customHeight="1" x14ac:dyDescent="0.4">
      <c r="B20" s="64" t="s">
        <v>34</v>
      </c>
      <c r="C20" s="60">
        <v>28</v>
      </c>
      <c r="D20" s="61">
        <v>27</v>
      </c>
      <c r="E20" s="60">
        <v>31</v>
      </c>
      <c r="F20" s="62">
        <v>30</v>
      </c>
      <c r="G20" s="62">
        <v>32</v>
      </c>
      <c r="H20" s="59">
        <f t="shared" si="2"/>
        <v>2.8520499108734401E-2</v>
      </c>
      <c r="I20" s="23">
        <f t="shared" si="3"/>
        <v>2</v>
      </c>
      <c r="J20" s="28">
        <f t="shared" si="4"/>
        <v>6.6666666666666652</v>
      </c>
    </row>
    <row r="21" spans="2:10" ht="18" customHeight="1" x14ac:dyDescent="0.4">
      <c r="B21" s="64" t="s">
        <v>35</v>
      </c>
      <c r="C21" s="60">
        <v>4</v>
      </c>
      <c r="D21" s="61">
        <v>5</v>
      </c>
      <c r="E21" s="60">
        <v>3</v>
      </c>
      <c r="F21" s="62">
        <v>4</v>
      </c>
      <c r="G21" s="62">
        <v>5</v>
      </c>
      <c r="H21" s="59">
        <f t="shared" si="2"/>
        <v>4.4563279857397506E-3</v>
      </c>
      <c r="I21" s="23">
        <f t="shared" si="3"/>
        <v>1</v>
      </c>
      <c r="J21" s="28">
        <f t="shared" si="4"/>
        <v>25</v>
      </c>
    </row>
    <row r="22" spans="2:10" ht="18" customHeight="1" x14ac:dyDescent="0.4">
      <c r="B22" s="64" t="s">
        <v>36</v>
      </c>
      <c r="C22" s="60">
        <v>88</v>
      </c>
      <c r="D22" s="61">
        <v>86</v>
      </c>
      <c r="E22" s="60">
        <v>87</v>
      </c>
      <c r="F22" s="62">
        <v>87</v>
      </c>
      <c r="G22" s="62">
        <v>89</v>
      </c>
      <c r="H22" s="59">
        <f t="shared" si="2"/>
        <v>7.9322638146167551E-2</v>
      </c>
      <c r="I22" s="23">
        <f t="shared" si="3"/>
        <v>2</v>
      </c>
      <c r="J22" s="28">
        <f t="shared" si="4"/>
        <v>2.2988505747126409</v>
      </c>
    </row>
    <row r="23" spans="2:10" ht="18" customHeight="1" x14ac:dyDescent="0.4">
      <c r="B23" s="64" t="s">
        <v>37</v>
      </c>
      <c r="C23" s="60">
        <v>29</v>
      </c>
      <c r="D23" s="61">
        <v>32</v>
      </c>
      <c r="E23" s="60">
        <v>30</v>
      </c>
      <c r="F23" s="62">
        <v>33</v>
      </c>
      <c r="G23" s="62">
        <v>28</v>
      </c>
      <c r="H23" s="59">
        <f t="shared" si="2"/>
        <v>2.4955436720142603E-2</v>
      </c>
      <c r="I23" s="23">
        <f t="shared" si="3"/>
        <v>-5</v>
      </c>
      <c r="J23" s="28">
        <f t="shared" si="4"/>
        <v>-15.151515151515149</v>
      </c>
    </row>
    <row r="24" spans="2:10" ht="18" customHeight="1" x14ac:dyDescent="0.4">
      <c r="B24" s="64" t="s">
        <v>38</v>
      </c>
      <c r="C24" s="60">
        <v>90</v>
      </c>
      <c r="D24" s="61">
        <v>88</v>
      </c>
      <c r="E24" s="60">
        <v>84</v>
      </c>
      <c r="F24" s="62">
        <v>85</v>
      </c>
      <c r="G24" s="62">
        <v>87</v>
      </c>
      <c r="H24" s="59">
        <f t="shared" si="2"/>
        <v>7.7540106951871662E-2</v>
      </c>
      <c r="I24" s="23">
        <f t="shared" si="3"/>
        <v>2</v>
      </c>
      <c r="J24" s="28">
        <f t="shared" si="4"/>
        <v>2.3529411764705799</v>
      </c>
    </row>
    <row r="25" spans="2:10" ht="18" customHeight="1" x14ac:dyDescent="0.4">
      <c r="B25" s="64" t="s">
        <v>39</v>
      </c>
      <c r="C25" s="60">
        <v>6</v>
      </c>
      <c r="D25" s="61">
        <v>4</v>
      </c>
      <c r="E25" s="60">
        <v>9</v>
      </c>
      <c r="F25" s="62">
        <v>5</v>
      </c>
      <c r="G25" s="62">
        <v>6</v>
      </c>
      <c r="H25" s="59">
        <f t="shared" si="2"/>
        <v>5.3475935828877002E-3</v>
      </c>
      <c r="I25" s="23">
        <f t="shared" si="3"/>
        <v>1</v>
      </c>
      <c r="J25" s="28">
        <f t="shared" si="4"/>
        <v>19.999999999999996</v>
      </c>
    </row>
    <row r="26" spans="2:10" ht="18" customHeight="1" x14ac:dyDescent="0.4">
      <c r="B26" s="64" t="s">
        <v>40</v>
      </c>
      <c r="C26" s="60">
        <v>25</v>
      </c>
      <c r="D26" s="61">
        <v>27</v>
      </c>
      <c r="E26" s="60">
        <v>35</v>
      </c>
      <c r="F26" s="62">
        <v>26</v>
      </c>
      <c r="G26" s="62">
        <v>28</v>
      </c>
      <c r="H26" s="59">
        <f t="shared" si="2"/>
        <v>2.4955436720142603E-2</v>
      </c>
      <c r="I26" s="23">
        <f t="shared" si="3"/>
        <v>2</v>
      </c>
      <c r="J26" s="28">
        <f t="shared" si="4"/>
        <v>7.6923076923076872</v>
      </c>
    </row>
    <row r="27" spans="2:10" ht="18" customHeight="1" x14ac:dyDescent="0.4">
      <c r="B27" s="64" t="s">
        <v>41</v>
      </c>
      <c r="C27" s="60">
        <v>33</v>
      </c>
      <c r="D27" s="61">
        <v>25</v>
      </c>
      <c r="E27" s="60">
        <v>31</v>
      </c>
      <c r="F27" s="62">
        <v>25</v>
      </c>
      <c r="G27" s="62">
        <v>23</v>
      </c>
      <c r="H27" s="59">
        <f t="shared" si="2"/>
        <v>2.0499108734402853E-2</v>
      </c>
      <c r="I27" s="23">
        <f t="shared" si="3"/>
        <v>-2</v>
      </c>
      <c r="J27" s="28">
        <f t="shared" si="4"/>
        <v>-7.9999999999999964</v>
      </c>
    </row>
    <row r="28" spans="2:10" ht="18" customHeight="1" x14ac:dyDescent="0.4">
      <c r="B28" s="64" t="s">
        <v>42</v>
      </c>
      <c r="C28" s="60">
        <v>10</v>
      </c>
      <c r="D28" s="61">
        <v>8</v>
      </c>
      <c r="E28" s="60">
        <v>6</v>
      </c>
      <c r="F28" s="62">
        <v>9</v>
      </c>
      <c r="G28" s="62">
        <v>9</v>
      </c>
      <c r="H28" s="59">
        <f t="shared" si="2"/>
        <v>8.0213903743315516E-3</v>
      </c>
      <c r="I28" s="23">
        <f t="shared" si="3"/>
        <v>0</v>
      </c>
      <c r="J28" s="28">
        <f t="shared" si="4"/>
        <v>0</v>
      </c>
    </row>
    <row r="29" spans="2:10" ht="18" customHeight="1" x14ac:dyDescent="0.4">
      <c r="B29" s="64" t="s">
        <v>43</v>
      </c>
      <c r="C29" s="60">
        <v>39</v>
      </c>
      <c r="D29" s="61">
        <v>36</v>
      </c>
      <c r="E29" s="60">
        <v>40</v>
      </c>
      <c r="F29" s="62">
        <v>34</v>
      </c>
      <c r="G29" s="62">
        <v>35</v>
      </c>
      <c r="H29" s="59">
        <f t="shared" si="2"/>
        <v>3.1194295900178252E-2</v>
      </c>
      <c r="I29" s="23">
        <f t="shared" si="3"/>
        <v>1</v>
      </c>
      <c r="J29" s="28">
        <f t="shared" si="4"/>
        <v>2.9411764705882248</v>
      </c>
    </row>
    <row r="30" spans="2:10" ht="18" customHeight="1" thickBot="1" x14ac:dyDescent="0.45">
      <c r="B30" s="71" t="s">
        <v>44</v>
      </c>
      <c r="C30" s="72">
        <v>31</v>
      </c>
      <c r="D30" s="73">
        <v>30</v>
      </c>
      <c r="E30" s="72">
        <v>36</v>
      </c>
      <c r="F30" s="74">
        <v>24</v>
      </c>
      <c r="G30" s="74">
        <v>20</v>
      </c>
      <c r="H30" s="75">
        <f t="shared" si="2"/>
        <v>1.7825311942959002E-2</v>
      </c>
      <c r="I30" s="37">
        <f t="shared" si="3"/>
        <v>-4</v>
      </c>
      <c r="J30" s="39">
        <f t="shared" si="4"/>
        <v>-16.666666666666664</v>
      </c>
    </row>
    <row r="31" spans="2:10" ht="18" customHeight="1" x14ac:dyDescent="0.4">
      <c r="B31" s="63"/>
    </row>
  </sheetData>
  <mergeCells count="6">
    <mergeCell ref="G3:G4"/>
    <mergeCell ref="B3:B4"/>
    <mergeCell ref="C3:C4"/>
    <mergeCell ref="D3:D4"/>
    <mergeCell ref="E3:E4"/>
    <mergeCell ref="F3:F4"/>
  </mergeCells>
  <phoneticPr fontId="2"/>
  <conditionalFormatting sqref="F7:G30">
    <cfRule type="expression" dxfId="3" priority="2" stopIfTrue="1">
      <formula>MOD(#REF!,100)=0</formula>
    </cfRule>
  </conditionalFormatting>
  <conditionalFormatting sqref="D7:D30">
    <cfRule type="expression" dxfId="2" priority="1" stopIfTrue="1">
      <formula>MOD(#REF!,100)=0</formula>
    </cfRule>
  </conditionalFormatting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showGridLines="0" workbookViewId="0">
      <selection activeCell="C7" sqref="C7"/>
    </sheetView>
  </sheetViews>
  <sheetFormatPr defaultColWidth="8.875" defaultRowHeight="18" customHeight="1" x14ac:dyDescent="0.4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13" width="9.625" style="2" customWidth="1"/>
    <col min="14" max="16384" width="8.875" style="2"/>
  </cols>
  <sheetData>
    <row r="1" spans="2:13" ht="14.25" x14ac:dyDescent="0.4">
      <c r="B1" s="44" t="s">
        <v>47</v>
      </c>
    </row>
    <row r="2" spans="2:13" ht="18" customHeight="1" thickBot="1" x14ac:dyDescent="0.45"/>
    <row r="3" spans="2:13" ht="14.25" x14ac:dyDescent="0.4">
      <c r="B3" s="164" t="s">
        <v>48</v>
      </c>
      <c r="C3" s="164"/>
      <c r="D3" s="164"/>
      <c r="E3" s="159"/>
      <c r="F3" s="167" t="s">
        <v>12</v>
      </c>
      <c r="G3" s="167" t="s">
        <v>13</v>
      </c>
      <c r="H3" s="161" t="s">
        <v>14</v>
      </c>
      <c r="I3" s="167" t="s">
        <v>15</v>
      </c>
      <c r="J3" s="157" t="s">
        <v>16</v>
      </c>
      <c r="K3" s="84"/>
      <c r="L3" s="69"/>
      <c r="M3" s="70"/>
    </row>
    <row r="4" spans="2:13" ht="14.25" x14ac:dyDescent="0.4">
      <c r="B4" s="165"/>
      <c r="C4" s="165"/>
      <c r="D4" s="165"/>
      <c r="E4" s="166"/>
      <c r="F4" s="163"/>
      <c r="G4" s="163"/>
      <c r="H4" s="162"/>
      <c r="I4" s="163"/>
      <c r="J4" s="163"/>
      <c r="K4" s="76" t="s">
        <v>17</v>
      </c>
      <c r="L4" s="47" t="s">
        <v>18</v>
      </c>
      <c r="M4" s="48" t="s">
        <v>19</v>
      </c>
    </row>
    <row r="5" spans="2:13" ht="18" customHeight="1" x14ac:dyDescent="0.4">
      <c r="B5" s="45" t="s">
        <v>49</v>
      </c>
      <c r="C5" s="77"/>
      <c r="D5" s="77"/>
      <c r="E5" s="78"/>
      <c r="F5" s="50">
        <v>1264</v>
      </c>
      <c r="G5" s="50">
        <v>1186</v>
      </c>
      <c r="H5" s="50">
        <f>SUM(H7:H12)</f>
        <v>1255</v>
      </c>
      <c r="I5" s="50">
        <f>SUM(I7:I12)</f>
        <v>1140</v>
      </c>
      <c r="J5" s="50">
        <f>SUM(J7:J12)</f>
        <v>1122</v>
      </c>
      <c r="K5" s="53">
        <f>J5/$J$5</f>
        <v>1</v>
      </c>
      <c r="L5" s="16">
        <f>J5-I5</f>
        <v>-18</v>
      </c>
      <c r="M5" s="54">
        <f>(J5/I5-1)*100</f>
        <v>-1.5789473684210575</v>
      </c>
    </row>
    <row r="6" spans="2:13" ht="18" customHeight="1" x14ac:dyDescent="0.4">
      <c r="B6" s="63"/>
      <c r="C6" s="63"/>
      <c r="D6" s="63"/>
      <c r="E6" s="79"/>
      <c r="F6" s="56"/>
      <c r="G6" s="56"/>
      <c r="H6" s="56"/>
      <c r="I6" s="56"/>
      <c r="J6" s="80"/>
      <c r="K6" s="59"/>
      <c r="L6" s="23"/>
      <c r="M6" s="28"/>
    </row>
    <row r="7" spans="2:13" ht="18" customHeight="1" x14ac:dyDescent="0.4">
      <c r="B7" s="63">
        <v>4</v>
      </c>
      <c r="C7" s="81" t="s">
        <v>50</v>
      </c>
      <c r="D7" s="82">
        <v>9</v>
      </c>
      <c r="E7" s="55" t="s">
        <v>51</v>
      </c>
      <c r="F7" s="60">
        <v>536</v>
      </c>
      <c r="G7" s="60">
        <v>481</v>
      </c>
      <c r="H7" s="60">
        <v>553</v>
      </c>
      <c r="I7" s="60">
        <v>431</v>
      </c>
      <c r="J7" s="83">
        <v>434</v>
      </c>
      <c r="K7" s="59">
        <f>J7/$J$5</f>
        <v>0.38680926916221031</v>
      </c>
      <c r="L7" s="23">
        <f>J7-I7</f>
        <v>3</v>
      </c>
      <c r="M7" s="28">
        <f>(J7/I7-1)*100</f>
        <v>0.69605568445476607</v>
      </c>
    </row>
    <row r="8" spans="2:13" ht="18" customHeight="1" x14ac:dyDescent="0.4">
      <c r="B8" s="63">
        <v>10</v>
      </c>
      <c r="C8" s="81" t="s">
        <v>50</v>
      </c>
      <c r="D8" s="82">
        <v>19</v>
      </c>
      <c r="E8" s="55" t="s">
        <v>51</v>
      </c>
      <c r="F8" s="60">
        <v>352</v>
      </c>
      <c r="G8" s="60">
        <v>333</v>
      </c>
      <c r="H8" s="60">
        <v>319</v>
      </c>
      <c r="I8" s="60">
        <v>312</v>
      </c>
      <c r="J8" s="83">
        <v>295</v>
      </c>
      <c r="K8" s="59">
        <f t="shared" ref="K8:K12" si="0">J8/$J$5</f>
        <v>0.26292335115864529</v>
      </c>
      <c r="L8" s="23">
        <f t="shared" ref="L8:L12" si="1">J8-I8</f>
        <v>-17</v>
      </c>
      <c r="M8" s="28">
        <f t="shared" ref="M8:M12" si="2">(J8/I8-1)*100</f>
        <v>-5.4487179487179516</v>
      </c>
    </row>
    <row r="9" spans="2:13" ht="18" customHeight="1" x14ac:dyDescent="0.4">
      <c r="B9" s="63">
        <v>20</v>
      </c>
      <c r="C9" s="81" t="s">
        <v>50</v>
      </c>
      <c r="D9" s="82">
        <v>29</v>
      </c>
      <c r="E9" s="55" t="s">
        <v>51</v>
      </c>
      <c r="F9" s="60">
        <v>124</v>
      </c>
      <c r="G9" s="60">
        <v>124</v>
      </c>
      <c r="H9" s="60">
        <v>124</v>
      </c>
      <c r="I9" s="60">
        <v>144</v>
      </c>
      <c r="J9" s="83">
        <v>137</v>
      </c>
      <c r="K9" s="59">
        <f t="shared" si="0"/>
        <v>0.12210338680926916</v>
      </c>
      <c r="L9" s="23">
        <f t="shared" si="1"/>
        <v>-7</v>
      </c>
      <c r="M9" s="28">
        <f t="shared" si="2"/>
        <v>-4.861111111111116</v>
      </c>
    </row>
    <row r="10" spans="2:13" ht="18" customHeight="1" x14ac:dyDescent="0.4">
      <c r="B10" s="63">
        <v>30</v>
      </c>
      <c r="C10" s="81" t="s">
        <v>50</v>
      </c>
      <c r="D10" s="82">
        <v>99</v>
      </c>
      <c r="E10" s="55" t="s">
        <v>51</v>
      </c>
      <c r="F10" s="60">
        <v>184</v>
      </c>
      <c r="G10" s="60">
        <v>178</v>
      </c>
      <c r="H10" s="60">
        <v>194</v>
      </c>
      <c r="I10" s="60">
        <v>179</v>
      </c>
      <c r="J10" s="83">
        <v>181</v>
      </c>
      <c r="K10" s="59">
        <f t="shared" si="0"/>
        <v>0.16131907308377896</v>
      </c>
      <c r="L10" s="23">
        <f t="shared" si="1"/>
        <v>2</v>
      </c>
      <c r="M10" s="28">
        <f t="shared" si="2"/>
        <v>1.1173184357541999</v>
      </c>
    </row>
    <row r="11" spans="2:13" ht="18" customHeight="1" x14ac:dyDescent="0.4">
      <c r="B11" s="63">
        <v>100</v>
      </c>
      <c r="C11" s="81" t="s">
        <v>50</v>
      </c>
      <c r="D11" s="82">
        <v>299</v>
      </c>
      <c r="E11" s="55" t="s">
        <v>51</v>
      </c>
      <c r="F11" s="60">
        <v>54</v>
      </c>
      <c r="G11" s="60">
        <v>57</v>
      </c>
      <c r="H11" s="60">
        <v>52</v>
      </c>
      <c r="I11" s="60">
        <v>61</v>
      </c>
      <c r="J11" s="83">
        <v>61</v>
      </c>
      <c r="K11" s="59">
        <f t="shared" si="0"/>
        <v>5.4367201426024955E-2</v>
      </c>
      <c r="L11" s="23">
        <f t="shared" si="1"/>
        <v>0</v>
      </c>
      <c r="M11" s="28">
        <f t="shared" si="2"/>
        <v>0</v>
      </c>
    </row>
    <row r="12" spans="2:13" ht="18" customHeight="1" thickBot="1" x14ac:dyDescent="0.45">
      <c r="B12" s="85">
        <v>300</v>
      </c>
      <c r="C12" s="86" t="s">
        <v>52</v>
      </c>
      <c r="D12" s="86"/>
      <c r="E12" s="87"/>
      <c r="F12" s="72">
        <v>14</v>
      </c>
      <c r="G12" s="72">
        <v>13</v>
      </c>
      <c r="H12" s="72">
        <v>13</v>
      </c>
      <c r="I12" s="72">
        <v>13</v>
      </c>
      <c r="J12" s="88">
        <v>14</v>
      </c>
      <c r="K12" s="75">
        <f t="shared" si="0"/>
        <v>1.2477718360071301E-2</v>
      </c>
      <c r="L12" s="37">
        <f t="shared" si="1"/>
        <v>1</v>
      </c>
      <c r="M12" s="39">
        <f t="shared" si="2"/>
        <v>7.6923076923076872</v>
      </c>
    </row>
    <row r="15" spans="2:13" ht="14.25" x14ac:dyDescent="0.4">
      <c r="C15" s="44"/>
    </row>
    <row r="16" spans="2:13" ht="14.25" x14ac:dyDescent="0.4">
      <c r="C16" s="44"/>
    </row>
  </sheetData>
  <mergeCells count="6">
    <mergeCell ref="J3:J4"/>
    <mergeCell ref="B3:E4"/>
    <mergeCell ref="F3:F4"/>
    <mergeCell ref="G3:G4"/>
    <mergeCell ref="H3:H4"/>
    <mergeCell ref="I3:I4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topLeftCell="A16" workbookViewId="0">
      <selection activeCell="C11" sqref="C11"/>
    </sheetView>
  </sheetViews>
  <sheetFormatPr defaultColWidth="8.875" defaultRowHeight="14.25" x14ac:dyDescent="0.4"/>
  <cols>
    <col min="1" max="1" width="1.625" style="91" customWidth="1"/>
    <col min="2" max="2" width="18.625" style="91" customWidth="1"/>
    <col min="3" max="8" width="9.625" style="90" customWidth="1"/>
    <col min="9" max="10" width="9.625" style="91" customWidth="1"/>
    <col min="11" max="16384" width="8.875" style="91"/>
  </cols>
  <sheetData>
    <row r="1" spans="2:10" x14ac:dyDescent="0.4">
      <c r="B1" s="89" t="s">
        <v>53</v>
      </c>
    </row>
    <row r="2" spans="2:10" ht="15" thickBot="1" x14ac:dyDescent="0.45"/>
    <row r="3" spans="2:10" s="2" customFormat="1" x14ac:dyDescent="0.4">
      <c r="B3" s="159" t="s">
        <v>54</v>
      </c>
      <c r="C3" s="167" t="s">
        <v>12</v>
      </c>
      <c r="D3" s="167" t="s">
        <v>13</v>
      </c>
      <c r="E3" s="161" t="s">
        <v>14</v>
      </c>
      <c r="F3" s="167" t="s">
        <v>15</v>
      </c>
      <c r="G3" s="157" t="s">
        <v>16</v>
      </c>
      <c r="H3" s="84"/>
      <c r="I3" s="69"/>
      <c r="J3" s="70"/>
    </row>
    <row r="4" spans="2:10" s="2" customForma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76</v>
      </c>
    </row>
    <row r="5" spans="2:10" x14ac:dyDescent="0.4">
      <c r="B5" s="92" t="s">
        <v>55</v>
      </c>
      <c r="C5" s="93">
        <v>1264</v>
      </c>
      <c r="D5" s="93">
        <v>1186</v>
      </c>
      <c r="E5" s="93">
        <f t="shared" ref="E5" si="0">SUM(E7:E25)</f>
        <v>1255</v>
      </c>
      <c r="F5" s="93">
        <f>SUM(F7:F25)</f>
        <v>1140</v>
      </c>
      <c r="G5" s="94">
        <f>SUM(G7:G25)</f>
        <v>1122</v>
      </c>
      <c r="H5" s="53">
        <f>G5/$G$5</f>
        <v>1</v>
      </c>
      <c r="I5" s="16">
        <f>G5-F5</f>
        <v>-18</v>
      </c>
      <c r="J5" s="54">
        <f>(G5/F5-1)*100</f>
        <v>-1.5789473684210575</v>
      </c>
    </row>
    <row r="6" spans="2:10" x14ac:dyDescent="0.4">
      <c r="B6" s="95"/>
      <c r="G6" s="96"/>
      <c r="H6" s="59"/>
      <c r="I6" s="23"/>
      <c r="J6" s="28"/>
    </row>
    <row r="7" spans="2:10" ht="18" customHeight="1" x14ac:dyDescent="0.4">
      <c r="B7" s="95" t="s">
        <v>56</v>
      </c>
      <c r="C7" s="90">
        <v>265</v>
      </c>
      <c r="D7" s="90">
        <v>255</v>
      </c>
      <c r="E7" s="90">
        <v>252</v>
      </c>
      <c r="F7" s="90">
        <v>239</v>
      </c>
      <c r="G7" s="97">
        <v>240</v>
      </c>
      <c r="H7" s="59">
        <f>G7/$G$5</f>
        <v>0.21390374331550802</v>
      </c>
      <c r="I7" s="23">
        <f>G7-F7</f>
        <v>1</v>
      </c>
      <c r="J7" s="28">
        <f>(G7/F7-1)*100</f>
        <v>0.41841004184099972</v>
      </c>
    </row>
    <row r="8" spans="2:10" ht="18" customHeight="1" x14ac:dyDescent="0.4">
      <c r="B8" s="95" t="s">
        <v>57</v>
      </c>
      <c r="C8" s="90">
        <v>122</v>
      </c>
      <c r="D8" s="90">
        <v>112</v>
      </c>
      <c r="E8" s="90">
        <v>129</v>
      </c>
      <c r="F8" s="90">
        <v>111</v>
      </c>
      <c r="G8" s="97">
        <v>107</v>
      </c>
      <c r="H8" s="59">
        <f t="shared" ref="H8:H25" si="1">G8/$G$5</f>
        <v>9.5365418894830661E-2</v>
      </c>
      <c r="I8" s="23">
        <f t="shared" ref="I8:I25" si="2">G8-F8</f>
        <v>-4</v>
      </c>
      <c r="J8" s="28">
        <f t="shared" ref="J8:J25" si="3">(G8/F8-1)*100</f>
        <v>-3.6036036036036001</v>
      </c>
    </row>
    <row r="9" spans="2:10" ht="18" customHeight="1" x14ac:dyDescent="0.4">
      <c r="B9" s="95" t="s">
        <v>58</v>
      </c>
      <c r="C9" s="90">
        <v>333</v>
      </c>
      <c r="D9" s="90">
        <v>311</v>
      </c>
      <c r="E9" s="90">
        <v>325</v>
      </c>
      <c r="F9" s="90">
        <v>300</v>
      </c>
      <c r="G9" s="97">
        <v>295</v>
      </c>
      <c r="H9" s="59">
        <f t="shared" si="1"/>
        <v>0.26292335115864529</v>
      </c>
      <c r="I9" s="23">
        <f t="shared" si="2"/>
        <v>-5</v>
      </c>
      <c r="J9" s="28">
        <f t="shared" si="3"/>
        <v>-1.6666666666666718</v>
      </c>
    </row>
    <row r="10" spans="2:10" ht="18" customHeight="1" x14ac:dyDescent="0.4">
      <c r="B10" s="95" t="s">
        <v>59</v>
      </c>
      <c r="C10" s="90">
        <v>78</v>
      </c>
      <c r="D10" s="90">
        <v>73</v>
      </c>
      <c r="E10" s="90">
        <v>80</v>
      </c>
      <c r="F10" s="90">
        <v>66</v>
      </c>
      <c r="G10" s="97">
        <v>70</v>
      </c>
      <c r="H10" s="59">
        <f t="shared" si="1"/>
        <v>6.2388591800356503E-2</v>
      </c>
      <c r="I10" s="23">
        <f t="shared" si="2"/>
        <v>4</v>
      </c>
      <c r="J10" s="28">
        <f t="shared" si="3"/>
        <v>6.0606060606060552</v>
      </c>
    </row>
    <row r="11" spans="2:10" ht="18" customHeight="1" x14ac:dyDescent="0.4">
      <c r="B11" s="95" t="s">
        <v>60</v>
      </c>
      <c r="C11" s="90">
        <v>80</v>
      </c>
      <c r="D11" s="90">
        <v>70</v>
      </c>
      <c r="E11" s="90">
        <v>69</v>
      </c>
      <c r="F11" s="90">
        <v>71</v>
      </c>
      <c r="G11" s="97">
        <v>69</v>
      </c>
      <c r="H11" s="59">
        <f t="shared" si="1"/>
        <v>6.1497326203208559E-2</v>
      </c>
      <c r="I11" s="23">
        <f t="shared" si="2"/>
        <v>-2</v>
      </c>
      <c r="J11" s="28">
        <f t="shared" si="3"/>
        <v>-2.8169014084507005</v>
      </c>
    </row>
    <row r="12" spans="2:10" ht="18" customHeight="1" x14ac:dyDescent="0.4">
      <c r="B12" s="95" t="s">
        <v>61</v>
      </c>
      <c r="C12" s="90">
        <v>87</v>
      </c>
      <c r="D12" s="90">
        <v>81</v>
      </c>
      <c r="E12" s="90">
        <v>87</v>
      </c>
      <c r="F12" s="90">
        <v>81</v>
      </c>
      <c r="G12" s="97">
        <v>81</v>
      </c>
      <c r="H12" s="59">
        <f t="shared" si="1"/>
        <v>7.2192513368983954E-2</v>
      </c>
      <c r="I12" s="23">
        <f t="shared" si="2"/>
        <v>0</v>
      </c>
      <c r="J12" s="28">
        <f t="shared" si="3"/>
        <v>0</v>
      </c>
    </row>
    <row r="13" spans="2:10" ht="18" customHeight="1" x14ac:dyDescent="0.4">
      <c r="B13" s="95" t="s">
        <v>62</v>
      </c>
      <c r="C13" s="90">
        <v>55</v>
      </c>
      <c r="D13" s="90">
        <v>54</v>
      </c>
      <c r="E13" s="90">
        <v>58</v>
      </c>
      <c r="F13" s="90">
        <v>52</v>
      </c>
      <c r="G13" s="97">
        <v>51</v>
      </c>
      <c r="H13" s="59">
        <f t="shared" si="1"/>
        <v>4.5454545454545456E-2</v>
      </c>
      <c r="I13" s="23">
        <f t="shared" si="2"/>
        <v>-1</v>
      </c>
      <c r="J13" s="28">
        <f t="shared" si="3"/>
        <v>-1.9230769230769273</v>
      </c>
    </row>
    <row r="14" spans="2:10" ht="18" customHeight="1" x14ac:dyDescent="0.4">
      <c r="B14" s="95" t="s">
        <v>63</v>
      </c>
      <c r="C14" s="90">
        <v>92</v>
      </c>
      <c r="D14" s="90">
        <v>85</v>
      </c>
      <c r="E14" s="90">
        <v>96</v>
      </c>
      <c r="F14" s="90">
        <v>82</v>
      </c>
      <c r="G14" s="97">
        <v>78</v>
      </c>
      <c r="H14" s="59">
        <f t="shared" si="1"/>
        <v>6.9518716577540107E-2</v>
      </c>
      <c r="I14" s="23">
        <f t="shared" si="2"/>
        <v>-4</v>
      </c>
      <c r="J14" s="28">
        <f t="shared" si="3"/>
        <v>-4.8780487804878092</v>
      </c>
    </row>
    <row r="15" spans="2:10" ht="18" customHeight="1" x14ac:dyDescent="0.4">
      <c r="B15" s="95" t="s">
        <v>64</v>
      </c>
      <c r="C15" s="90">
        <v>47</v>
      </c>
      <c r="D15" s="90">
        <v>43</v>
      </c>
      <c r="E15" s="90">
        <v>40</v>
      </c>
      <c r="F15" s="90">
        <v>42</v>
      </c>
      <c r="G15" s="97">
        <v>41</v>
      </c>
      <c r="H15" s="59">
        <f t="shared" si="1"/>
        <v>3.6541889483065956E-2</v>
      </c>
      <c r="I15" s="23">
        <f t="shared" si="2"/>
        <v>-1</v>
      </c>
      <c r="J15" s="28">
        <f t="shared" si="3"/>
        <v>-2.3809523809523836</v>
      </c>
    </row>
    <row r="16" spans="2:10" ht="18" customHeight="1" x14ac:dyDescent="0.4">
      <c r="B16" s="95" t="s">
        <v>65</v>
      </c>
      <c r="C16" s="90">
        <v>15</v>
      </c>
      <c r="D16" s="90">
        <v>14</v>
      </c>
      <c r="E16" s="90">
        <v>13</v>
      </c>
      <c r="F16" s="90">
        <v>12</v>
      </c>
      <c r="G16" s="97">
        <v>11</v>
      </c>
      <c r="H16" s="59">
        <f t="shared" si="1"/>
        <v>9.8039215686274508E-3</v>
      </c>
      <c r="I16" s="23">
        <f t="shared" si="2"/>
        <v>-1</v>
      </c>
      <c r="J16" s="28">
        <f t="shared" si="3"/>
        <v>-8.3333333333333375</v>
      </c>
    </row>
    <row r="17" spans="2:10" ht="18" customHeight="1" x14ac:dyDescent="0.4">
      <c r="B17" s="95" t="s">
        <v>66</v>
      </c>
      <c r="C17" s="90">
        <v>6</v>
      </c>
      <c r="D17" s="90">
        <v>6</v>
      </c>
      <c r="E17" s="90">
        <v>6</v>
      </c>
      <c r="F17" s="90">
        <v>5</v>
      </c>
      <c r="G17" s="97">
        <v>5</v>
      </c>
      <c r="H17" s="59">
        <f t="shared" si="1"/>
        <v>4.4563279857397506E-3</v>
      </c>
      <c r="I17" s="23">
        <f t="shared" si="2"/>
        <v>0</v>
      </c>
      <c r="J17" s="28">
        <f t="shared" si="3"/>
        <v>0</v>
      </c>
    </row>
    <row r="18" spans="2:10" ht="18" customHeight="1" x14ac:dyDescent="0.4">
      <c r="B18" s="95" t="s">
        <v>67</v>
      </c>
      <c r="C18" s="90">
        <v>10</v>
      </c>
      <c r="D18" s="90">
        <v>10</v>
      </c>
      <c r="E18" s="90">
        <v>13</v>
      </c>
      <c r="F18" s="90">
        <v>7</v>
      </c>
      <c r="G18" s="97">
        <v>7</v>
      </c>
      <c r="H18" s="59">
        <f t="shared" si="1"/>
        <v>6.2388591800356507E-3</v>
      </c>
      <c r="I18" s="23">
        <f t="shared" si="2"/>
        <v>0</v>
      </c>
      <c r="J18" s="28">
        <f t="shared" si="3"/>
        <v>0</v>
      </c>
    </row>
    <row r="19" spans="2:10" ht="18" customHeight="1" x14ac:dyDescent="0.4">
      <c r="B19" s="95" t="s">
        <v>68</v>
      </c>
      <c r="C19" s="90">
        <v>23</v>
      </c>
      <c r="D19" s="90">
        <v>25</v>
      </c>
      <c r="E19" s="90">
        <v>28</v>
      </c>
      <c r="F19" s="90">
        <v>26</v>
      </c>
      <c r="G19" s="97">
        <v>26</v>
      </c>
      <c r="H19" s="59">
        <f t="shared" si="1"/>
        <v>2.3172905525846704E-2</v>
      </c>
      <c r="I19" s="23">
        <f t="shared" si="2"/>
        <v>0</v>
      </c>
      <c r="J19" s="28">
        <f t="shared" si="3"/>
        <v>0</v>
      </c>
    </row>
    <row r="20" spans="2:10" ht="18" customHeight="1" x14ac:dyDescent="0.4">
      <c r="B20" s="95" t="s">
        <v>69</v>
      </c>
      <c r="C20" s="90">
        <v>17</v>
      </c>
      <c r="D20" s="90">
        <v>16</v>
      </c>
      <c r="E20" s="90">
        <v>20</v>
      </c>
      <c r="F20" s="90">
        <v>16</v>
      </c>
      <c r="G20" s="97">
        <v>15</v>
      </c>
      <c r="H20" s="59">
        <f t="shared" si="1"/>
        <v>1.3368983957219251E-2</v>
      </c>
      <c r="I20" s="23">
        <f t="shared" si="2"/>
        <v>-1</v>
      </c>
      <c r="J20" s="28">
        <f t="shared" si="3"/>
        <v>-6.25</v>
      </c>
    </row>
    <row r="21" spans="2:10" ht="18" customHeight="1" x14ac:dyDescent="0.4">
      <c r="B21" s="95" t="s">
        <v>70</v>
      </c>
      <c r="C21" s="90">
        <v>15</v>
      </c>
      <c r="D21" s="90">
        <v>15</v>
      </c>
      <c r="E21" s="90">
        <v>15</v>
      </c>
      <c r="F21" s="90">
        <v>13</v>
      </c>
      <c r="G21" s="97">
        <v>11</v>
      </c>
      <c r="H21" s="59">
        <f t="shared" si="1"/>
        <v>9.8039215686274508E-3</v>
      </c>
      <c r="I21" s="23">
        <f t="shared" si="2"/>
        <v>-2</v>
      </c>
      <c r="J21" s="28">
        <f t="shared" si="3"/>
        <v>-15.384615384615385</v>
      </c>
    </row>
    <row r="22" spans="2:10" ht="18" customHeight="1" x14ac:dyDescent="0.4">
      <c r="B22" s="95" t="s">
        <v>71</v>
      </c>
      <c r="C22" s="90">
        <v>3</v>
      </c>
      <c r="D22" s="90">
        <v>3</v>
      </c>
      <c r="E22" s="90">
        <v>4</v>
      </c>
      <c r="F22" s="90">
        <v>3</v>
      </c>
      <c r="G22" s="97">
        <v>3</v>
      </c>
      <c r="H22" s="59">
        <f t="shared" si="1"/>
        <v>2.6737967914438501E-3</v>
      </c>
      <c r="I22" s="23">
        <f t="shared" si="2"/>
        <v>0</v>
      </c>
      <c r="J22" s="28">
        <f t="shared" si="3"/>
        <v>0</v>
      </c>
    </row>
    <row r="23" spans="2:10" ht="18" customHeight="1" x14ac:dyDescent="0.4">
      <c r="B23" s="95" t="s">
        <v>72</v>
      </c>
      <c r="C23" s="98" t="s">
        <v>73</v>
      </c>
      <c r="D23" s="98" t="s">
        <v>73</v>
      </c>
      <c r="E23" s="99">
        <v>1</v>
      </c>
      <c r="F23" s="98" t="s">
        <v>73</v>
      </c>
      <c r="G23" s="100" t="s">
        <v>73</v>
      </c>
      <c r="H23" s="100" t="s">
        <v>73</v>
      </c>
      <c r="I23" s="23">
        <v>0</v>
      </c>
      <c r="J23" s="28">
        <v>0</v>
      </c>
    </row>
    <row r="24" spans="2:10" ht="18" customHeight="1" x14ac:dyDescent="0.4">
      <c r="B24" s="95" t="s">
        <v>74</v>
      </c>
      <c r="C24" s="98" t="s">
        <v>73</v>
      </c>
      <c r="D24" s="98" t="s">
        <v>73</v>
      </c>
      <c r="E24" s="98" t="s">
        <v>73</v>
      </c>
      <c r="F24" s="98" t="s">
        <v>73</v>
      </c>
      <c r="G24" s="100" t="s">
        <v>73</v>
      </c>
      <c r="H24" s="100" t="s">
        <v>73</v>
      </c>
      <c r="I24" s="23">
        <v>0</v>
      </c>
      <c r="J24" s="28">
        <v>0</v>
      </c>
    </row>
    <row r="25" spans="2:10" ht="18" customHeight="1" thickBot="1" x14ac:dyDescent="0.45">
      <c r="B25" s="104" t="s">
        <v>75</v>
      </c>
      <c r="C25" s="105">
        <v>16</v>
      </c>
      <c r="D25" s="105">
        <v>13</v>
      </c>
      <c r="E25" s="105">
        <v>19</v>
      </c>
      <c r="F25" s="105">
        <v>14</v>
      </c>
      <c r="G25" s="106">
        <v>12</v>
      </c>
      <c r="H25" s="75">
        <f t="shared" si="1"/>
        <v>1.06951871657754E-2</v>
      </c>
      <c r="I25" s="37">
        <f t="shared" si="2"/>
        <v>-2</v>
      </c>
      <c r="J25" s="39">
        <f t="shared" si="3"/>
        <v>-14.28571428571429</v>
      </c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showGridLines="0" workbookViewId="0">
      <selection activeCell="B1" sqref="B1"/>
    </sheetView>
  </sheetViews>
  <sheetFormatPr defaultColWidth="8.875" defaultRowHeight="14.25" x14ac:dyDescent="0.4"/>
  <cols>
    <col min="1" max="1" width="1.625" style="2" customWidth="1"/>
    <col min="2" max="2" width="20.625" style="2" customWidth="1"/>
    <col min="3" max="10" width="9.625" style="2" customWidth="1"/>
    <col min="11" max="16384" width="8.875" style="2"/>
  </cols>
  <sheetData>
    <row r="1" spans="2:10" ht="18" customHeight="1" x14ac:dyDescent="0.4">
      <c r="B1" s="44" t="s">
        <v>78</v>
      </c>
    </row>
    <row r="2" spans="2:10" ht="15" thickBot="1" x14ac:dyDescent="0.45"/>
    <row r="3" spans="2:10" ht="12" customHeight="1" x14ac:dyDescent="0.4">
      <c r="B3" s="159" t="s">
        <v>11</v>
      </c>
      <c r="C3" s="167" t="s">
        <v>12</v>
      </c>
      <c r="D3" s="167" t="s">
        <v>13</v>
      </c>
      <c r="E3" s="161" t="s">
        <v>14</v>
      </c>
      <c r="F3" s="167" t="s">
        <v>15</v>
      </c>
      <c r="G3" s="157" t="s">
        <v>16</v>
      </c>
      <c r="H3" s="84"/>
      <c r="I3" s="69"/>
      <c r="J3" s="70"/>
    </row>
    <row r="4" spans="2:10" ht="20.100000000000001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19</v>
      </c>
    </row>
    <row r="5" spans="2:10" ht="18" customHeight="1" x14ac:dyDescent="0.4">
      <c r="B5" s="49" t="s">
        <v>20</v>
      </c>
      <c r="C5" s="50">
        <v>39194</v>
      </c>
      <c r="D5" s="50">
        <v>38373</v>
      </c>
      <c r="E5" s="50">
        <f t="shared" ref="E5" si="0">SUM(E7:E30)</f>
        <v>38436</v>
      </c>
      <c r="F5" s="101">
        <f>SUM(F7:F30)</f>
        <v>40519</v>
      </c>
      <c r="G5" s="101">
        <f>SUM(G7:G30)</f>
        <v>41542</v>
      </c>
      <c r="H5" s="53">
        <f>G5/$G$5</f>
        <v>1</v>
      </c>
      <c r="I5" s="16">
        <f>G5-F5</f>
        <v>1023</v>
      </c>
      <c r="J5" s="54">
        <f>(G5/F5-1)*100</f>
        <v>2.5247414793060141</v>
      </c>
    </row>
    <row r="6" spans="2:10" ht="18" customHeight="1" x14ac:dyDescent="0.4">
      <c r="B6" s="55"/>
      <c r="C6" s="56"/>
      <c r="D6" s="56"/>
      <c r="E6" s="56"/>
      <c r="F6" s="102"/>
      <c r="G6" s="102"/>
      <c r="H6" s="59"/>
      <c r="I6" s="23"/>
      <c r="J6" s="28"/>
    </row>
    <row r="7" spans="2:10" ht="18" customHeight="1" x14ac:dyDescent="0.4">
      <c r="B7" s="64" t="s">
        <v>79</v>
      </c>
      <c r="C7" s="60">
        <v>6138</v>
      </c>
      <c r="D7" s="60">
        <v>5924</v>
      </c>
      <c r="E7" s="60">
        <v>5979</v>
      </c>
      <c r="F7" s="83">
        <v>5860</v>
      </c>
      <c r="G7" s="83">
        <v>5759</v>
      </c>
      <c r="H7" s="59">
        <f t="shared" ref="H7:H30" si="1">G7/$G$5</f>
        <v>0.13863078330364451</v>
      </c>
      <c r="I7" s="23">
        <f t="shared" ref="I7:I30" si="2">G7-F7</f>
        <v>-101</v>
      </c>
      <c r="J7" s="28">
        <f t="shared" ref="J7:J30" si="3">(G7/F7-1)*100</f>
        <v>-1.7235494880546098</v>
      </c>
    </row>
    <row r="8" spans="2:10" ht="18" customHeight="1" x14ac:dyDescent="0.4">
      <c r="B8" s="64" t="s">
        <v>80</v>
      </c>
      <c r="C8" s="60">
        <v>815</v>
      </c>
      <c r="D8" s="60">
        <v>635</v>
      </c>
      <c r="E8" s="60">
        <v>637</v>
      </c>
      <c r="F8" s="83">
        <v>706</v>
      </c>
      <c r="G8" s="83">
        <v>727</v>
      </c>
      <c r="H8" s="59">
        <f t="shared" si="1"/>
        <v>1.7500361080352415E-2</v>
      </c>
      <c r="I8" s="23">
        <f t="shared" si="2"/>
        <v>21</v>
      </c>
      <c r="J8" s="28">
        <f t="shared" si="3"/>
        <v>2.9745042492917761</v>
      </c>
    </row>
    <row r="9" spans="2:10" ht="18" customHeight="1" x14ac:dyDescent="0.4">
      <c r="B9" s="64" t="s">
        <v>81</v>
      </c>
      <c r="C9" s="60">
        <v>3106</v>
      </c>
      <c r="D9" s="60">
        <v>2911</v>
      </c>
      <c r="E9" s="60">
        <v>2535</v>
      </c>
      <c r="F9" s="83">
        <v>2875</v>
      </c>
      <c r="G9" s="83">
        <v>2881</v>
      </c>
      <c r="H9" s="59">
        <f t="shared" si="1"/>
        <v>6.9351499687063695E-2</v>
      </c>
      <c r="I9" s="23">
        <f t="shared" si="2"/>
        <v>6</v>
      </c>
      <c r="J9" s="28">
        <f t="shared" si="3"/>
        <v>0.20869565217391806</v>
      </c>
    </row>
    <row r="10" spans="2:10" ht="18" customHeight="1" x14ac:dyDescent="0.4">
      <c r="B10" s="65" t="s">
        <v>82</v>
      </c>
      <c r="C10" s="60">
        <v>1051</v>
      </c>
      <c r="D10" s="60">
        <v>1020</v>
      </c>
      <c r="E10" s="60">
        <v>1160</v>
      </c>
      <c r="F10" s="83">
        <v>957</v>
      </c>
      <c r="G10" s="83">
        <v>977</v>
      </c>
      <c r="H10" s="59">
        <f t="shared" si="1"/>
        <v>2.3518366953926149E-2</v>
      </c>
      <c r="I10" s="23">
        <f t="shared" si="2"/>
        <v>20</v>
      </c>
      <c r="J10" s="28">
        <f t="shared" si="3"/>
        <v>2.0898641588296796</v>
      </c>
    </row>
    <row r="11" spans="2:10" ht="18" customHeight="1" x14ac:dyDescent="0.4">
      <c r="B11" s="65" t="s">
        <v>83</v>
      </c>
      <c r="C11" s="60">
        <v>515</v>
      </c>
      <c r="D11" s="60">
        <v>555</v>
      </c>
      <c r="E11" s="60">
        <v>633</v>
      </c>
      <c r="F11" s="83">
        <v>563</v>
      </c>
      <c r="G11" s="83">
        <v>573</v>
      </c>
      <c r="H11" s="59">
        <f t="shared" si="1"/>
        <v>1.3793269462230995E-2</v>
      </c>
      <c r="I11" s="23">
        <f t="shared" si="2"/>
        <v>10</v>
      </c>
      <c r="J11" s="28">
        <f t="shared" si="3"/>
        <v>1.7761989342806483</v>
      </c>
    </row>
    <row r="12" spans="2:10" ht="18" customHeight="1" x14ac:dyDescent="0.4">
      <c r="B12" s="64" t="s">
        <v>84</v>
      </c>
      <c r="C12" s="60">
        <v>1118</v>
      </c>
      <c r="D12" s="60">
        <v>1297</v>
      </c>
      <c r="E12" s="60">
        <v>1322</v>
      </c>
      <c r="F12" s="83">
        <v>1292</v>
      </c>
      <c r="G12" s="83">
        <v>1288</v>
      </c>
      <c r="H12" s="59">
        <f t="shared" si="1"/>
        <v>3.1004766260651871E-2</v>
      </c>
      <c r="I12" s="23">
        <f t="shared" si="2"/>
        <v>-4</v>
      </c>
      <c r="J12" s="28">
        <f t="shared" si="3"/>
        <v>-0.30959752321981782</v>
      </c>
    </row>
    <row r="13" spans="2:10" ht="18" customHeight="1" x14ac:dyDescent="0.4">
      <c r="B13" s="64" t="s">
        <v>85</v>
      </c>
      <c r="C13" s="60">
        <v>803</v>
      </c>
      <c r="D13" s="60">
        <v>762</v>
      </c>
      <c r="E13" s="60">
        <v>697</v>
      </c>
      <c r="F13" s="83">
        <v>757</v>
      </c>
      <c r="G13" s="83">
        <v>748</v>
      </c>
      <c r="H13" s="59">
        <f t="shared" si="1"/>
        <v>1.8005873573732609E-2</v>
      </c>
      <c r="I13" s="23">
        <f t="shared" si="2"/>
        <v>-9</v>
      </c>
      <c r="J13" s="28">
        <f t="shared" si="3"/>
        <v>-1.1889035667106973</v>
      </c>
    </row>
    <row r="14" spans="2:10" ht="18" customHeight="1" x14ac:dyDescent="0.4">
      <c r="B14" s="64" t="s">
        <v>86</v>
      </c>
      <c r="C14" s="60">
        <v>692</v>
      </c>
      <c r="D14" s="60">
        <v>732</v>
      </c>
      <c r="E14" s="60">
        <v>783</v>
      </c>
      <c r="F14" s="83">
        <v>801</v>
      </c>
      <c r="G14" s="83">
        <v>865</v>
      </c>
      <c r="H14" s="59">
        <f t="shared" si="1"/>
        <v>2.0822300322565115E-2</v>
      </c>
      <c r="I14" s="23">
        <f t="shared" si="2"/>
        <v>64</v>
      </c>
      <c r="J14" s="28">
        <f t="shared" si="3"/>
        <v>7.9900124843945042</v>
      </c>
    </row>
    <row r="15" spans="2:10" ht="18" customHeight="1" x14ac:dyDescent="0.4">
      <c r="B15" s="64" t="s">
        <v>87</v>
      </c>
      <c r="C15" s="60">
        <v>54</v>
      </c>
      <c r="D15" s="60">
        <v>57</v>
      </c>
      <c r="E15" s="60">
        <v>59</v>
      </c>
      <c r="F15" s="83">
        <v>55</v>
      </c>
      <c r="G15" s="83">
        <v>54</v>
      </c>
      <c r="H15" s="59">
        <f t="shared" si="1"/>
        <v>1.2998892686919262E-3</v>
      </c>
      <c r="I15" s="23">
        <f t="shared" si="2"/>
        <v>-1</v>
      </c>
      <c r="J15" s="28">
        <f t="shared" si="3"/>
        <v>-1.8181818181818188</v>
      </c>
    </row>
    <row r="16" spans="2:10" ht="18" customHeight="1" x14ac:dyDescent="0.4">
      <c r="B16" s="66" t="s">
        <v>88</v>
      </c>
      <c r="C16" s="60">
        <v>1093</v>
      </c>
      <c r="D16" s="60">
        <v>1070</v>
      </c>
      <c r="E16" s="60">
        <v>1101</v>
      </c>
      <c r="F16" s="83">
        <v>1202</v>
      </c>
      <c r="G16" s="83">
        <v>1197</v>
      </c>
      <c r="H16" s="59">
        <f t="shared" si="1"/>
        <v>2.8814212122671032E-2</v>
      </c>
      <c r="I16" s="23">
        <f t="shared" si="2"/>
        <v>-5</v>
      </c>
      <c r="J16" s="28">
        <f t="shared" si="3"/>
        <v>-0.41597337770382659</v>
      </c>
    </row>
    <row r="17" spans="2:10" ht="18" customHeight="1" x14ac:dyDescent="0.4">
      <c r="B17" s="65" t="s">
        <v>89</v>
      </c>
      <c r="C17" s="60">
        <v>672</v>
      </c>
      <c r="D17" s="60">
        <v>674</v>
      </c>
      <c r="E17" s="60">
        <v>591</v>
      </c>
      <c r="F17" s="83">
        <v>641</v>
      </c>
      <c r="G17" s="83">
        <v>617</v>
      </c>
      <c r="H17" s="59">
        <f t="shared" si="1"/>
        <v>1.4852438495979971E-2</v>
      </c>
      <c r="I17" s="23">
        <f t="shared" si="2"/>
        <v>-24</v>
      </c>
      <c r="J17" s="28">
        <f t="shared" si="3"/>
        <v>-3.7441497659906342</v>
      </c>
    </row>
    <row r="18" spans="2:10" ht="18" customHeight="1" x14ac:dyDescent="0.4">
      <c r="B18" s="64" t="s">
        <v>90</v>
      </c>
      <c r="C18" s="60">
        <v>77</v>
      </c>
      <c r="D18" s="60">
        <v>75</v>
      </c>
      <c r="E18" s="60">
        <v>103</v>
      </c>
      <c r="F18" s="83">
        <v>85</v>
      </c>
      <c r="G18" s="83">
        <v>83</v>
      </c>
      <c r="H18" s="59">
        <f t="shared" si="1"/>
        <v>1.9979779500264791E-3</v>
      </c>
      <c r="I18" s="23">
        <f t="shared" si="2"/>
        <v>-2</v>
      </c>
      <c r="J18" s="28">
        <f t="shared" si="3"/>
        <v>-2.352941176470591</v>
      </c>
    </row>
    <row r="19" spans="2:10" ht="18" customHeight="1" x14ac:dyDescent="0.4">
      <c r="B19" s="64" t="s">
        <v>91</v>
      </c>
      <c r="C19" s="60">
        <v>1830</v>
      </c>
      <c r="D19" s="60">
        <v>1764</v>
      </c>
      <c r="E19" s="60">
        <v>1883</v>
      </c>
      <c r="F19" s="83">
        <v>1786</v>
      </c>
      <c r="G19" s="83">
        <v>1740</v>
      </c>
      <c r="H19" s="59">
        <f t="shared" si="1"/>
        <v>4.1885320880073178E-2</v>
      </c>
      <c r="I19" s="23">
        <f t="shared" si="2"/>
        <v>-46</v>
      </c>
      <c r="J19" s="28">
        <f t="shared" si="3"/>
        <v>-2.5755879059350506</v>
      </c>
    </row>
    <row r="20" spans="2:10" ht="18" customHeight="1" x14ac:dyDescent="0.4">
      <c r="B20" s="64" t="s">
        <v>92</v>
      </c>
      <c r="C20" s="60">
        <v>3894</v>
      </c>
      <c r="D20" s="60">
        <v>3923</v>
      </c>
      <c r="E20" s="60">
        <v>3136</v>
      </c>
      <c r="F20" s="83">
        <v>4699</v>
      </c>
      <c r="G20" s="83">
        <v>4630</v>
      </c>
      <c r="H20" s="59">
        <f t="shared" si="1"/>
        <v>0.11145346877858553</v>
      </c>
      <c r="I20" s="23">
        <f t="shared" si="2"/>
        <v>-69</v>
      </c>
      <c r="J20" s="28">
        <f t="shared" si="3"/>
        <v>-1.4683975313896536</v>
      </c>
    </row>
    <row r="21" spans="2:10" ht="18" customHeight="1" x14ac:dyDescent="0.4">
      <c r="B21" s="64" t="s">
        <v>93</v>
      </c>
      <c r="C21" s="60">
        <v>417</v>
      </c>
      <c r="D21" s="60">
        <v>442</v>
      </c>
      <c r="E21" s="60">
        <v>382</v>
      </c>
      <c r="F21" s="83">
        <v>403</v>
      </c>
      <c r="G21" s="83">
        <v>424</v>
      </c>
      <c r="H21" s="59">
        <f t="shared" si="1"/>
        <v>1.0206537961581051E-2</v>
      </c>
      <c r="I21" s="23">
        <f t="shared" si="2"/>
        <v>21</v>
      </c>
      <c r="J21" s="28">
        <f t="shared" si="3"/>
        <v>5.2109181141439143</v>
      </c>
    </row>
    <row r="22" spans="2:10" ht="18" customHeight="1" x14ac:dyDescent="0.4">
      <c r="B22" s="64" t="s">
        <v>94</v>
      </c>
      <c r="C22" s="60">
        <v>1684</v>
      </c>
      <c r="D22" s="60">
        <v>1703</v>
      </c>
      <c r="E22" s="60">
        <v>1632</v>
      </c>
      <c r="F22" s="83">
        <v>1867</v>
      </c>
      <c r="G22" s="83">
        <v>2001</v>
      </c>
      <c r="H22" s="59">
        <f t="shared" si="1"/>
        <v>4.8168119012084155E-2</v>
      </c>
      <c r="I22" s="23">
        <f t="shared" si="2"/>
        <v>134</v>
      </c>
      <c r="J22" s="28">
        <f t="shared" si="3"/>
        <v>7.1772897696839921</v>
      </c>
    </row>
    <row r="23" spans="2:10" ht="18" customHeight="1" x14ac:dyDescent="0.4">
      <c r="B23" s="64" t="s">
        <v>95</v>
      </c>
      <c r="C23" s="60">
        <v>1371</v>
      </c>
      <c r="D23" s="60">
        <v>1457</v>
      </c>
      <c r="E23" s="60">
        <v>1063</v>
      </c>
      <c r="F23" s="83">
        <v>1600</v>
      </c>
      <c r="G23" s="83">
        <v>1521</v>
      </c>
      <c r="H23" s="59">
        <f t="shared" si="1"/>
        <v>3.6613547734822588E-2</v>
      </c>
      <c r="I23" s="23">
        <f t="shared" si="2"/>
        <v>-79</v>
      </c>
      <c r="J23" s="28">
        <f t="shared" si="3"/>
        <v>-4.9374999999999947</v>
      </c>
    </row>
    <row r="24" spans="2:10" ht="18" customHeight="1" x14ac:dyDescent="0.4">
      <c r="B24" s="64" t="s">
        <v>96</v>
      </c>
      <c r="C24" s="60">
        <v>2518</v>
      </c>
      <c r="D24" s="60">
        <v>2654</v>
      </c>
      <c r="E24" s="60">
        <v>2196</v>
      </c>
      <c r="F24" s="83">
        <v>2685</v>
      </c>
      <c r="G24" s="83">
        <v>2788</v>
      </c>
      <c r="H24" s="59">
        <f t="shared" si="1"/>
        <v>6.7112801502094269E-2</v>
      </c>
      <c r="I24" s="23">
        <f t="shared" si="2"/>
        <v>103</v>
      </c>
      <c r="J24" s="28">
        <f t="shared" si="3"/>
        <v>3.8361266294227203</v>
      </c>
    </row>
    <row r="25" spans="2:10" ht="18" customHeight="1" x14ac:dyDescent="0.4">
      <c r="B25" s="64" t="s">
        <v>97</v>
      </c>
      <c r="C25" s="60">
        <v>839</v>
      </c>
      <c r="D25" s="60">
        <v>751</v>
      </c>
      <c r="E25" s="60">
        <v>1379</v>
      </c>
      <c r="F25" s="83">
        <v>875</v>
      </c>
      <c r="G25" s="83">
        <v>888</v>
      </c>
      <c r="H25" s="59">
        <f t="shared" si="1"/>
        <v>2.1375956862933899E-2</v>
      </c>
      <c r="I25" s="23">
        <f t="shared" si="2"/>
        <v>13</v>
      </c>
      <c r="J25" s="28">
        <f t="shared" si="3"/>
        <v>1.4857142857142902</v>
      </c>
    </row>
    <row r="26" spans="2:10" ht="18" customHeight="1" x14ac:dyDescent="0.4">
      <c r="B26" s="64" t="s">
        <v>98</v>
      </c>
      <c r="C26" s="60">
        <v>4912</v>
      </c>
      <c r="D26" s="60">
        <v>4940</v>
      </c>
      <c r="E26" s="60">
        <v>5538</v>
      </c>
      <c r="F26" s="83">
        <v>5367</v>
      </c>
      <c r="G26" s="83">
        <v>6180</v>
      </c>
      <c r="H26" s="59">
        <f t="shared" si="1"/>
        <v>0.14876510519474268</v>
      </c>
      <c r="I26" s="23">
        <f t="shared" si="2"/>
        <v>813</v>
      </c>
      <c r="J26" s="28">
        <f t="shared" si="3"/>
        <v>15.14812744550027</v>
      </c>
    </row>
    <row r="27" spans="2:10" ht="18" customHeight="1" x14ac:dyDescent="0.4">
      <c r="B27" s="64" t="s">
        <v>99</v>
      </c>
      <c r="C27" s="60">
        <v>1682</v>
      </c>
      <c r="D27" s="60">
        <v>1315</v>
      </c>
      <c r="E27" s="60">
        <v>1722</v>
      </c>
      <c r="F27" s="83">
        <v>1565</v>
      </c>
      <c r="G27" s="83">
        <v>1483</v>
      </c>
      <c r="H27" s="59">
        <f t="shared" si="1"/>
        <v>3.569881084203938E-2</v>
      </c>
      <c r="I27" s="23">
        <f t="shared" si="2"/>
        <v>-82</v>
      </c>
      <c r="J27" s="28">
        <f t="shared" si="3"/>
        <v>-5.23961661341853</v>
      </c>
    </row>
    <row r="28" spans="2:10" ht="18" customHeight="1" x14ac:dyDescent="0.4">
      <c r="B28" s="64" t="s">
        <v>100</v>
      </c>
      <c r="C28" s="60">
        <v>964</v>
      </c>
      <c r="D28" s="60">
        <v>876</v>
      </c>
      <c r="E28" s="60">
        <v>844</v>
      </c>
      <c r="F28" s="83">
        <v>909</v>
      </c>
      <c r="G28" s="83">
        <v>1004</v>
      </c>
      <c r="H28" s="59">
        <f t="shared" si="1"/>
        <v>2.4168311588272109E-2</v>
      </c>
      <c r="I28" s="23">
        <f t="shared" si="2"/>
        <v>95</v>
      </c>
      <c r="J28" s="28">
        <f t="shared" si="3"/>
        <v>10.451045104510449</v>
      </c>
    </row>
    <row r="29" spans="2:10" ht="18" customHeight="1" x14ac:dyDescent="0.4">
      <c r="B29" s="64" t="s">
        <v>101</v>
      </c>
      <c r="C29" s="60">
        <v>2640</v>
      </c>
      <c r="D29" s="60">
        <v>2494</v>
      </c>
      <c r="E29" s="60">
        <v>2730</v>
      </c>
      <c r="F29" s="83">
        <v>2704</v>
      </c>
      <c r="G29" s="83">
        <v>2877</v>
      </c>
      <c r="H29" s="59">
        <f t="shared" si="1"/>
        <v>6.9255211593086521E-2</v>
      </c>
      <c r="I29" s="23">
        <f t="shared" si="2"/>
        <v>173</v>
      </c>
      <c r="J29" s="28">
        <f t="shared" si="3"/>
        <v>6.3979289940828465</v>
      </c>
    </row>
    <row r="30" spans="2:10" ht="18" customHeight="1" thickBot="1" x14ac:dyDescent="0.45">
      <c r="B30" s="71" t="s">
        <v>102</v>
      </c>
      <c r="C30" s="72">
        <v>309</v>
      </c>
      <c r="D30" s="72">
        <v>342</v>
      </c>
      <c r="E30" s="72">
        <v>331</v>
      </c>
      <c r="F30" s="88">
        <v>265</v>
      </c>
      <c r="G30" s="88">
        <v>237</v>
      </c>
      <c r="H30" s="75">
        <f t="shared" si="1"/>
        <v>5.7050695681478986E-3</v>
      </c>
      <c r="I30" s="37">
        <f t="shared" si="2"/>
        <v>-28</v>
      </c>
      <c r="J30" s="39">
        <f t="shared" si="3"/>
        <v>-10.566037735849054</v>
      </c>
    </row>
    <row r="31" spans="2:10" ht="18" customHeight="1" x14ac:dyDescent="0.4">
      <c r="B31" s="63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workbookViewId="0">
      <selection activeCell="L9" sqref="L9"/>
    </sheetView>
  </sheetViews>
  <sheetFormatPr defaultColWidth="8.875" defaultRowHeight="18" customHeight="1" x14ac:dyDescent="0.4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13" width="9.625" style="2" customWidth="1"/>
    <col min="14" max="16384" width="8.875" style="2"/>
  </cols>
  <sheetData>
    <row r="1" spans="2:13" ht="14.25" x14ac:dyDescent="0.4">
      <c r="B1" s="44" t="s">
        <v>103</v>
      </c>
    </row>
    <row r="2" spans="2:13" ht="18" customHeight="1" thickBot="1" x14ac:dyDescent="0.45"/>
    <row r="3" spans="2:13" ht="14.25" x14ac:dyDescent="0.4">
      <c r="B3" s="164" t="s">
        <v>48</v>
      </c>
      <c r="C3" s="164"/>
      <c r="D3" s="164"/>
      <c r="E3" s="159"/>
      <c r="F3" s="167" t="s">
        <v>12</v>
      </c>
      <c r="G3" s="167" t="s">
        <v>13</v>
      </c>
      <c r="H3" s="161" t="s">
        <v>14</v>
      </c>
      <c r="I3" s="167" t="s">
        <v>15</v>
      </c>
      <c r="J3" s="157" t="s">
        <v>16</v>
      </c>
      <c r="K3" s="84"/>
      <c r="L3" s="69"/>
      <c r="M3" s="70"/>
    </row>
    <row r="4" spans="2:13" ht="14.25" x14ac:dyDescent="0.4">
      <c r="B4" s="165"/>
      <c r="C4" s="165"/>
      <c r="D4" s="165"/>
      <c r="E4" s="166"/>
      <c r="F4" s="163"/>
      <c r="G4" s="163"/>
      <c r="H4" s="162"/>
      <c r="I4" s="163"/>
      <c r="J4" s="163"/>
      <c r="K4" s="76" t="s">
        <v>17</v>
      </c>
      <c r="L4" s="47" t="s">
        <v>18</v>
      </c>
      <c r="M4" s="48" t="s">
        <v>76</v>
      </c>
    </row>
    <row r="5" spans="2:13" ht="18" customHeight="1" x14ac:dyDescent="0.4">
      <c r="B5" s="45" t="s">
        <v>49</v>
      </c>
      <c r="C5" s="77"/>
      <c r="D5" s="77"/>
      <c r="E5" s="78"/>
      <c r="F5" s="50">
        <f>SUM(F7:F12)</f>
        <v>39194</v>
      </c>
      <c r="G5" s="50">
        <f>SUM(G7:G12)</f>
        <v>38373</v>
      </c>
      <c r="H5" s="50">
        <f>SUM(H7:H12)</f>
        <v>38436</v>
      </c>
      <c r="I5" s="101">
        <f>SUM(I7:I12)</f>
        <v>40519</v>
      </c>
      <c r="J5" s="101">
        <f>SUM(J7:J12)</f>
        <v>41542</v>
      </c>
      <c r="K5" s="53">
        <f>J5/ $J$5</f>
        <v>1</v>
      </c>
      <c r="L5" s="16">
        <f>J5-I5</f>
        <v>1023</v>
      </c>
      <c r="M5" s="54">
        <f>(J5/I5-1)*100</f>
        <v>2.5247414793060141</v>
      </c>
    </row>
    <row r="6" spans="2:13" ht="18" customHeight="1" x14ac:dyDescent="0.4">
      <c r="B6" s="63"/>
      <c r="C6" s="63"/>
      <c r="D6" s="63"/>
      <c r="E6" s="79"/>
      <c r="F6" s="56"/>
      <c r="G6" s="56"/>
      <c r="H6" s="56"/>
      <c r="I6" s="80"/>
      <c r="J6" s="103"/>
      <c r="K6" s="59"/>
      <c r="L6" s="23"/>
      <c r="M6" s="28"/>
    </row>
    <row r="7" spans="2:13" ht="18" customHeight="1" x14ac:dyDescent="0.4">
      <c r="B7" s="63">
        <v>4</v>
      </c>
      <c r="C7" s="81" t="s">
        <v>50</v>
      </c>
      <c r="D7" s="82">
        <v>9</v>
      </c>
      <c r="E7" s="55" t="s">
        <v>51</v>
      </c>
      <c r="F7" s="60">
        <v>3325</v>
      </c>
      <c r="G7" s="60">
        <v>2997</v>
      </c>
      <c r="H7" s="60">
        <v>3331</v>
      </c>
      <c r="I7" s="83">
        <v>2702</v>
      </c>
      <c r="J7" s="83">
        <v>2773</v>
      </c>
      <c r="K7" s="59">
        <f>J7/ $J$5</f>
        <v>6.6751721149679838E-2</v>
      </c>
      <c r="L7" s="23">
        <f>J7-I7</f>
        <v>71</v>
      </c>
      <c r="M7" s="28">
        <f>(J7/I7-1)*100</f>
        <v>2.6276831976313808</v>
      </c>
    </row>
    <row r="8" spans="2:13" ht="18" customHeight="1" x14ac:dyDescent="0.4">
      <c r="B8" s="63">
        <v>10</v>
      </c>
      <c r="C8" s="81" t="s">
        <v>50</v>
      </c>
      <c r="D8" s="82">
        <v>19</v>
      </c>
      <c r="E8" s="55" t="s">
        <v>51</v>
      </c>
      <c r="F8" s="60">
        <v>4662</v>
      </c>
      <c r="G8" s="60">
        <v>4466</v>
      </c>
      <c r="H8" s="60">
        <v>4262</v>
      </c>
      <c r="I8" s="83">
        <v>4117</v>
      </c>
      <c r="J8" s="83">
        <v>3982</v>
      </c>
      <c r="K8" s="59">
        <f t="shared" ref="K8:K12" si="0">J8/ $J$5</f>
        <v>9.5854797554282417E-2</v>
      </c>
      <c r="L8" s="23">
        <f t="shared" ref="L8:L12" si="1">J8-I8</f>
        <v>-135</v>
      </c>
      <c r="M8" s="28">
        <f t="shared" ref="M8:M12" si="2">(J8/I8-1)*100</f>
        <v>-3.2790867136264223</v>
      </c>
    </row>
    <row r="9" spans="2:13" ht="18" customHeight="1" x14ac:dyDescent="0.4">
      <c r="B9" s="63">
        <v>20</v>
      </c>
      <c r="C9" s="81" t="s">
        <v>50</v>
      </c>
      <c r="D9" s="82">
        <v>29</v>
      </c>
      <c r="E9" s="55" t="s">
        <v>51</v>
      </c>
      <c r="F9" s="60">
        <v>3013</v>
      </c>
      <c r="G9" s="60">
        <v>3019</v>
      </c>
      <c r="H9" s="60">
        <v>2987</v>
      </c>
      <c r="I9" s="83">
        <v>3485</v>
      </c>
      <c r="J9" s="83">
        <v>3352</v>
      </c>
      <c r="K9" s="59">
        <f t="shared" si="0"/>
        <v>8.0689422752876605E-2</v>
      </c>
      <c r="L9" s="23">
        <f t="shared" si="1"/>
        <v>-133</v>
      </c>
      <c r="M9" s="28">
        <f t="shared" si="2"/>
        <v>-3.8163558106169337</v>
      </c>
    </row>
    <row r="10" spans="2:13" ht="18" customHeight="1" x14ac:dyDescent="0.4">
      <c r="B10" s="63">
        <v>30</v>
      </c>
      <c r="C10" s="81" t="s">
        <v>50</v>
      </c>
      <c r="D10" s="82">
        <v>99</v>
      </c>
      <c r="E10" s="55" t="s">
        <v>51</v>
      </c>
      <c r="F10" s="60">
        <v>10257</v>
      </c>
      <c r="G10" s="60">
        <v>9662</v>
      </c>
      <c r="H10" s="60">
        <v>10189</v>
      </c>
      <c r="I10" s="83">
        <v>9697</v>
      </c>
      <c r="J10" s="83">
        <v>10001</v>
      </c>
      <c r="K10" s="59">
        <f t="shared" si="0"/>
        <v>0.24074430696644361</v>
      </c>
      <c r="L10" s="23">
        <f t="shared" si="1"/>
        <v>304</v>
      </c>
      <c r="M10" s="28">
        <f t="shared" si="2"/>
        <v>3.1349902031556187</v>
      </c>
    </row>
    <row r="11" spans="2:13" ht="18" customHeight="1" x14ac:dyDescent="0.4">
      <c r="B11" s="63">
        <v>100</v>
      </c>
      <c r="C11" s="81" t="s">
        <v>50</v>
      </c>
      <c r="D11" s="82">
        <v>299</v>
      </c>
      <c r="E11" s="55" t="s">
        <v>51</v>
      </c>
      <c r="F11" s="60">
        <v>8118</v>
      </c>
      <c r="G11" s="60">
        <v>8638</v>
      </c>
      <c r="H11" s="60">
        <v>7755</v>
      </c>
      <c r="I11" s="83">
        <v>9490</v>
      </c>
      <c r="J11" s="83">
        <v>9479</v>
      </c>
      <c r="K11" s="59">
        <f t="shared" si="0"/>
        <v>0.22817871070242166</v>
      </c>
      <c r="L11" s="23">
        <f t="shared" si="1"/>
        <v>-11</v>
      </c>
      <c r="M11" s="28">
        <f t="shared" si="2"/>
        <v>-0.11591148577450028</v>
      </c>
    </row>
    <row r="12" spans="2:13" ht="18" customHeight="1" thickBot="1" x14ac:dyDescent="0.45">
      <c r="B12" s="85">
        <v>300</v>
      </c>
      <c r="C12" s="86" t="s">
        <v>52</v>
      </c>
      <c r="D12" s="86"/>
      <c r="E12" s="87"/>
      <c r="F12" s="72">
        <v>9819</v>
      </c>
      <c r="G12" s="72">
        <v>9591</v>
      </c>
      <c r="H12" s="72">
        <v>9912</v>
      </c>
      <c r="I12" s="88">
        <v>11028</v>
      </c>
      <c r="J12" s="88">
        <v>11955</v>
      </c>
      <c r="K12" s="75">
        <f t="shared" si="0"/>
        <v>0.2877810408742959</v>
      </c>
      <c r="L12" s="37">
        <f t="shared" si="1"/>
        <v>927</v>
      </c>
      <c r="M12" s="39">
        <f t="shared" si="2"/>
        <v>8.4058759521218782</v>
      </c>
    </row>
    <row r="15" spans="2:13" ht="14.25" x14ac:dyDescent="0.4"/>
  </sheetData>
  <mergeCells count="6">
    <mergeCell ref="J3:J4"/>
    <mergeCell ref="B3:E4"/>
    <mergeCell ref="F3:F4"/>
    <mergeCell ref="G3:G4"/>
    <mergeCell ref="H3:H4"/>
    <mergeCell ref="I3:I4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opLeftCell="A4" workbookViewId="0">
      <selection activeCell="N12" sqref="N12"/>
    </sheetView>
  </sheetViews>
  <sheetFormatPr defaultColWidth="8.875" defaultRowHeight="14.25" x14ac:dyDescent="0.4"/>
  <cols>
    <col min="1" max="1" width="1.625" style="91" customWidth="1"/>
    <col min="2" max="2" width="18.625" style="91" customWidth="1"/>
    <col min="3" max="8" width="9.625" style="90" customWidth="1"/>
    <col min="9" max="10" width="9.625" style="91" customWidth="1"/>
    <col min="11" max="16384" width="8.875" style="91"/>
  </cols>
  <sheetData>
    <row r="1" spans="2:10" ht="18" customHeight="1" x14ac:dyDescent="0.4">
      <c r="B1" s="89" t="s">
        <v>104</v>
      </c>
    </row>
    <row r="2" spans="2:10" ht="15" thickBot="1" x14ac:dyDescent="0.45"/>
    <row r="3" spans="2:10" s="2" customFormat="1" ht="12" customHeight="1" x14ac:dyDescent="0.4">
      <c r="B3" s="159" t="s">
        <v>54</v>
      </c>
      <c r="C3" s="167" t="s">
        <v>12</v>
      </c>
      <c r="D3" s="167" t="s">
        <v>13</v>
      </c>
      <c r="E3" s="161" t="s">
        <v>14</v>
      </c>
      <c r="F3" s="167" t="s">
        <v>15</v>
      </c>
      <c r="G3" s="157" t="s">
        <v>16</v>
      </c>
      <c r="H3" s="84"/>
      <c r="I3" s="69"/>
      <c r="J3" s="70"/>
    </row>
    <row r="4" spans="2:10" s="2" customFormat="1" ht="20.100000000000001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76</v>
      </c>
    </row>
    <row r="5" spans="2:10" ht="18" customHeight="1" x14ac:dyDescent="0.4">
      <c r="B5" s="92" t="s">
        <v>55</v>
      </c>
      <c r="C5" s="93">
        <v>39194</v>
      </c>
      <c r="D5" s="93">
        <v>38373</v>
      </c>
      <c r="E5" s="93">
        <f t="shared" ref="E5:F5" si="0">SUM(E7:E25)</f>
        <v>38436</v>
      </c>
      <c r="F5" s="93">
        <f t="shared" si="0"/>
        <v>40519</v>
      </c>
      <c r="G5" s="94">
        <f>SUM(G7:G25)</f>
        <v>41542</v>
      </c>
      <c r="H5" s="53">
        <f>G5/$G$5</f>
        <v>1</v>
      </c>
      <c r="I5" s="16">
        <f>G5-F5</f>
        <v>1023</v>
      </c>
      <c r="J5" s="54">
        <f>(G5/F5-1)*100</f>
        <v>2.5247414793060141</v>
      </c>
    </row>
    <row r="6" spans="2:10" ht="18" customHeight="1" x14ac:dyDescent="0.4">
      <c r="B6" s="95"/>
      <c r="G6" s="96"/>
      <c r="H6" s="59"/>
      <c r="I6" s="23"/>
      <c r="J6" s="28"/>
    </row>
    <row r="7" spans="2:10" ht="18" customHeight="1" x14ac:dyDescent="0.4">
      <c r="B7" s="95" t="s">
        <v>56</v>
      </c>
      <c r="C7" s="90">
        <v>6062</v>
      </c>
      <c r="D7" s="90">
        <v>6060</v>
      </c>
      <c r="E7" s="90">
        <v>6043</v>
      </c>
      <c r="F7" s="90">
        <v>6340</v>
      </c>
      <c r="G7" s="107">
        <v>6763</v>
      </c>
      <c r="H7" s="59">
        <f>G7/$G$5</f>
        <v>0.1627990948919166</v>
      </c>
      <c r="I7" s="23">
        <f>G7-F7</f>
        <v>423</v>
      </c>
      <c r="J7" s="28">
        <f>(G7/F7-1)*100</f>
        <v>6.6719242902208098</v>
      </c>
    </row>
    <row r="8" spans="2:10" ht="18" customHeight="1" x14ac:dyDescent="0.4">
      <c r="B8" s="95" t="s">
        <v>57</v>
      </c>
      <c r="C8" s="90">
        <v>2959</v>
      </c>
      <c r="D8" s="90">
        <v>2850</v>
      </c>
      <c r="E8" s="90">
        <v>2874</v>
      </c>
      <c r="F8" s="90">
        <v>2909</v>
      </c>
      <c r="G8" s="107">
        <v>2868</v>
      </c>
      <c r="H8" s="59">
        <f t="shared" ref="H8:H25" si="1">G8/$G$5</f>
        <v>6.9038563381637857E-2</v>
      </c>
      <c r="I8" s="23">
        <f t="shared" ref="I8:I25" si="2">G8-F8</f>
        <v>-41</v>
      </c>
      <c r="J8" s="28">
        <f t="shared" ref="J8:J25" si="3">(G8/F8-1)*100</f>
        <v>-1.4094190443451393</v>
      </c>
    </row>
    <row r="9" spans="2:10" ht="18" customHeight="1" x14ac:dyDescent="0.4">
      <c r="B9" s="95" t="s">
        <v>58</v>
      </c>
      <c r="C9" s="90">
        <v>12856</v>
      </c>
      <c r="D9" s="90">
        <v>12646</v>
      </c>
      <c r="E9" s="90">
        <v>13306</v>
      </c>
      <c r="F9" s="90">
        <v>13602</v>
      </c>
      <c r="G9" s="107">
        <v>14311</v>
      </c>
      <c r="H9" s="59">
        <f t="shared" si="1"/>
        <v>0.34449472822685473</v>
      </c>
      <c r="I9" s="23">
        <f t="shared" si="2"/>
        <v>709</v>
      </c>
      <c r="J9" s="28">
        <f t="shared" si="3"/>
        <v>5.2124687545949122</v>
      </c>
    </row>
    <row r="10" spans="2:10" ht="18" customHeight="1" x14ac:dyDescent="0.4">
      <c r="B10" s="95" t="s">
        <v>59</v>
      </c>
      <c r="C10" s="90">
        <v>2282</v>
      </c>
      <c r="D10" s="90">
        <v>2234</v>
      </c>
      <c r="E10" s="90">
        <v>2221</v>
      </c>
      <c r="F10" s="90">
        <v>2229</v>
      </c>
      <c r="G10" s="107">
        <v>2259</v>
      </c>
      <c r="H10" s="59">
        <f t="shared" si="1"/>
        <v>5.437870107361225E-2</v>
      </c>
      <c r="I10" s="23">
        <f t="shared" si="2"/>
        <v>30</v>
      </c>
      <c r="J10" s="28">
        <f t="shared" si="3"/>
        <v>1.3458950201884257</v>
      </c>
    </row>
    <row r="11" spans="2:10" ht="18" customHeight="1" x14ac:dyDescent="0.4">
      <c r="B11" s="95" t="s">
        <v>60</v>
      </c>
      <c r="C11" s="90">
        <v>2354</v>
      </c>
      <c r="D11" s="90">
        <v>2247</v>
      </c>
      <c r="E11" s="90">
        <v>2088</v>
      </c>
      <c r="F11" s="90">
        <v>2252</v>
      </c>
      <c r="G11" s="107">
        <v>2289</v>
      </c>
      <c r="H11" s="59">
        <f t="shared" si="1"/>
        <v>5.5100861778441097E-2</v>
      </c>
      <c r="I11" s="23">
        <f t="shared" si="2"/>
        <v>37</v>
      </c>
      <c r="J11" s="28">
        <f t="shared" si="3"/>
        <v>1.6429840142095919</v>
      </c>
    </row>
    <row r="12" spans="2:10" ht="18" customHeight="1" x14ac:dyDescent="0.4">
      <c r="B12" s="95" t="s">
        <v>61</v>
      </c>
      <c r="C12" s="90">
        <v>5019</v>
      </c>
      <c r="D12" s="90">
        <v>4976</v>
      </c>
      <c r="E12" s="90">
        <v>4225</v>
      </c>
      <c r="F12" s="90">
        <v>5727</v>
      </c>
      <c r="G12" s="107">
        <v>5693</v>
      </c>
      <c r="H12" s="59">
        <f t="shared" si="1"/>
        <v>0.13704202975302104</v>
      </c>
      <c r="I12" s="23">
        <f t="shared" si="2"/>
        <v>-34</v>
      </c>
      <c r="J12" s="28">
        <f t="shared" si="3"/>
        <v>-0.59367906408241966</v>
      </c>
    </row>
    <row r="13" spans="2:10" ht="18" customHeight="1" x14ac:dyDescent="0.4">
      <c r="B13" s="95" t="s">
        <v>62</v>
      </c>
      <c r="C13" s="90">
        <v>1403</v>
      </c>
      <c r="D13" s="90">
        <v>1473</v>
      </c>
      <c r="E13" s="90">
        <v>1568</v>
      </c>
      <c r="F13" s="90">
        <v>1445</v>
      </c>
      <c r="G13" s="107">
        <v>1464</v>
      </c>
      <c r="H13" s="59">
        <f t="shared" si="1"/>
        <v>3.5241442395647776E-2</v>
      </c>
      <c r="I13" s="23">
        <f t="shared" si="2"/>
        <v>19</v>
      </c>
      <c r="J13" s="28">
        <f t="shared" si="3"/>
        <v>1.314878892733562</v>
      </c>
    </row>
    <row r="14" spans="2:10" ht="18" customHeight="1" x14ac:dyDescent="0.4">
      <c r="B14" s="95" t="s">
        <v>63</v>
      </c>
      <c r="C14" s="90">
        <v>3528</v>
      </c>
      <c r="D14" s="90">
        <v>3263</v>
      </c>
      <c r="E14" s="90">
        <v>3492</v>
      </c>
      <c r="F14" s="90">
        <v>3343</v>
      </c>
      <c r="G14" s="107">
        <v>3318</v>
      </c>
      <c r="H14" s="59">
        <f t="shared" si="1"/>
        <v>7.9870973954070584E-2</v>
      </c>
      <c r="I14" s="23">
        <f t="shared" si="2"/>
        <v>-25</v>
      </c>
      <c r="J14" s="28">
        <f t="shared" si="3"/>
        <v>-0.74783128926114717</v>
      </c>
    </row>
    <row r="15" spans="2:10" ht="18" customHeight="1" x14ac:dyDescent="0.4">
      <c r="B15" s="95" t="s">
        <v>64</v>
      </c>
      <c r="C15" s="90">
        <v>1076</v>
      </c>
      <c r="D15" s="90">
        <v>989</v>
      </c>
      <c r="E15" s="90">
        <v>893</v>
      </c>
      <c r="F15" s="90">
        <v>982</v>
      </c>
      <c r="G15" s="107">
        <v>965</v>
      </c>
      <c r="H15" s="59">
        <f t="shared" si="1"/>
        <v>2.3229502671994608E-2</v>
      </c>
      <c r="I15" s="23">
        <f t="shared" si="2"/>
        <v>-17</v>
      </c>
      <c r="J15" s="28">
        <f t="shared" si="3"/>
        <v>-1.731160896130346</v>
      </c>
    </row>
    <row r="16" spans="2:10" ht="18" customHeight="1" x14ac:dyDescent="0.4">
      <c r="B16" s="95" t="s">
        <v>65</v>
      </c>
      <c r="C16" s="90">
        <v>236</v>
      </c>
      <c r="D16" s="90">
        <v>229</v>
      </c>
      <c r="E16" s="90">
        <v>194</v>
      </c>
      <c r="F16" s="90">
        <v>227</v>
      </c>
      <c r="G16" s="107">
        <v>225</v>
      </c>
      <c r="H16" s="59">
        <f t="shared" si="1"/>
        <v>5.4162052862163591E-3</v>
      </c>
      <c r="I16" s="23">
        <f t="shared" si="2"/>
        <v>-2</v>
      </c>
      <c r="J16" s="28">
        <f t="shared" si="3"/>
        <v>-0.88105726872246271</v>
      </c>
    </row>
    <row r="17" spans="2:10" ht="18" customHeight="1" x14ac:dyDescent="0.4">
      <c r="B17" s="95" t="s">
        <v>66</v>
      </c>
      <c r="C17" s="90">
        <v>48</v>
      </c>
      <c r="D17" s="90">
        <v>47</v>
      </c>
      <c r="E17" s="90">
        <v>50</v>
      </c>
      <c r="F17" s="90">
        <v>45</v>
      </c>
      <c r="G17" s="107">
        <v>43</v>
      </c>
      <c r="H17" s="59">
        <f t="shared" si="1"/>
        <v>1.0350970102546821E-3</v>
      </c>
      <c r="I17" s="23">
        <f t="shared" si="2"/>
        <v>-2</v>
      </c>
      <c r="J17" s="28">
        <f t="shared" si="3"/>
        <v>-4.4444444444444393</v>
      </c>
    </row>
    <row r="18" spans="2:10" ht="18" customHeight="1" x14ac:dyDescent="0.4">
      <c r="B18" s="95" t="s">
        <v>67</v>
      </c>
      <c r="C18" s="90">
        <v>117</v>
      </c>
      <c r="D18" s="90">
        <v>112</v>
      </c>
      <c r="E18" s="90">
        <v>143</v>
      </c>
      <c r="F18" s="90">
        <v>97</v>
      </c>
      <c r="G18" s="107">
        <v>92</v>
      </c>
      <c r="H18" s="59">
        <f t="shared" si="1"/>
        <v>2.2146261614751335E-3</v>
      </c>
      <c r="I18" s="23">
        <f t="shared" si="2"/>
        <v>-5</v>
      </c>
      <c r="J18" s="28">
        <f t="shared" si="3"/>
        <v>-5.1546391752577359</v>
      </c>
    </row>
    <row r="19" spans="2:10" ht="18" customHeight="1" x14ac:dyDescent="0.4">
      <c r="B19" s="95" t="s">
        <v>68</v>
      </c>
      <c r="C19" s="90">
        <v>326</v>
      </c>
      <c r="D19" s="90">
        <v>370</v>
      </c>
      <c r="E19" s="90">
        <v>385</v>
      </c>
      <c r="F19" s="90">
        <v>430</v>
      </c>
      <c r="G19" s="107">
        <v>420</v>
      </c>
      <c r="H19" s="59">
        <f t="shared" si="1"/>
        <v>1.0110249867603871E-2</v>
      </c>
      <c r="I19" s="23">
        <f t="shared" si="2"/>
        <v>-10</v>
      </c>
      <c r="J19" s="28">
        <f t="shared" si="3"/>
        <v>-2.3255813953488413</v>
      </c>
    </row>
    <row r="20" spans="2:10" ht="18" customHeight="1" x14ac:dyDescent="0.4">
      <c r="B20" s="95" t="s">
        <v>69</v>
      </c>
      <c r="C20" s="90">
        <v>222</v>
      </c>
      <c r="D20" s="90">
        <v>208</v>
      </c>
      <c r="E20" s="90">
        <v>219</v>
      </c>
      <c r="F20" s="90">
        <v>202</v>
      </c>
      <c r="G20" s="107">
        <v>193</v>
      </c>
      <c r="H20" s="59">
        <f t="shared" si="1"/>
        <v>4.6459005343989215E-3</v>
      </c>
      <c r="I20" s="23">
        <f t="shared" si="2"/>
        <v>-9</v>
      </c>
      <c r="J20" s="28">
        <f t="shared" si="3"/>
        <v>-4.4554455445544594</v>
      </c>
    </row>
    <row r="21" spans="2:10" ht="18" customHeight="1" x14ac:dyDescent="0.4">
      <c r="B21" s="95" t="s">
        <v>70</v>
      </c>
      <c r="C21" s="90">
        <v>526</v>
      </c>
      <c r="D21" s="90">
        <v>508</v>
      </c>
      <c r="E21" s="90">
        <v>546</v>
      </c>
      <c r="F21" s="90">
        <v>526</v>
      </c>
      <c r="G21" s="107">
        <v>484</v>
      </c>
      <c r="H21" s="59">
        <f t="shared" si="1"/>
        <v>1.1650859371238746E-2</v>
      </c>
      <c r="I21" s="23">
        <f t="shared" si="2"/>
        <v>-42</v>
      </c>
      <c r="J21" s="28">
        <f t="shared" si="3"/>
        <v>-7.984790874524716</v>
      </c>
    </row>
    <row r="22" spans="2:10" ht="18" customHeight="1" x14ac:dyDescent="0.4">
      <c r="B22" s="95" t="s">
        <v>71</v>
      </c>
      <c r="C22" s="90">
        <v>32</v>
      </c>
      <c r="D22" s="90">
        <v>30</v>
      </c>
      <c r="E22" s="90">
        <v>27</v>
      </c>
      <c r="F22" s="90">
        <v>42</v>
      </c>
      <c r="G22" s="107">
        <v>41</v>
      </c>
      <c r="H22" s="59">
        <f t="shared" si="1"/>
        <v>9.8695296326609225E-4</v>
      </c>
      <c r="I22" s="23">
        <f t="shared" si="2"/>
        <v>-1</v>
      </c>
      <c r="J22" s="28">
        <f t="shared" si="3"/>
        <v>-2.3809523809523836</v>
      </c>
    </row>
    <row r="23" spans="2:10" ht="18" customHeight="1" x14ac:dyDescent="0.4">
      <c r="B23" s="95" t="s">
        <v>72</v>
      </c>
      <c r="C23" s="98" t="s">
        <v>73</v>
      </c>
      <c r="D23" s="98" t="s">
        <v>73</v>
      </c>
      <c r="E23" s="99">
        <v>4</v>
      </c>
      <c r="F23" s="98" t="s">
        <v>73</v>
      </c>
      <c r="G23" s="98" t="s">
        <v>73</v>
      </c>
      <c r="H23" s="98" t="s">
        <v>73</v>
      </c>
      <c r="I23" s="108">
        <v>0</v>
      </c>
      <c r="J23" s="28">
        <v>0</v>
      </c>
    </row>
    <row r="24" spans="2:10" ht="18" customHeight="1" x14ac:dyDescent="0.4">
      <c r="B24" s="95" t="s">
        <v>74</v>
      </c>
      <c r="C24" s="98" t="s">
        <v>73</v>
      </c>
      <c r="D24" s="98" t="s">
        <v>73</v>
      </c>
      <c r="E24" s="98" t="s">
        <v>73</v>
      </c>
      <c r="F24" s="98" t="s">
        <v>73</v>
      </c>
      <c r="G24" s="98" t="s">
        <v>73</v>
      </c>
      <c r="H24" s="98" t="s">
        <v>73</v>
      </c>
      <c r="I24" s="108">
        <v>0</v>
      </c>
      <c r="J24" s="28">
        <v>0</v>
      </c>
    </row>
    <row r="25" spans="2:10" ht="18" customHeight="1" thickBot="1" x14ac:dyDescent="0.45">
      <c r="B25" s="104" t="s">
        <v>75</v>
      </c>
      <c r="C25" s="105">
        <v>148</v>
      </c>
      <c r="D25" s="105">
        <v>131</v>
      </c>
      <c r="E25" s="105">
        <v>158</v>
      </c>
      <c r="F25" s="105">
        <v>121</v>
      </c>
      <c r="G25" s="109">
        <v>114</v>
      </c>
      <c r="H25" s="75">
        <f t="shared" si="1"/>
        <v>2.7442106783496221E-3</v>
      </c>
      <c r="I25" s="37">
        <f t="shared" si="2"/>
        <v>-7</v>
      </c>
      <c r="J25" s="39">
        <f t="shared" si="3"/>
        <v>-5.7851239669421517</v>
      </c>
    </row>
    <row r="29" spans="2:10" ht="18" customHeight="1" x14ac:dyDescent="0.4">
      <c r="B29" s="89"/>
    </row>
  </sheetData>
  <mergeCells count="6">
    <mergeCell ref="G3:G4"/>
    <mergeCell ref="B3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workbookViewId="0">
      <selection activeCell="C38" sqref="C38"/>
    </sheetView>
  </sheetViews>
  <sheetFormatPr defaultColWidth="8.875" defaultRowHeight="14.25" x14ac:dyDescent="0.4"/>
  <cols>
    <col min="1" max="1" width="1.625" style="2" customWidth="1"/>
    <col min="2" max="2" width="20.625" style="2" customWidth="1"/>
    <col min="3" max="7" width="12.125" style="2" customWidth="1"/>
    <col min="8" max="8" width="9.625" style="2" customWidth="1"/>
    <col min="9" max="9" width="12.25" style="2" customWidth="1"/>
    <col min="10" max="10" width="9.625" style="2" customWidth="1"/>
    <col min="11" max="11" width="11.625" style="2" bestFit="1" customWidth="1"/>
    <col min="12" max="12" width="10.5" style="2" bestFit="1" customWidth="1"/>
    <col min="13" max="16384" width="8.875" style="2"/>
  </cols>
  <sheetData>
    <row r="1" spans="2:10" ht="18" customHeight="1" x14ac:dyDescent="0.4">
      <c r="B1" s="44" t="s">
        <v>168</v>
      </c>
    </row>
    <row r="2" spans="2:10" ht="18" customHeight="1" thickBot="1" x14ac:dyDescent="0.45">
      <c r="J2" s="110"/>
    </row>
    <row r="3" spans="2:10" ht="12" customHeight="1" x14ac:dyDescent="0.4">
      <c r="B3" s="159" t="s">
        <v>11</v>
      </c>
      <c r="C3" s="169" t="s">
        <v>105</v>
      </c>
      <c r="D3" s="169" t="s">
        <v>106</v>
      </c>
      <c r="E3" s="170" t="s">
        <v>107</v>
      </c>
      <c r="F3" s="169" t="s">
        <v>108</v>
      </c>
      <c r="G3" s="168" t="s">
        <v>109</v>
      </c>
      <c r="H3" s="84"/>
      <c r="I3" s="69"/>
      <c r="J3" s="70"/>
    </row>
    <row r="4" spans="2:10" ht="20.100000000000001" customHeight="1" x14ac:dyDescent="0.4">
      <c r="B4" s="160"/>
      <c r="C4" s="163"/>
      <c r="D4" s="163"/>
      <c r="E4" s="162"/>
      <c r="F4" s="163"/>
      <c r="G4" s="163"/>
      <c r="H4" s="76" t="s">
        <v>17</v>
      </c>
      <c r="I4" s="47" t="s">
        <v>18</v>
      </c>
      <c r="J4" s="48" t="s">
        <v>76</v>
      </c>
    </row>
    <row r="5" spans="2:10" ht="18" customHeight="1" x14ac:dyDescent="0.4">
      <c r="B5" s="49" t="s">
        <v>20</v>
      </c>
      <c r="C5" s="50">
        <f t="shared" ref="C5" si="0">SUM(C7:C30)</f>
        <v>100430641</v>
      </c>
      <c r="D5" s="51">
        <v>105669517</v>
      </c>
      <c r="E5" s="50">
        <f t="shared" ref="E5" si="1">SUM(E7:E30)</f>
        <v>108561493</v>
      </c>
      <c r="F5" s="111">
        <v>109606327</v>
      </c>
      <c r="G5" s="52">
        <f>SUM(G7:G30)</f>
        <v>117209017</v>
      </c>
      <c r="H5" s="53">
        <f>G5/$G$5</f>
        <v>1</v>
      </c>
      <c r="I5" s="111">
        <f>G5-F5</f>
        <v>7602690</v>
      </c>
      <c r="J5" s="54">
        <f>(G5/F5-1)*100</f>
        <v>6.9363605259758376</v>
      </c>
    </row>
    <row r="6" spans="2:10" ht="18" customHeight="1" x14ac:dyDescent="0.4">
      <c r="B6" s="55"/>
      <c r="C6" s="56"/>
      <c r="D6" s="57"/>
      <c r="E6" s="56"/>
      <c r="F6" s="112"/>
      <c r="G6" s="112"/>
      <c r="H6" s="59"/>
      <c r="I6" s="23"/>
      <c r="J6" s="28"/>
    </row>
    <row r="7" spans="2:10" ht="18" customHeight="1" x14ac:dyDescent="0.4">
      <c r="B7" s="64" t="s">
        <v>21</v>
      </c>
      <c r="C7" s="60">
        <v>7055444</v>
      </c>
      <c r="D7" s="61">
        <v>6810063</v>
      </c>
      <c r="E7" s="60">
        <v>7944410</v>
      </c>
      <c r="F7" s="62">
        <v>7413798</v>
      </c>
      <c r="G7" s="62">
        <v>7261324</v>
      </c>
      <c r="H7" s="59">
        <f t="shared" ref="H7:H30" si="2">G7/$G$5</f>
        <v>6.1951923033361847E-2</v>
      </c>
      <c r="I7" s="23">
        <f t="shared" ref="I7:I30" si="3">G7-F7</f>
        <v>-152474</v>
      </c>
      <c r="J7" s="28">
        <f t="shared" ref="J7:J30" si="4">(G7/F7-1)*100</f>
        <v>-2.0566246881827621</v>
      </c>
    </row>
    <row r="8" spans="2:10" ht="18" customHeight="1" x14ac:dyDescent="0.4">
      <c r="B8" s="64" t="s">
        <v>22</v>
      </c>
      <c r="C8" s="60">
        <v>1310075</v>
      </c>
      <c r="D8" s="61">
        <v>1273729</v>
      </c>
      <c r="E8" s="60">
        <v>1257890</v>
      </c>
      <c r="F8" s="62">
        <v>1257218</v>
      </c>
      <c r="G8" s="62">
        <v>1291359</v>
      </c>
      <c r="H8" s="59">
        <f t="shared" si="2"/>
        <v>1.1017573844169345E-2</v>
      </c>
      <c r="I8" s="23">
        <f t="shared" si="3"/>
        <v>34141</v>
      </c>
      <c r="J8" s="28">
        <f t="shared" si="4"/>
        <v>2.7155990448752831</v>
      </c>
    </row>
    <row r="9" spans="2:10" ht="18" customHeight="1" x14ac:dyDescent="0.4">
      <c r="B9" s="64" t="s">
        <v>110</v>
      </c>
      <c r="C9" s="60">
        <v>3415298</v>
      </c>
      <c r="D9" s="61">
        <v>3425494</v>
      </c>
      <c r="E9" s="60">
        <v>4255048</v>
      </c>
      <c r="F9" s="62">
        <v>3585669</v>
      </c>
      <c r="G9" s="62">
        <v>3384828</v>
      </c>
      <c r="H9" s="59">
        <f t="shared" si="2"/>
        <v>2.8878563156962574E-2</v>
      </c>
      <c r="I9" s="23">
        <f t="shared" si="3"/>
        <v>-200841</v>
      </c>
      <c r="J9" s="28">
        <f t="shared" si="4"/>
        <v>-5.6012141667287185</v>
      </c>
    </row>
    <row r="10" spans="2:10" ht="18" customHeight="1" x14ac:dyDescent="0.4">
      <c r="B10" s="65" t="s">
        <v>24</v>
      </c>
      <c r="C10" s="60">
        <v>3553883</v>
      </c>
      <c r="D10" s="61">
        <v>3681137</v>
      </c>
      <c r="E10" s="60">
        <v>3958891</v>
      </c>
      <c r="F10" s="62">
        <v>3793954</v>
      </c>
      <c r="G10" s="62">
        <v>4398395</v>
      </c>
      <c r="H10" s="59">
        <f t="shared" si="2"/>
        <v>3.7526080437992243E-2</v>
      </c>
      <c r="I10" s="23">
        <f t="shared" si="3"/>
        <v>604441</v>
      </c>
      <c r="J10" s="28">
        <f t="shared" si="4"/>
        <v>15.931690262981579</v>
      </c>
    </row>
    <row r="11" spans="2:10" ht="18" customHeight="1" x14ac:dyDescent="0.4">
      <c r="B11" s="65" t="s">
        <v>25</v>
      </c>
      <c r="C11" s="60">
        <v>761258</v>
      </c>
      <c r="D11" s="61">
        <v>773504</v>
      </c>
      <c r="E11" s="60">
        <v>756500</v>
      </c>
      <c r="F11" s="62">
        <v>837588</v>
      </c>
      <c r="G11" s="62">
        <v>971051</v>
      </c>
      <c r="H11" s="59">
        <f t="shared" si="2"/>
        <v>8.2847806837250421E-3</v>
      </c>
      <c r="I11" s="23">
        <f t="shared" si="3"/>
        <v>133463</v>
      </c>
      <c r="J11" s="28">
        <f t="shared" si="4"/>
        <v>15.934206316231837</v>
      </c>
    </row>
    <row r="12" spans="2:10" ht="18" customHeight="1" x14ac:dyDescent="0.4">
      <c r="B12" s="64" t="s">
        <v>26</v>
      </c>
      <c r="C12" s="60">
        <v>2516991</v>
      </c>
      <c r="D12" s="61">
        <v>2955910</v>
      </c>
      <c r="E12" s="60">
        <v>2934772</v>
      </c>
      <c r="F12" s="62">
        <v>3062183</v>
      </c>
      <c r="G12" s="62">
        <v>3052760</v>
      </c>
      <c r="H12" s="59">
        <f t="shared" si="2"/>
        <v>2.6045436418940363E-2</v>
      </c>
      <c r="I12" s="23">
        <f t="shared" si="3"/>
        <v>-9423</v>
      </c>
      <c r="J12" s="28">
        <f t="shared" si="4"/>
        <v>-0.30772164824898196</v>
      </c>
    </row>
    <row r="13" spans="2:10" ht="18" customHeight="1" x14ac:dyDescent="0.4">
      <c r="B13" s="64" t="s">
        <v>27</v>
      </c>
      <c r="C13" s="60">
        <v>915480</v>
      </c>
      <c r="D13" s="61">
        <v>887487</v>
      </c>
      <c r="E13" s="60">
        <v>774739</v>
      </c>
      <c r="F13" s="62">
        <v>789709</v>
      </c>
      <c r="G13" s="62">
        <v>797828</v>
      </c>
      <c r="H13" s="59">
        <f t="shared" si="2"/>
        <v>6.8068824431826774E-3</v>
      </c>
      <c r="I13" s="23">
        <f t="shared" si="3"/>
        <v>8119</v>
      </c>
      <c r="J13" s="28">
        <f t="shared" si="4"/>
        <v>1.0281002242598314</v>
      </c>
    </row>
    <row r="14" spans="2:10" ht="18" customHeight="1" x14ac:dyDescent="0.4">
      <c r="B14" s="64" t="s">
        <v>28</v>
      </c>
      <c r="C14" s="60">
        <v>2695968</v>
      </c>
      <c r="D14" s="56" t="s">
        <v>111</v>
      </c>
      <c r="E14" s="60">
        <v>2737743</v>
      </c>
      <c r="F14" s="113" t="s">
        <v>111</v>
      </c>
      <c r="G14" s="103">
        <v>3201058</v>
      </c>
      <c r="H14" s="59">
        <f t="shared" si="2"/>
        <v>2.7310680371971725E-2</v>
      </c>
      <c r="I14" s="114" t="s">
        <v>111</v>
      </c>
      <c r="J14" s="30" t="s">
        <v>112</v>
      </c>
    </row>
    <row r="15" spans="2:10" ht="18" customHeight="1" x14ac:dyDescent="0.4">
      <c r="B15" s="64" t="s">
        <v>113</v>
      </c>
      <c r="C15" s="60">
        <v>272330</v>
      </c>
      <c r="D15" s="61">
        <v>269808</v>
      </c>
      <c r="E15" s="60">
        <v>249959</v>
      </c>
      <c r="F15" s="62">
        <v>197884</v>
      </c>
      <c r="G15" s="62">
        <v>179221</v>
      </c>
      <c r="H15" s="59">
        <f t="shared" si="2"/>
        <v>1.5290717778138178E-3</v>
      </c>
      <c r="I15" s="23">
        <f t="shared" si="3"/>
        <v>-18663</v>
      </c>
      <c r="J15" s="28">
        <f t="shared" si="4"/>
        <v>-9.4312829738634747</v>
      </c>
    </row>
    <row r="16" spans="2:10" ht="18" customHeight="1" x14ac:dyDescent="0.4">
      <c r="B16" s="66" t="s">
        <v>30</v>
      </c>
      <c r="C16" s="60">
        <v>2625011</v>
      </c>
      <c r="D16" s="61">
        <v>2609360</v>
      </c>
      <c r="E16" s="60">
        <v>2822982</v>
      </c>
      <c r="F16" s="62">
        <v>2412871</v>
      </c>
      <c r="G16" s="62">
        <v>2807169</v>
      </c>
      <c r="H16" s="59">
        <f t="shared" si="2"/>
        <v>2.395011127855462E-2</v>
      </c>
      <c r="I16" s="23">
        <f t="shared" si="3"/>
        <v>394298</v>
      </c>
      <c r="J16" s="28">
        <f t="shared" si="4"/>
        <v>16.341445522781783</v>
      </c>
    </row>
    <row r="17" spans="2:10" ht="18" customHeight="1" x14ac:dyDescent="0.4">
      <c r="B17" s="65" t="s">
        <v>114</v>
      </c>
      <c r="C17" s="60">
        <v>687590</v>
      </c>
      <c r="D17" s="61">
        <v>735664</v>
      </c>
      <c r="E17" s="60">
        <v>752608</v>
      </c>
      <c r="F17" s="62">
        <v>766303</v>
      </c>
      <c r="G17" s="62">
        <v>753450</v>
      </c>
      <c r="H17" s="59">
        <f t="shared" si="2"/>
        <v>6.4282596960948835E-3</v>
      </c>
      <c r="I17" s="23">
        <f t="shared" si="3"/>
        <v>-12853</v>
      </c>
      <c r="J17" s="28">
        <f t="shared" si="4"/>
        <v>-1.6772738720845393</v>
      </c>
    </row>
    <row r="18" spans="2:10" ht="18" customHeight="1" x14ac:dyDescent="0.4">
      <c r="B18" s="64" t="s">
        <v>115</v>
      </c>
      <c r="C18" s="60">
        <v>81852</v>
      </c>
      <c r="D18" s="56" t="s">
        <v>116</v>
      </c>
      <c r="E18" s="60">
        <v>92726</v>
      </c>
      <c r="F18" s="103">
        <v>93062</v>
      </c>
      <c r="G18" s="103">
        <v>85898</v>
      </c>
      <c r="H18" s="59">
        <f t="shared" si="2"/>
        <v>7.3286170465878067E-4</v>
      </c>
      <c r="I18" s="23">
        <f t="shared" si="3"/>
        <v>-7164</v>
      </c>
      <c r="J18" s="28">
        <f t="shared" si="4"/>
        <v>-7.6980937439556474</v>
      </c>
    </row>
    <row r="19" spans="2:10" ht="18" customHeight="1" x14ac:dyDescent="0.4">
      <c r="B19" s="64" t="s">
        <v>33</v>
      </c>
      <c r="C19" s="60">
        <v>3716750</v>
      </c>
      <c r="D19" s="61">
        <v>3705161</v>
      </c>
      <c r="E19" s="60">
        <v>3972092</v>
      </c>
      <c r="F19" s="62">
        <v>3473784</v>
      </c>
      <c r="G19" s="62">
        <v>3345340</v>
      </c>
      <c r="H19" s="59">
        <f t="shared" si="2"/>
        <v>2.8541660749530899E-2</v>
      </c>
      <c r="I19" s="23">
        <f t="shared" si="3"/>
        <v>-128444</v>
      </c>
      <c r="J19" s="28">
        <f t="shared" si="4"/>
        <v>-3.6975240832475498</v>
      </c>
    </row>
    <row r="20" spans="2:10" ht="18" customHeight="1" x14ac:dyDescent="0.4">
      <c r="B20" s="64" t="s">
        <v>117</v>
      </c>
      <c r="C20" s="60">
        <v>15835895</v>
      </c>
      <c r="D20" s="61">
        <v>17306492</v>
      </c>
      <c r="E20" s="60">
        <v>16074400</v>
      </c>
      <c r="F20" s="62">
        <v>16281399</v>
      </c>
      <c r="G20" s="62">
        <v>17298365</v>
      </c>
      <c r="H20" s="59">
        <f t="shared" si="2"/>
        <v>0.1475856162158582</v>
      </c>
      <c r="I20" s="23">
        <f t="shared" si="3"/>
        <v>1016966</v>
      </c>
      <c r="J20" s="28">
        <f t="shared" si="4"/>
        <v>6.2461831443354487</v>
      </c>
    </row>
    <row r="21" spans="2:10" ht="18" customHeight="1" x14ac:dyDescent="0.4">
      <c r="B21" s="64" t="s">
        <v>118</v>
      </c>
      <c r="C21" s="60">
        <v>1787084</v>
      </c>
      <c r="D21" s="61">
        <v>1912898</v>
      </c>
      <c r="E21" s="60">
        <v>3156296</v>
      </c>
      <c r="F21" s="115" t="s">
        <v>116</v>
      </c>
      <c r="G21" s="62">
        <v>3201573</v>
      </c>
      <c r="H21" s="59">
        <f t="shared" si="2"/>
        <v>2.7315074231874157E-2</v>
      </c>
      <c r="I21" s="114" t="s">
        <v>111</v>
      </c>
      <c r="J21" s="30" t="s">
        <v>116</v>
      </c>
    </row>
    <row r="22" spans="2:10" ht="18" customHeight="1" x14ac:dyDescent="0.4">
      <c r="B22" s="64" t="s">
        <v>36</v>
      </c>
      <c r="C22" s="60">
        <v>3369550</v>
      </c>
      <c r="D22" s="61">
        <v>3563407</v>
      </c>
      <c r="E22" s="60">
        <v>3386033</v>
      </c>
      <c r="F22" s="62">
        <v>3886137</v>
      </c>
      <c r="G22" s="62">
        <v>4184267</v>
      </c>
      <c r="H22" s="59">
        <f t="shared" si="2"/>
        <v>3.5699190276461408E-2</v>
      </c>
      <c r="I22" s="23">
        <f t="shared" si="3"/>
        <v>298130</v>
      </c>
      <c r="J22" s="28">
        <f t="shared" si="4"/>
        <v>7.6716286636317799</v>
      </c>
    </row>
    <row r="23" spans="2:10" ht="18" customHeight="1" x14ac:dyDescent="0.4">
      <c r="B23" s="64" t="s">
        <v>37</v>
      </c>
      <c r="C23" s="60">
        <v>5144840</v>
      </c>
      <c r="D23" s="61">
        <v>5621889</v>
      </c>
      <c r="E23" s="60">
        <v>3050410</v>
      </c>
      <c r="F23" s="62">
        <v>5976539</v>
      </c>
      <c r="G23" s="62">
        <v>6592261</v>
      </c>
      <c r="H23" s="59">
        <f t="shared" si="2"/>
        <v>5.6243633542289666E-2</v>
      </c>
      <c r="I23" s="23">
        <f t="shared" si="3"/>
        <v>615722</v>
      </c>
      <c r="J23" s="28">
        <f t="shared" si="4"/>
        <v>10.302317110287419</v>
      </c>
    </row>
    <row r="24" spans="2:10" ht="18" customHeight="1" x14ac:dyDescent="0.4">
      <c r="B24" s="64" t="s">
        <v>119</v>
      </c>
      <c r="C24" s="60">
        <v>5873881</v>
      </c>
      <c r="D24" s="61">
        <v>6562980</v>
      </c>
      <c r="E24" s="60">
        <v>4797299</v>
      </c>
      <c r="F24" s="62">
        <v>6482352</v>
      </c>
      <c r="G24" s="62">
        <v>6376994</v>
      </c>
      <c r="H24" s="59">
        <f t="shared" si="2"/>
        <v>5.4407025698372677E-2</v>
      </c>
      <c r="I24" s="23">
        <f t="shared" si="3"/>
        <v>-105358</v>
      </c>
      <c r="J24" s="28">
        <f t="shared" si="4"/>
        <v>-1.6253051361604598</v>
      </c>
    </row>
    <row r="25" spans="2:10" ht="18" customHeight="1" x14ac:dyDescent="0.4">
      <c r="B25" s="64" t="s">
        <v>120</v>
      </c>
      <c r="C25" s="60">
        <v>1775644</v>
      </c>
      <c r="D25" s="61">
        <v>1881372</v>
      </c>
      <c r="E25" s="60">
        <v>5051363</v>
      </c>
      <c r="F25" s="62">
        <v>1780384</v>
      </c>
      <c r="G25" s="62">
        <v>1826048</v>
      </c>
      <c r="H25" s="59">
        <f t="shared" si="2"/>
        <v>1.5579415703145092E-2</v>
      </c>
      <c r="I25" s="23">
        <f t="shared" si="3"/>
        <v>45664</v>
      </c>
      <c r="J25" s="28">
        <f t="shared" si="4"/>
        <v>2.5648399446411618</v>
      </c>
    </row>
    <row r="26" spans="2:10" ht="18" customHeight="1" x14ac:dyDescent="0.4">
      <c r="B26" s="64" t="s">
        <v>40</v>
      </c>
      <c r="C26" s="60">
        <v>13572856</v>
      </c>
      <c r="D26" s="61">
        <v>16089623</v>
      </c>
      <c r="E26" s="60">
        <v>17025690</v>
      </c>
      <c r="F26" s="62">
        <v>18136659</v>
      </c>
      <c r="G26" s="62">
        <v>20717116</v>
      </c>
      <c r="H26" s="59">
        <f t="shared" si="2"/>
        <v>0.17675360249800576</v>
      </c>
      <c r="I26" s="23">
        <f t="shared" si="3"/>
        <v>2580457</v>
      </c>
      <c r="J26" s="28">
        <f t="shared" si="4"/>
        <v>14.227851998540642</v>
      </c>
    </row>
    <row r="27" spans="2:10" ht="18" customHeight="1" x14ac:dyDescent="0.4">
      <c r="B27" s="64" t="s">
        <v>121</v>
      </c>
      <c r="C27" s="60">
        <v>2702370</v>
      </c>
      <c r="D27" s="61">
        <v>2129392</v>
      </c>
      <c r="E27" s="60">
        <v>3112562</v>
      </c>
      <c r="F27" s="62">
        <v>3372937</v>
      </c>
      <c r="G27" s="62">
        <v>3631165</v>
      </c>
      <c r="H27" s="59">
        <f t="shared" si="2"/>
        <v>3.0980252995381746E-2</v>
      </c>
      <c r="I27" s="23">
        <f t="shared" si="3"/>
        <v>258228</v>
      </c>
      <c r="J27" s="28">
        <f t="shared" si="4"/>
        <v>7.6558797273711399</v>
      </c>
    </row>
    <row r="28" spans="2:10" ht="18" customHeight="1" x14ac:dyDescent="0.4">
      <c r="B28" s="64" t="s">
        <v>42</v>
      </c>
      <c r="C28" s="60">
        <v>13421671</v>
      </c>
      <c r="D28" s="61">
        <v>13135607</v>
      </c>
      <c r="E28" s="60">
        <v>11781710</v>
      </c>
      <c r="F28" s="62">
        <v>11295902</v>
      </c>
      <c r="G28" s="62">
        <v>12880209</v>
      </c>
      <c r="H28" s="59">
        <f t="shared" si="2"/>
        <v>0.10989093953411451</v>
      </c>
      <c r="I28" s="23">
        <f t="shared" si="3"/>
        <v>1584307</v>
      </c>
      <c r="J28" s="28">
        <f t="shared" si="4"/>
        <v>14.025502345894992</v>
      </c>
    </row>
    <row r="29" spans="2:10" ht="18" customHeight="1" x14ac:dyDescent="0.4">
      <c r="B29" s="64" t="s">
        <v>122</v>
      </c>
      <c r="C29" s="60">
        <v>7083082</v>
      </c>
      <c r="D29" s="61">
        <v>7434386</v>
      </c>
      <c r="E29" s="60">
        <v>8233215</v>
      </c>
      <c r="F29" s="62">
        <v>8507864</v>
      </c>
      <c r="G29" s="62">
        <v>8733220</v>
      </c>
      <c r="H29" s="59">
        <f t="shared" si="2"/>
        <v>7.4509796460454913E-2</v>
      </c>
      <c r="I29" s="23">
        <f t="shared" si="3"/>
        <v>225356</v>
      </c>
      <c r="J29" s="28">
        <f t="shared" si="4"/>
        <v>2.6487964546682896</v>
      </c>
    </row>
    <row r="30" spans="2:10" ht="18" customHeight="1" thickBot="1" x14ac:dyDescent="0.45">
      <c r="B30" s="71" t="s">
        <v>123</v>
      </c>
      <c r="C30" s="72">
        <v>255838</v>
      </c>
      <c r="D30" s="73">
        <v>278144</v>
      </c>
      <c r="E30" s="72">
        <v>382155</v>
      </c>
      <c r="F30" s="74">
        <v>252790</v>
      </c>
      <c r="G30" s="74">
        <v>238118</v>
      </c>
      <c r="H30" s="75">
        <f t="shared" si="2"/>
        <v>2.0315672470830465E-3</v>
      </c>
      <c r="I30" s="37">
        <f t="shared" si="3"/>
        <v>-14672</v>
      </c>
      <c r="J30" s="39">
        <f t="shared" si="4"/>
        <v>-5.8040270580323572</v>
      </c>
    </row>
    <row r="31" spans="2:10" ht="18" customHeight="1" x14ac:dyDescent="0.4">
      <c r="B31" s="63"/>
    </row>
    <row r="32" spans="2:10" x14ac:dyDescent="0.4">
      <c r="B32" s="44" t="s">
        <v>132</v>
      </c>
    </row>
    <row r="36" spans="2:2" ht="18" customHeight="1" x14ac:dyDescent="0.4">
      <c r="B36" s="44"/>
    </row>
  </sheetData>
  <mergeCells count="6">
    <mergeCell ref="G3:G4"/>
    <mergeCell ref="B3:B4"/>
    <mergeCell ref="C3:C4"/>
    <mergeCell ref="D3:D4"/>
    <mergeCell ref="E3:E4"/>
    <mergeCell ref="F3:F4"/>
  </mergeCells>
  <phoneticPr fontId="2"/>
  <conditionalFormatting sqref="F7:G30">
    <cfRule type="expression" dxfId="1" priority="2" stopIfTrue="1">
      <formula>MOD(#REF!,100)=0</formula>
    </cfRule>
  </conditionalFormatting>
  <conditionalFormatting sqref="D7:D30">
    <cfRule type="expression" dxfId="0" priority="1" stopIfTrue="1">
      <formula>MOD(#REF!,100)=0</formula>
    </cfRule>
  </conditionalFormatting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tabSelected="1" workbookViewId="0">
      <selection activeCell="C14" sqref="C14"/>
    </sheetView>
  </sheetViews>
  <sheetFormatPr defaultColWidth="8.875" defaultRowHeight="18" customHeight="1" x14ac:dyDescent="0.4"/>
  <cols>
    <col min="1" max="1" width="1.625" style="2" customWidth="1"/>
    <col min="2" max="2" width="4.625" style="2" customWidth="1"/>
    <col min="3" max="4" width="4.125" style="2" customWidth="1"/>
    <col min="5" max="5" width="4.625" style="2" customWidth="1"/>
    <col min="6" max="10" width="12.125" style="2" customWidth="1"/>
    <col min="11" max="11" width="9.625" style="2" customWidth="1"/>
    <col min="12" max="12" width="12.125" style="2" customWidth="1"/>
    <col min="13" max="13" width="9.625" style="2" customWidth="1"/>
    <col min="14" max="16384" width="8.875" style="2"/>
  </cols>
  <sheetData>
    <row r="1" spans="2:13" ht="14.25" x14ac:dyDescent="0.4">
      <c r="B1" s="44" t="s">
        <v>167</v>
      </c>
    </row>
    <row r="2" spans="2:13" ht="15" thickBot="1" x14ac:dyDescent="0.45">
      <c r="M2" s="110"/>
    </row>
    <row r="3" spans="2:13" ht="14.25" x14ac:dyDescent="0.4">
      <c r="B3" s="164" t="s">
        <v>48</v>
      </c>
      <c r="C3" s="164"/>
      <c r="D3" s="164"/>
      <c r="E3" s="159"/>
      <c r="F3" s="169" t="s">
        <v>105</v>
      </c>
      <c r="G3" s="169" t="s">
        <v>106</v>
      </c>
      <c r="H3" s="170" t="s">
        <v>107</v>
      </c>
      <c r="I3" s="169" t="s">
        <v>108</v>
      </c>
      <c r="J3" s="168" t="s">
        <v>109</v>
      </c>
      <c r="K3" s="84"/>
      <c r="L3" s="69"/>
      <c r="M3" s="70"/>
    </row>
    <row r="4" spans="2:13" ht="14.25" x14ac:dyDescent="0.4">
      <c r="B4" s="165"/>
      <c r="C4" s="165"/>
      <c r="D4" s="165"/>
      <c r="E4" s="166"/>
      <c r="F4" s="163"/>
      <c r="G4" s="163"/>
      <c r="H4" s="162"/>
      <c r="I4" s="163"/>
      <c r="J4" s="163"/>
      <c r="K4" s="76" t="s">
        <v>17</v>
      </c>
      <c r="L4" s="47" t="s">
        <v>18</v>
      </c>
      <c r="M4" s="48" t="s">
        <v>19</v>
      </c>
    </row>
    <row r="5" spans="2:13" ht="18" customHeight="1" x14ac:dyDescent="0.4">
      <c r="B5" s="45" t="s">
        <v>49</v>
      </c>
      <c r="C5" s="77"/>
      <c r="D5" s="77"/>
      <c r="E5" s="78"/>
      <c r="F5" s="50">
        <v>100430641</v>
      </c>
      <c r="G5" s="50">
        <v>105669517</v>
      </c>
      <c r="H5" s="50">
        <f>SUM(H7:H12)</f>
        <v>108561493</v>
      </c>
      <c r="I5" s="101">
        <f>SUM(I7:I12)</f>
        <v>109606327</v>
      </c>
      <c r="J5" s="101">
        <f>SUM(J7:J12)</f>
        <v>117209017</v>
      </c>
      <c r="K5" s="53">
        <f>J5/$J$5</f>
        <v>1</v>
      </c>
      <c r="L5" s="16">
        <f>J5-I5</f>
        <v>7602690</v>
      </c>
      <c r="M5" s="54">
        <f>(J5/I5-1)*100</f>
        <v>6.9363605259758376</v>
      </c>
    </row>
    <row r="6" spans="2:13" ht="18" customHeight="1" x14ac:dyDescent="0.4">
      <c r="B6" s="63"/>
      <c r="C6" s="63"/>
      <c r="D6" s="63"/>
      <c r="E6" s="79"/>
      <c r="F6" s="56"/>
      <c r="G6" s="56"/>
      <c r="H6" s="56"/>
      <c r="I6" s="103"/>
      <c r="J6" s="103"/>
      <c r="K6" s="59"/>
      <c r="L6" s="23"/>
      <c r="M6" s="28"/>
    </row>
    <row r="7" spans="2:13" ht="18" customHeight="1" x14ac:dyDescent="0.4">
      <c r="B7" s="63">
        <v>4</v>
      </c>
      <c r="C7" s="81" t="s">
        <v>50</v>
      </c>
      <c r="D7" s="82">
        <v>9</v>
      </c>
      <c r="E7" s="79" t="s">
        <v>124</v>
      </c>
      <c r="F7" s="60">
        <v>3871645</v>
      </c>
      <c r="G7" s="60">
        <v>2986327</v>
      </c>
      <c r="H7" s="32">
        <v>3355348</v>
      </c>
      <c r="I7" s="107">
        <v>2678832</v>
      </c>
      <c r="J7" s="107">
        <v>3165354</v>
      </c>
      <c r="K7" s="59">
        <f>J7/$J$5</f>
        <v>2.7006062170114437E-2</v>
      </c>
      <c r="L7" s="23">
        <f>J7-I7</f>
        <v>486522</v>
      </c>
      <c r="M7" s="28">
        <f>(J7/I7-1)*100</f>
        <v>18.161721227758964</v>
      </c>
    </row>
    <row r="8" spans="2:13" ht="18" customHeight="1" x14ac:dyDescent="0.4">
      <c r="B8" s="63">
        <v>10</v>
      </c>
      <c r="C8" s="81" t="s">
        <v>50</v>
      </c>
      <c r="D8" s="82">
        <v>19</v>
      </c>
      <c r="E8" s="79" t="s">
        <v>124</v>
      </c>
      <c r="F8" s="60">
        <v>5244237</v>
      </c>
      <c r="G8" s="60">
        <v>5133242</v>
      </c>
      <c r="H8" s="32">
        <v>4884516</v>
      </c>
      <c r="I8" s="107">
        <v>4558333</v>
      </c>
      <c r="J8" s="107">
        <v>4547584</v>
      </c>
      <c r="K8" s="59">
        <f t="shared" ref="K8:K12" si="0">J8/$J$5</f>
        <v>3.8798926195243152E-2</v>
      </c>
      <c r="L8" s="23">
        <f t="shared" ref="L8:L12" si="1">J8-I8</f>
        <v>-10749</v>
      </c>
      <c r="M8" s="28">
        <f t="shared" ref="M8:M12" si="2">(J8/I8-1)*100</f>
        <v>-0.23580988927311974</v>
      </c>
    </row>
    <row r="9" spans="2:13" ht="18" customHeight="1" x14ac:dyDescent="0.4">
      <c r="B9" s="63">
        <v>20</v>
      </c>
      <c r="C9" s="81" t="s">
        <v>50</v>
      </c>
      <c r="D9" s="82">
        <v>29</v>
      </c>
      <c r="E9" s="79" t="s">
        <v>124</v>
      </c>
      <c r="F9" s="60">
        <v>4140512</v>
      </c>
      <c r="G9" s="60">
        <v>4416723</v>
      </c>
      <c r="H9" s="32">
        <v>4686490</v>
      </c>
      <c r="I9" s="107">
        <v>5275085</v>
      </c>
      <c r="J9" s="107">
        <v>4958118</v>
      </c>
      <c r="K9" s="59">
        <f t="shared" si="0"/>
        <v>4.2301506547060282E-2</v>
      </c>
      <c r="L9" s="23">
        <f t="shared" si="1"/>
        <v>-316967</v>
      </c>
      <c r="M9" s="28">
        <f t="shared" si="2"/>
        <v>-6.0087562570081854</v>
      </c>
    </row>
    <row r="10" spans="2:13" ht="18" customHeight="1" x14ac:dyDescent="0.4">
      <c r="B10" s="63">
        <v>30</v>
      </c>
      <c r="C10" s="81" t="s">
        <v>50</v>
      </c>
      <c r="D10" s="82">
        <v>99</v>
      </c>
      <c r="E10" s="79" t="s">
        <v>124</v>
      </c>
      <c r="F10" s="60">
        <v>19439788</v>
      </c>
      <c r="G10" s="60">
        <v>19519140</v>
      </c>
      <c r="H10" s="32">
        <v>21116061</v>
      </c>
      <c r="I10" s="107">
        <v>19151497</v>
      </c>
      <c r="J10" s="107">
        <v>20933829</v>
      </c>
      <c r="K10" s="59">
        <f t="shared" si="0"/>
        <v>0.17860254727671676</v>
      </c>
      <c r="L10" s="23">
        <f t="shared" si="1"/>
        <v>1782332</v>
      </c>
      <c r="M10" s="28">
        <f t="shared" si="2"/>
        <v>9.3064892002959319</v>
      </c>
    </row>
    <row r="11" spans="2:13" ht="18" customHeight="1" x14ac:dyDescent="0.4">
      <c r="B11" s="63">
        <v>100</v>
      </c>
      <c r="C11" s="81" t="s">
        <v>50</v>
      </c>
      <c r="D11" s="82">
        <v>299</v>
      </c>
      <c r="E11" s="79" t="s">
        <v>124</v>
      </c>
      <c r="F11" s="60">
        <v>20820810</v>
      </c>
      <c r="G11" s="60">
        <v>23031158</v>
      </c>
      <c r="H11" s="32">
        <v>22226707</v>
      </c>
      <c r="I11" s="107">
        <v>27149543</v>
      </c>
      <c r="J11" s="107">
        <v>25970134</v>
      </c>
      <c r="K11" s="59">
        <f t="shared" si="0"/>
        <v>0.22157112707463453</v>
      </c>
      <c r="L11" s="23">
        <f t="shared" si="1"/>
        <v>-1179409</v>
      </c>
      <c r="M11" s="28">
        <f t="shared" si="2"/>
        <v>-4.3441210041730738</v>
      </c>
    </row>
    <row r="12" spans="2:13" ht="18" customHeight="1" thickBot="1" x14ac:dyDescent="0.45">
      <c r="B12" s="85">
        <v>300</v>
      </c>
      <c r="C12" s="85" t="s">
        <v>125</v>
      </c>
      <c r="D12" s="85"/>
      <c r="E12" s="117"/>
      <c r="F12" s="72">
        <v>46913649</v>
      </c>
      <c r="G12" s="72">
        <v>50582927</v>
      </c>
      <c r="H12" s="116">
        <v>52292371</v>
      </c>
      <c r="I12" s="109">
        <v>50793037</v>
      </c>
      <c r="J12" s="109">
        <v>57633998</v>
      </c>
      <c r="K12" s="75">
        <f t="shared" si="0"/>
        <v>0.49171983073623082</v>
      </c>
      <c r="L12" s="37">
        <f t="shared" si="1"/>
        <v>6840961</v>
      </c>
      <c r="M12" s="39">
        <f t="shared" si="2"/>
        <v>13.468304720586023</v>
      </c>
    </row>
    <row r="14" spans="2:13" ht="18" customHeight="1" x14ac:dyDescent="0.4">
      <c r="C14" s="44" t="s">
        <v>132</v>
      </c>
    </row>
    <row r="19" spans="2:2" ht="14.25" x14ac:dyDescent="0.4">
      <c r="B19" s="44"/>
    </row>
  </sheetData>
  <mergeCells count="6">
    <mergeCell ref="J3:J4"/>
    <mergeCell ref="B3:E4"/>
    <mergeCell ref="F3:F4"/>
    <mergeCell ref="G3:G4"/>
    <mergeCell ref="H3:H4"/>
    <mergeCell ref="I3:I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表1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2019-09-12T23:39:16Z</cp:lastPrinted>
  <dcterms:created xsi:type="dcterms:W3CDTF">2019-09-10T05:49:05Z</dcterms:created>
  <dcterms:modified xsi:type="dcterms:W3CDTF">2019-09-17T00:15:58Z</dcterms:modified>
</cp:coreProperties>
</file>