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tabRatio="659" activeTab="0"/>
  </bookViews>
  <sheets>
    <sheet name="市町村表第１表" sheetId="1" r:id="rId1"/>
    <sheet name="市町村表第２表" sheetId="2" r:id="rId2"/>
    <sheet name="市町村表第３表 " sheetId="3" r:id="rId3"/>
    <sheet name="市町村表第４表" sheetId="4" r:id="rId4"/>
    <sheet name="市町村表第５表" sheetId="5" r:id="rId5"/>
    <sheet name="市町村表第６表" sheetId="6" r:id="rId6"/>
  </sheets>
  <definedNames>
    <definedName name="_xlnm.Print_Area" localSheetId="0">'市町村表第１表'!$A$1:$M$46</definedName>
    <definedName name="_xlnm.Print_Area" localSheetId="1">'市町村表第２表'!$A$1:$M$46</definedName>
    <definedName name="_xlnm.Print_Area" localSheetId="2">'市町村表第３表 '!$A$1:$M$46</definedName>
    <definedName name="_xlnm.Print_Area" localSheetId="3">'市町村表第４表'!$A$1:$M$46</definedName>
    <definedName name="_xlnm.Print_Area" localSheetId="4">'市町村表第５表'!$A$1:$M$46</definedName>
    <definedName name="_xlnm.Print_Area" localSheetId="5">'市町村表第６表'!$A$1:$M$46</definedName>
  </definedNames>
  <calcPr fullCalcOnLoad="1"/>
</workbook>
</file>

<file path=xl/sharedStrings.xml><?xml version="1.0" encoding="utf-8"?>
<sst xmlns="http://schemas.openxmlformats.org/spreadsheetml/2006/main" count="470" uniqueCount="67">
  <si>
    <t xml:space="preserve"> 市町村名</t>
  </si>
  <si>
    <t>実　数</t>
  </si>
  <si>
    <t>構成比</t>
  </si>
  <si>
    <t>県　　　計</t>
  </si>
  <si>
    <t xml:space="preserve"> 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</si>
  <si>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</si>
  <si>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</si>
  <si>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</si>
  <si>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</si>
  <si>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</si>
  <si>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</si>
  <si>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</si>
  <si>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東出雲町</t>
  </si>
  <si>
    <t>斐 川 町</t>
  </si>
  <si>
    <t>川 本 町</t>
  </si>
  <si>
    <t>津和野町</t>
  </si>
  <si>
    <t>海 士 町</t>
  </si>
  <si>
    <t>西ノ島町</t>
  </si>
  <si>
    <t>知 夫 村</t>
  </si>
  <si>
    <t>（圏 域）</t>
  </si>
  <si>
    <t>増減率</t>
  </si>
  <si>
    <t>単位：事業所、％</t>
  </si>
  <si>
    <t>増減数</t>
  </si>
  <si>
    <t>単位：人、％</t>
  </si>
  <si>
    <t>-</t>
  </si>
  <si>
    <t>単位：万円、％</t>
  </si>
  <si>
    <t>単位：万円、％</t>
  </si>
  <si>
    <t>-</t>
  </si>
  <si>
    <t>雲 南 市</t>
  </si>
  <si>
    <t>美 郷 町</t>
  </si>
  <si>
    <t>邑 南 町</t>
  </si>
  <si>
    <t>隠岐の島町</t>
  </si>
  <si>
    <t>X</t>
  </si>
  <si>
    <t>松江地区</t>
  </si>
  <si>
    <t>出雲地区</t>
  </si>
  <si>
    <t>雲南地区</t>
  </si>
  <si>
    <t>大田地区</t>
  </si>
  <si>
    <t>浜田地区</t>
  </si>
  <si>
    <t>益田地区</t>
  </si>
  <si>
    <t>隠岐地区</t>
  </si>
  <si>
    <t>奥出雲町</t>
  </si>
  <si>
    <t>飯 南 町</t>
  </si>
  <si>
    <t>吉 賀 町</t>
  </si>
  <si>
    <t>-</t>
  </si>
  <si>
    <t>X</t>
  </si>
  <si>
    <t>-</t>
  </si>
  <si>
    <t>X</t>
  </si>
  <si>
    <t>-</t>
  </si>
  <si>
    <t>平成19年</t>
  </si>
  <si>
    <t>平成20年</t>
  </si>
  <si>
    <t>平成21年</t>
  </si>
  <si>
    <t>平成18年</t>
  </si>
  <si>
    <t>平成22年</t>
  </si>
  <si>
    <t>＿</t>
  </si>
  <si>
    <t>平成18年</t>
  </si>
  <si>
    <t>平成22年</t>
  </si>
  <si>
    <t>-</t>
  </si>
  <si>
    <t>-</t>
  </si>
  <si>
    <t>X</t>
  </si>
  <si>
    <t>X</t>
  </si>
  <si>
    <t>-</t>
  </si>
  <si>
    <t>市町村表 第１表　市町村別（圏域別）事業所数の推移（従業者４人以上の事業所）</t>
  </si>
  <si>
    <t>市町村表 第２表　市町村別（圏域別）従業者数の推移（従業者４人以上の事業所）</t>
  </si>
  <si>
    <t>市町村表 第３表　市町村別（圏域別）製造品出荷額等の推移（従業者４人以上の事業所）</t>
  </si>
  <si>
    <t>市町村表 第４表　市町村別（圏域別）現金給与総額の推移（従業者４人以上の事業所）</t>
  </si>
  <si>
    <t>市町村表 第５表　市町村別（圏域別）原材料使用額等の推移（従業者４人以上の事業所）</t>
  </si>
  <si>
    <t>市町村表 第６表　市町村別（圏域別）付加価値額の推移（従業者４人以上の事業所）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</si>
</sst>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;&quot;△ &quot;#,##0.0"/>
    <numFmt numFmtId="179" formatCode="#,##0_);[Red]\(#,##0\)"/>
    <numFmt numFmtId="180" formatCode="#,##0.0"/>
    <numFmt numFmtId="181" formatCode="#,##0.0_ "/>
    <numFmt numFmtId="182" formatCode="#,##0_ "/>
    <numFmt numFmtId="183" formatCode="#,##0;&quot;△ &quot;#,##0"/>
    <numFmt numFmtId="184" formatCode="#,##0.0_ ;[Red]\-#,##0.0\ "/>
    <numFmt numFmtId="185" formatCode="0_ "/>
    <numFmt numFmtId="186" formatCode="0.0_ "/>
    <numFmt numFmtId="187" formatCode="0.0;&quot;△ &quot;0.0"/>
    <numFmt numFmtId="188" formatCode="0;&quot;△ &quot;0"/>
    <numFmt numFmtId="189" formatCode="#,##0.0;[Red]\-#,##0.0"/>
    <numFmt numFmtId="190" formatCode="0_);[Red]\(0\)"/>
    <numFmt numFmtId="191" formatCode="#,##0.00;&quot;△ &quot;#,##0.00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24"/>
      <name val="ＭＳ 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7" fontId="4" fillId="0" borderId="13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8" fontId="4" fillId="0" borderId="0" xfId="48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182" fontId="4" fillId="0" borderId="0" xfId="0" applyNumberFormat="1" applyFont="1" applyAlignment="1" applyProtection="1">
      <alignment horizontal="right"/>
      <protection locked="0"/>
    </xf>
    <xf numFmtId="183" fontId="4" fillId="0" borderId="0" xfId="0" applyNumberFormat="1" applyFont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180" fontId="4" fillId="0" borderId="0" xfId="0" applyNumberFormat="1" applyFont="1" applyAlignment="1" applyProtection="1">
      <alignment horizontal="right"/>
      <protection locked="0"/>
    </xf>
    <xf numFmtId="178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182" fontId="0" fillId="0" borderId="16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3" fontId="4" fillId="0" borderId="0" xfId="0" applyNumberFormat="1" applyFont="1" applyAlignment="1">
      <alignment horizontal="right"/>
    </xf>
    <xf numFmtId="38" fontId="4" fillId="0" borderId="0" xfId="48" applyFont="1" applyAlignment="1">
      <alignment horizontal="right"/>
    </xf>
    <xf numFmtId="38" fontId="4" fillId="0" borderId="0" xfId="0" applyNumberFormat="1" applyFont="1" applyAlignment="1" applyProtection="1">
      <alignment horizontal="right"/>
      <protection locked="0"/>
    </xf>
    <xf numFmtId="38" fontId="4" fillId="0" borderId="0" xfId="0" applyNumberFormat="1" applyFont="1" applyAlignment="1" applyProtection="1">
      <alignment/>
      <protection locked="0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 applyProtection="1">
      <alignment/>
      <protection locked="0"/>
    </xf>
    <xf numFmtId="38" fontId="0" fillId="0" borderId="10" xfId="0" applyNumberForma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0" fillId="0" borderId="16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>
      <alignment horizontal="right"/>
    </xf>
    <xf numFmtId="3" fontId="4" fillId="0" borderId="0" xfId="48" applyNumberFormat="1" applyFont="1" applyAlignment="1">
      <alignment horizontal="right"/>
    </xf>
    <xf numFmtId="0" fontId="0" fillId="0" borderId="0" xfId="0" applyNumberFormat="1" applyAlignment="1" applyProtection="1">
      <alignment/>
      <protection locked="0"/>
    </xf>
    <xf numFmtId="0" fontId="12" fillId="0" borderId="15" xfId="0" applyFont="1" applyBorder="1" applyAlignment="1">
      <alignment horizontal="center"/>
    </xf>
    <xf numFmtId="38" fontId="12" fillId="0" borderId="0" xfId="48" applyFont="1" applyAlignment="1">
      <alignment/>
    </xf>
    <xf numFmtId="180" fontId="12" fillId="0" borderId="0" xfId="0" applyNumberFormat="1" applyFont="1" applyAlignment="1" applyProtection="1">
      <alignment/>
      <protection locked="0"/>
    </xf>
    <xf numFmtId="38" fontId="12" fillId="0" borderId="0" xfId="0" applyNumberFormat="1" applyFont="1" applyAlignment="1" applyProtection="1">
      <alignment/>
      <protection locked="0"/>
    </xf>
    <xf numFmtId="183" fontId="12" fillId="0" borderId="0" xfId="0" applyNumberFormat="1" applyFont="1" applyAlignment="1" applyProtection="1">
      <alignment horizontal="right"/>
      <protection locked="0"/>
    </xf>
    <xf numFmtId="178" fontId="12" fillId="0" borderId="0" xfId="0" applyNumberFormat="1" applyFont="1" applyAlignment="1">
      <alignment horizontal="right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177" fontId="12" fillId="0" borderId="13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 horizontal="center"/>
    </xf>
    <xf numFmtId="177" fontId="12" fillId="0" borderId="18" xfId="0" applyNumberFormat="1" applyFont="1" applyBorder="1" applyAlignment="1">
      <alignment horizontal="centerContinuous"/>
    </xf>
    <xf numFmtId="177" fontId="12" fillId="0" borderId="0" xfId="0" applyNumberFormat="1" applyFont="1" applyBorder="1" applyAlignment="1">
      <alignment/>
    </xf>
    <xf numFmtId="181" fontId="12" fillId="0" borderId="0" xfId="0" applyNumberFormat="1" applyFont="1" applyAlignment="1" applyProtection="1">
      <alignment horizontal="right"/>
      <protection locked="0"/>
    </xf>
    <xf numFmtId="38" fontId="12" fillId="0" borderId="0" xfId="48" applyFont="1" applyAlignment="1">
      <alignment horizontal="right"/>
    </xf>
    <xf numFmtId="180" fontId="12" fillId="0" borderId="0" xfId="0" applyNumberFormat="1" applyFont="1" applyAlignment="1" applyProtection="1">
      <alignment horizontal="right"/>
      <protection locked="0"/>
    </xf>
    <xf numFmtId="38" fontId="12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178" fontId="12" fillId="0" borderId="0" xfId="0" applyNumberFormat="1" applyFont="1" applyAlignment="1" applyProtection="1">
      <alignment horizontal="right"/>
      <protection locked="0"/>
    </xf>
    <xf numFmtId="183" fontId="12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3" fontId="13" fillId="0" borderId="16" xfId="0" applyNumberFormat="1" applyFont="1" applyBorder="1" applyAlignment="1" applyProtection="1">
      <alignment/>
      <protection locked="0"/>
    </xf>
    <xf numFmtId="0" fontId="13" fillId="0" borderId="16" xfId="0" applyNumberFormat="1" applyFont="1" applyBorder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78" fontId="12" fillId="0" borderId="0" xfId="0" applyNumberFormat="1" applyFont="1" applyAlignment="1" applyProtection="1">
      <alignment horizontal="right" shrinkToFit="1"/>
      <protection locked="0"/>
    </xf>
    <xf numFmtId="180" fontId="13" fillId="0" borderId="16" xfId="0" applyNumberFormat="1" applyFont="1" applyBorder="1" applyAlignment="1" applyProtection="1">
      <alignment/>
      <protection locked="0"/>
    </xf>
    <xf numFmtId="182" fontId="13" fillId="0" borderId="0" xfId="0" applyNumberFormat="1" applyFont="1" applyAlignment="1" applyProtection="1">
      <alignment/>
      <protection locked="0"/>
    </xf>
    <xf numFmtId="183" fontId="12" fillId="0" borderId="0" xfId="0" applyNumberFormat="1" applyFont="1" applyAlignment="1" applyProtection="1">
      <alignment/>
      <protection locked="0"/>
    </xf>
    <xf numFmtId="178" fontId="12" fillId="0" borderId="0" xfId="0" applyNumberFormat="1" applyFont="1" applyAlignment="1" applyProtection="1">
      <alignment/>
      <protection locked="0"/>
    </xf>
    <xf numFmtId="176" fontId="12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>
      <alignment horizontal="right"/>
    </xf>
    <xf numFmtId="180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13" fillId="0" borderId="19" xfId="0" applyNumberFormat="1" applyFont="1" applyBorder="1" applyAlignment="1" applyProtection="1">
      <alignment/>
      <protection locked="0"/>
    </xf>
    <xf numFmtId="182" fontId="12" fillId="0" borderId="0" xfId="0" applyNumberFormat="1" applyFont="1" applyAlignment="1" applyProtection="1">
      <alignment horizontal="right"/>
      <protection locked="0"/>
    </xf>
    <xf numFmtId="182" fontId="13" fillId="0" borderId="16" xfId="0" applyNumberFormat="1" applyFont="1" applyBorder="1" applyAlignment="1" applyProtection="1">
      <alignment/>
      <protection locked="0"/>
    </xf>
    <xf numFmtId="177" fontId="4" fillId="0" borderId="13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21" xfId="0" applyNumberFormat="1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="75" zoomScaleNormal="85" zoomScaleSheetLayoutView="75" zoomScalePageLayoutView="0" workbookViewId="0" topLeftCell="A1">
      <pane xSplit="1" ySplit="4" topLeftCell="B5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A1" sqref="A1"/>
    </sheetView>
  </sheetViews>
  <sheetFormatPr defaultColWidth="10.75390625" defaultRowHeight="14.25"/>
  <cols>
    <col min="1" max="1" width="14.625" style="7" customWidth="1"/>
    <col min="2" max="2" width="13.125" style="7" customWidth="1"/>
    <col min="3" max="3" width="9.00390625" style="7" customWidth="1"/>
    <col min="4" max="4" width="13.125" style="7" customWidth="1"/>
    <col min="5" max="5" width="9.125" style="7" customWidth="1"/>
    <col min="6" max="6" width="13.125" style="7" customWidth="1"/>
    <col min="7" max="7" width="9.00390625" style="7" customWidth="1"/>
    <col min="8" max="8" width="13.125" style="7" customWidth="1"/>
    <col min="9" max="9" width="9.00390625" style="7" customWidth="1"/>
    <col min="10" max="10" width="13.125" style="68" customWidth="1"/>
    <col min="11" max="11" width="11.125" style="68" bestFit="1" customWidth="1"/>
    <col min="12" max="12" width="9.875" style="68" bestFit="1" customWidth="1"/>
    <col min="13" max="13" width="13.50390625" style="68" customWidth="1"/>
    <col min="14" max="16384" width="10.75390625" style="7" customWidth="1"/>
  </cols>
  <sheetData>
    <row r="1" spans="1:13" ht="30" customHeight="1">
      <c r="A1" s="56" t="s">
        <v>61</v>
      </c>
      <c r="B1" s="3"/>
      <c r="C1" s="3"/>
      <c r="D1" s="3"/>
      <c r="E1" s="3"/>
      <c r="F1" s="3"/>
      <c r="G1" s="3"/>
      <c r="H1" s="3"/>
      <c r="I1" s="3"/>
      <c r="J1" s="69"/>
      <c r="K1" s="69"/>
      <c r="L1" s="69"/>
      <c r="M1" s="69"/>
    </row>
    <row r="2" spans="1:13" ht="27.75" customHeight="1">
      <c r="A2" s="1"/>
      <c r="B2" s="2"/>
      <c r="C2" s="2"/>
      <c r="D2" s="2"/>
      <c r="E2" s="2"/>
      <c r="F2" s="2"/>
      <c r="G2" s="8"/>
      <c r="H2" s="2"/>
      <c r="I2" s="8"/>
      <c r="J2" s="70"/>
      <c r="L2" s="71"/>
      <c r="M2" s="8" t="s">
        <v>21</v>
      </c>
    </row>
    <row r="3" spans="1:13" ht="24" customHeight="1">
      <c r="A3" s="9"/>
      <c r="B3" s="106" t="s">
        <v>51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52</v>
      </c>
      <c r="K3" s="109"/>
      <c r="L3" s="109"/>
      <c r="M3" s="109"/>
    </row>
    <row r="4" spans="1:13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spans="1:13" ht="24" customHeight="1">
      <c r="A5" s="11"/>
      <c r="M5" s="75"/>
    </row>
    <row r="6" spans="1:13" s="68" customFormat="1" ht="27.75" customHeight="1">
      <c r="A6" s="62" t="s">
        <v>3</v>
      </c>
      <c r="B6" s="63">
        <v>1565</v>
      </c>
      <c r="C6" s="64">
        <v>100</v>
      </c>
      <c r="D6" s="63">
        <v>1547</v>
      </c>
      <c r="E6" s="64">
        <v>100</v>
      </c>
      <c r="F6" s="63">
        <v>1547</v>
      </c>
      <c r="G6" s="64">
        <v>100</v>
      </c>
      <c r="H6" s="63">
        <v>1416</v>
      </c>
      <c r="I6" s="64">
        <v>100</v>
      </c>
      <c r="J6" s="65">
        <v>1359</v>
      </c>
      <c r="K6" s="64">
        <v>100</v>
      </c>
      <c r="L6" s="66">
        <f>+J6-H6</f>
        <v>-57</v>
      </c>
      <c r="M6" s="67">
        <f>+(J6-H6)/H6*100</f>
        <v>-4.025423728813559</v>
      </c>
    </row>
    <row r="7" spans="1:13" ht="27.75" customHeight="1">
      <c r="A7" s="16"/>
      <c r="B7" s="18"/>
      <c r="C7" s="5"/>
      <c r="D7" s="19"/>
      <c r="E7" s="5"/>
      <c r="F7" s="19"/>
      <c r="G7" s="5"/>
      <c r="H7" s="19"/>
      <c r="I7" s="5"/>
      <c r="J7" s="63"/>
      <c r="K7" s="64"/>
      <c r="L7" s="76"/>
      <c r="M7" s="67" t="s">
        <v>4</v>
      </c>
    </row>
    <row r="8" spans="1:13" ht="27.75" customHeight="1">
      <c r="A8" s="15" t="s">
        <v>5</v>
      </c>
      <c r="B8" s="19">
        <v>266</v>
      </c>
      <c r="C8" s="5">
        <v>16.996805111821086</v>
      </c>
      <c r="D8" s="19">
        <v>269</v>
      </c>
      <c r="E8" s="5">
        <v>17.388493859082093</v>
      </c>
      <c r="F8" s="19">
        <v>260</v>
      </c>
      <c r="G8" s="5">
        <v>16.80672268907563</v>
      </c>
      <c r="H8" s="19">
        <v>245</v>
      </c>
      <c r="I8" s="5">
        <v>17.30225988700565</v>
      </c>
      <c r="J8" s="63">
        <v>237</v>
      </c>
      <c r="K8" s="64">
        <f aca="true" t="shared" si="0" ref="K8:K15">+J8/J$6*100</f>
        <v>17.439293598233995</v>
      </c>
      <c r="L8" s="66">
        <f aca="true" t="shared" si="1" ref="L8:L15">+J8-H8</f>
        <v>-8</v>
      </c>
      <c r="M8" s="67">
        <f aca="true" t="shared" si="2" ref="M8:M15">+(J8-H8)/H8*100</f>
        <v>-3.2653061224489797</v>
      </c>
    </row>
    <row r="9" spans="1:13" ht="27.75" customHeight="1">
      <c r="A9" s="15" t="s">
        <v>6</v>
      </c>
      <c r="B9" s="19">
        <v>159</v>
      </c>
      <c r="C9" s="5">
        <v>10.159744408945686</v>
      </c>
      <c r="D9" s="19">
        <v>159</v>
      </c>
      <c r="E9" s="5">
        <v>10.277957336780865</v>
      </c>
      <c r="F9" s="19">
        <v>161</v>
      </c>
      <c r="G9" s="5">
        <v>10.407239819004525</v>
      </c>
      <c r="H9" s="19">
        <v>148</v>
      </c>
      <c r="I9" s="5">
        <v>10.451977401129943</v>
      </c>
      <c r="J9" s="63">
        <v>140</v>
      </c>
      <c r="K9" s="64">
        <f t="shared" si="0"/>
        <v>10.30169242089772</v>
      </c>
      <c r="L9" s="66">
        <f t="shared" si="1"/>
        <v>-8</v>
      </c>
      <c r="M9" s="67">
        <f t="shared" si="2"/>
        <v>-5.405405405405405</v>
      </c>
    </row>
    <row r="10" spans="1:13" ht="27.75" customHeight="1">
      <c r="A10" s="15" t="s">
        <v>7</v>
      </c>
      <c r="B10" s="19">
        <v>319</v>
      </c>
      <c r="C10" s="5">
        <v>20.383386581469647</v>
      </c>
      <c r="D10" s="19">
        <v>307</v>
      </c>
      <c r="E10" s="5">
        <v>19.84486102133161</v>
      </c>
      <c r="F10" s="19">
        <v>299</v>
      </c>
      <c r="G10" s="5">
        <v>19.327731092436977</v>
      </c>
      <c r="H10" s="19">
        <v>278</v>
      </c>
      <c r="I10" s="5">
        <v>19.63276836158192</v>
      </c>
      <c r="J10" s="63">
        <v>271</v>
      </c>
      <c r="K10" s="64">
        <f t="shared" si="0"/>
        <v>19.941133186166297</v>
      </c>
      <c r="L10" s="66">
        <f t="shared" si="1"/>
        <v>-7</v>
      </c>
      <c r="M10" s="67">
        <f t="shared" si="2"/>
        <v>-2.5179856115107913</v>
      </c>
    </row>
    <row r="11" spans="1:13" ht="27.75" customHeight="1">
      <c r="A11" s="15" t="s">
        <v>8</v>
      </c>
      <c r="B11" s="19">
        <v>86</v>
      </c>
      <c r="C11" s="5">
        <v>5.49520766773163</v>
      </c>
      <c r="D11" s="19">
        <v>90</v>
      </c>
      <c r="E11" s="5">
        <v>5.817711700064641</v>
      </c>
      <c r="F11" s="19">
        <v>94</v>
      </c>
      <c r="G11" s="5">
        <v>6.076276664511958</v>
      </c>
      <c r="H11" s="19">
        <v>83</v>
      </c>
      <c r="I11" s="5">
        <v>5.861581920903955</v>
      </c>
      <c r="J11" s="63">
        <v>76</v>
      </c>
      <c r="K11" s="64">
        <f t="shared" si="0"/>
        <v>5.59234731420162</v>
      </c>
      <c r="L11" s="66">
        <f t="shared" si="1"/>
        <v>-7</v>
      </c>
      <c r="M11" s="67">
        <f t="shared" si="2"/>
        <v>-8.433734939759036</v>
      </c>
    </row>
    <row r="12" spans="1:13" ht="27.75" customHeight="1">
      <c r="A12" s="15" t="s">
        <v>9</v>
      </c>
      <c r="B12" s="19">
        <v>101</v>
      </c>
      <c r="C12" s="5">
        <v>6.453674121405751</v>
      </c>
      <c r="D12" s="19">
        <v>98</v>
      </c>
      <c r="E12" s="5">
        <v>6.334841628959276</v>
      </c>
      <c r="F12" s="19">
        <v>102</v>
      </c>
      <c r="G12" s="5">
        <v>6.593406593406594</v>
      </c>
      <c r="H12" s="19">
        <v>91</v>
      </c>
      <c r="I12" s="5">
        <v>6.426553672316385</v>
      </c>
      <c r="J12" s="63">
        <v>89</v>
      </c>
      <c r="K12" s="64">
        <f t="shared" si="0"/>
        <v>6.548933038999265</v>
      </c>
      <c r="L12" s="66">
        <f t="shared" si="1"/>
        <v>-2</v>
      </c>
      <c r="M12" s="67">
        <f t="shared" si="2"/>
        <v>-2.197802197802198</v>
      </c>
    </row>
    <row r="13" spans="1:13" ht="27.75" customHeight="1">
      <c r="A13" s="15" t="s">
        <v>10</v>
      </c>
      <c r="B13" s="19">
        <v>100</v>
      </c>
      <c r="C13" s="5">
        <v>6.3897763578274756</v>
      </c>
      <c r="D13" s="19">
        <v>104</v>
      </c>
      <c r="E13" s="5">
        <v>6.722689075630252</v>
      </c>
      <c r="F13" s="19">
        <v>105</v>
      </c>
      <c r="G13" s="5">
        <v>6.787330316742081</v>
      </c>
      <c r="H13" s="19">
        <v>99</v>
      </c>
      <c r="I13" s="5">
        <v>6.991525423728813</v>
      </c>
      <c r="J13" s="65">
        <v>97</v>
      </c>
      <c r="K13" s="64">
        <f t="shared" si="0"/>
        <v>7.137601177336276</v>
      </c>
      <c r="L13" s="66">
        <f t="shared" si="1"/>
        <v>-2</v>
      </c>
      <c r="M13" s="67">
        <f t="shared" si="2"/>
        <v>-2.0202020202020203</v>
      </c>
    </row>
    <row r="14" spans="1:13" ht="27.75" customHeight="1">
      <c r="A14" s="15" t="s">
        <v>11</v>
      </c>
      <c r="B14" s="19">
        <v>74</v>
      </c>
      <c r="C14" s="5">
        <v>4.728434504792332</v>
      </c>
      <c r="D14" s="19">
        <v>65</v>
      </c>
      <c r="E14" s="5">
        <v>4.201680672268908</v>
      </c>
      <c r="F14" s="19">
        <v>72</v>
      </c>
      <c r="G14" s="5">
        <v>4.654169360051713</v>
      </c>
      <c r="H14" s="19">
        <v>58</v>
      </c>
      <c r="I14" s="5">
        <v>4.096045197740112</v>
      </c>
      <c r="J14" s="63">
        <v>57</v>
      </c>
      <c r="K14" s="64">
        <f t="shared" si="0"/>
        <v>4.194260485651214</v>
      </c>
      <c r="L14" s="66">
        <f t="shared" si="1"/>
        <v>-1</v>
      </c>
      <c r="M14" s="67">
        <f t="shared" si="2"/>
        <v>-1.7241379310344827</v>
      </c>
    </row>
    <row r="15" spans="1:13" ht="27.75" customHeight="1">
      <c r="A15" s="15" t="s">
        <v>28</v>
      </c>
      <c r="B15" s="19">
        <v>117</v>
      </c>
      <c r="C15" s="5">
        <v>7.476038338658148</v>
      </c>
      <c r="D15" s="19">
        <v>119</v>
      </c>
      <c r="E15" s="5">
        <v>7.6923076923076925</v>
      </c>
      <c r="F15" s="19">
        <v>117</v>
      </c>
      <c r="G15" s="5">
        <v>7.563025210084033</v>
      </c>
      <c r="H15" s="19">
        <v>109</v>
      </c>
      <c r="I15" s="5">
        <v>7.69774011299435</v>
      </c>
      <c r="J15" s="65">
        <v>100</v>
      </c>
      <c r="K15" s="64">
        <f t="shared" si="0"/>
        <v>7.358351729212656</v>
      </c>
      <c r="L15" s="66">
        <f t="shared" si="1"/>
        <v>-9</v>
      </c>
      <c r="M15" s="67">
        <f t="shared" si="2"/>
        <v>-8.256880733944955</v>
      </c>
    </row>
    <row r="16" spans="1:13" ht="27.75" customHeight="1">
      <c r="A16" s="16"/>
      <c r="B16" s="19"/>
      <c r="C16" s="5"/>
      <c r="D16" s="21"/>
      <c r="E16" s="5"/>
      <c r="F16" s="21"/>
      <c r="G16" s="5"/>
      <c r="H16" s="21"/>
      <c r="I16" s="5"/>
      <c r="J16" s="63"/>
      <c r="K16" s="64"/>
      <c r="L16" s="66"/>
      <c r="M16" s="67"/>
    </row>
    <row r="17" spans="1:13" ht="27.75" customHeight="1">
      <c r="A17" s="15" t="s">
        <v>12</v>
      </c>
      <c r="B17" s="19">
        <v>58</v>
      </c>
      <c r="C17" s="5">
        <v>3.706070287539936</v>
      </c>
      <c r="D17" s="19">
        <v>58</v>
      </c>
      <c r="E17" s="5">
        <v>3.749191984486102</v>
      </c>
      <c r="F17" s="19">
        <v>59</v>
      </c>
      <c r="G17" s="5">
        <v>3.8138332255979317</v>
      </c>
      <c r="H17" s="19">
        <v>53</v>
      </c>
      <c r="I17" s="5">
        <v>3.7429378531073447</v>
      </c>
      <c r="J17" s="63">
        <v>51</v>
      </c>
      <c r="K17" s="64">
        <f>+J17/J$6*100</f>
        <v>3.7527593818984544</v>
      </c>
      <c r="L17" s="66">
        <f>+J17-H17</f>
        <v>-2</v>
      </c>
      <c r="M17" s="67">
        <f>+(J17-H17)/H17*100</f>
        <v>-3.7735849056603774</v>
      </c>
    </row>
    <row r="18" spans="1:13" ht="27.75" customHeight="1">
      <c r="A18" s="16"/>
      <c r="B18" s="19"/>
      <c r="C18" s="5"/>
      <c r="D18" s="19"/>
      <c r="E18" s="5"/>
      <c r="F18" s="19"/>
      <c r="G18" s="5"/>
      <c r="H18" s="19"/>
      <c r="I18" s="5"/>
      <c r="J18" s="63"/>
      <c r="K18" s="64"/>
      <c r="L18" s="66"/>
      <c r="M18" s="67"/>
    </row>
    <row r="19" spans="1:13" ht="27.75" customHeight="1">
      <c r="A19" s="15" t="s">
        <v>40</v>
      </c>
      <c r="B19" s="19">
        <v>52</v>
      </c>
      <c r="C19" s="5">
        <v>3.3226837060702876</v>
      </c>
      <c r="D19" s="19">
        <v>52</v>
      </c>
      <c r="E19" s="5">
        <v>3.361344537815126</v>
      </c>
      <c r="F19" s="19">
        <v>54</v>
      </c>
      <c r="G19" s="5">
        <v>3.490627020038785</v>
      </c>
      <c r="H19" s="19">
        <v>52</v>
      </c>
      <c r="I19" s="5">
        <v>3.672316384180791</v>
      </c>
      <c r="J19" s="63">
        <v>46</v>
      </c>
      <c r="K19" s="64">
        <f>+J19/J$6*100</f>
        <v>3.384841795437822</v>
      </c>
      <c r="L19" s="66">
        <f>+J19-H19</f>
        <v>-6</v>
      </c>
      <c r="M19" s="67">
        <f>+(J19-H19)/H19*100</f>
        <v>-11.538461538461538</v>
      </c>
    </row>
    <row r="20" spans="1:13" ht="27.75" customHeight="1">
      <c r="A20" s="16"/>
      <c r="B20" s="19"/>
      <c r="C20" s="5"/>
      <c r="D20" s="19"/>
      <c r="E20" s="5"/>
      <c r="F20" s="19"/>
      <c r="G20" s="5"/>
      <c r="H20" s="19"/>
      <c r="I20" s="5"/>
      <c r="J20" s="63"/>
      <c r="K20" s="64"/>
      <c r="L20" s="66"/>
      <c r="M20" s="67"/>
    </row>
    <row r="21" spans="1:13" ht="27.75" customHeight="1">
      <c r="A21" s="15" t="s">
        <v>41</v>
      </c>
      <c r="B21" s="19">
        <v>19</v>
      </c>
      <c r="C21" s="5">
        <v>1.2140575079872205</v>
      </c>
      <c r="D21" s="19">
        <v>19</v>
      </c>
      <c r="E21" s="5">
        <v>1.2281835811247577</v>
      </c>
      <c r="F21" s="19">
        <v>18</v>
      </c>
      <c r="G21" s="5">
        <v>1.1635423400129283</v>
      </c>
      <c r="H21" s="19">
        <v>18</v>
      </c>
      <c r="I21" s="5">
        <v>1.2711864406779663</v>
      </c>
      <c r="J21" s="63">
        <v>17</v>
      </c>
      <c r="K21" s="64">
        <f>+J21/J$6*100</f>
        <v>1.2509197939661516</v>
      </c>
      <c r="L21" s="66">
        <f>+J21-H21</f>
        <v>-1</v>
      </c>
      <c r="M21" s="67">
        <f>+(J21-H21)/H21*100</f>
        <v>-5.555555555555555</v>
      </c>
    </row>
    <row r="22" spans="1:13" ht="27.75" customHeight="1">
      <c r="A22" s="16"/>
      <c r="B22" s="19"/>
      <c r="C22" s="5"/>
      <c r="D22" s="19"/>
      <c r="E22" s="5"/>
      <c r="F22" s="19"/>
      <c r="G22" s="5"/>
      <c r="H22" s="19"/>
      <c r="I22" s="5"/>
      <c r="J22" s="63"/>
      <c r="K22" s="64"/>
      <c r="L22" s="66"/>
      <c r="M22" s="67"/>
    </row>
    <row r="23" spans="1:13" ht="27.75" customHeight="1">
      <c r="A23" s="15" t="s">
        <v>13</v>
      </c>
      <c r="B23" s="19">
        <v>87</v>
      </c>
      <c r="C23" s="5">
        <v>5.559105431309904</v>
      </c>
      <c r="D23" s="19">
        <v>87</v>
      </c>
      <c r="E23" s="5">
        <v>5.623787976729154</v>
      </c>
      <c r="F23" s="19">
        <v>86</v>
      </c>
      <c r="G23" s="5">
        <v>5.559146735617324</v>
      </c>
      <c r="H23" s="19">
        <v>70</v>
      </c>
      <c r="I23" s="5">
        <v>4.943502824858757</v>
      </c>
      <c r="J23" s="63">
        <v>75</v>
      </c>
      <c r="K23" s="64">
        <f>+J23/J$6*100</f>
        <v>5.518763796909492</v>
      </c>
      <c r="L23" s="66">
        <f>+J23-H23</f>
        <v>5</v>
      </c>
      <c r="M23" s="67">
        <f>+(J23-H23)/H23*100</f>
        <v>7.142857142857142</v>
      </c>
    </row>
    <row r="24" spans="1:13" ht="27.75" customHeight="1">
      <c r="A24" s="16"/>
      <c r="B24" s="19"/>
      <c r="C24" s="5"/>
      <c r="D24" s="19"/>
      <c r="E24" s="5"/>
      <c r="F24" s="19"/>
      <c r="G24" s="5"/>
      <c r="H24" s="19"/>
      <c r="I24" s="5"/>
      <c r="J24" s="63"/>
      <c r="K24" s="64"/>
      <c r="L24" s="66"/>
      <c r="M24" s="67"/>
    </row>
    <row r="25" spans="1:19" ht="27.75" customHeight="1">
      <c r="A25" s="15" t="s">
        <v>14</v>
      </c>
      <c r="B25" s="19">
        <v>12</v>
      </c>
      <c r="C25" s="5">
        <v>0.7667731629392971</v>
      </c>
      <c r="D25" s="19">
        <v>10</v>
      </c>
      <c r="E25" s="5">
        <v>0.6464124111182934</v>
      </c>
      <c r="F25" s="19">
        <v>8</v>
      </c>
      <c r="G25" s="5">
        <v>0.5171299288946347</v>
      </c>
      <c r="H25" s="19">
        <v>8</v>
      </c>
      <c r="I25" s="5">
        <v>0.5649717514124294</v>
      </c>
      <c r="J25" s="63">
        <v>7</v>
      </c>
      <c r="K25" s="64">
        <f>+J25/J$6*100</f>
        <v>0.515084621044886</v>
      </c>
      <c r="L25" s="66">
        <f>+J25-H25</f>
        <v>-1</v>
      </c>
      <c r="M25" s="67">
        <f>+(J25-H25)/H25*100</f>
        <v>-12.5</v>
      </c>
      <c r="S25" s="61" t="s">
        <v>53</v>
      </c>
    </row>
    <row r="26" spans="1:13" ht="27.75" customHeight="1">
      <c r="A26" s="15" t="s">
        <v>29</v>
      </c>
      <c r="B26" s="19">
        <v>18</v>
      </c>
      <c r="C26" s="5">
        <v>1.1501597444089458</v>
      </c>
      <c r="D26" s="19">
        <v>17</v>
      </c>
      <c r="E26" s="5">
        <v>1.098901098901099</v>
      </c>
      <c r="F26" s="19">
        <v>15</v>
      </c>
      <c r="G26" s="5">
        <v>0.9696186166774402</v>
      </c>
      <c r="H26" s="19">
        <v>15</v>
      </c>
      <c r="I26" s="5">
        <v>1.059322033898305</v>
      </c>
      <c r="J26" s="65">
        <v>14</v>
      </c>
      <c r="K26" s="64">
        <f>+J26/J$6*100</f>
        <v>1.030169242089772</v>
      </c>
      <c r="L26" s="66">
        <f>+J26-H26</f>
        <v>-1</v>
      </c>
      <c r="M26" s="67">
        <f>+(J26-H26)/H26*100</f>
        <v>-6.666666666666667</v>
      </c>
    </row>
    <row r="27" spans="1:13" ht="27.75" customHeight="1">
      <c r="A27" s="15" t="s">
        <v>30</v>
      </c>
      <c r="B27" s="19">
        <v>29</v>
      </c>
      <c r="C27" s="5">
        <v>1.853035143769968</v>
      </c>
      <c r="D27" s="19">
        <v>29</v>
      </c>
      <c r="E27" s="5">
        <v>1.874595992243051</v>
      </c>
      <c r="F27" s="19">
        <v>27</v>
      </c>
      <c r="G27" s="5">
        <v>1.7453135100193924</v>
      </c>
      <c r="H27" s="19">
        <v>27</v>
      </c>
      <c r="I27" s="5">
        <v>1.9067796610169492</v>
      </c>
      <c r="J27" s="65">
        <v>26</v>
      </c>
      <c r="K27" s="64">
        <f>+J27/J$6*100</f>
        <v>1.9131714495952907</v>
      </c>
      <c r="L27" s="66">
        <f>+J27-H27</f>
        <v>-1</v>
      </c>
      <c r="M27" s="67">
        <f>+(J27-H27)/H27*100</f>
        <v>-3.7037037037037033</v>
      </c>
    </row>
    <row r="28" spans="1:13" ht="27.75" customHeight="1">
      <c r="A28" s="16"/>
      <c r="B28" s="19"/>
      <c r="C28" s="5"/>
      <c r="D28" s="19"/>
      <c r="E28" s="5"/>
      <c r="F28" s="19"/>
      <c r="G28" s="5"/>
      <c r="H28" s="19"/>
      <c r="I28" s="5"/>
      <c r="J28" s="63"/>
      <c r="K28" s="64"/>
      <c r="L28" s="66"/>
      <c r="M28" s="67"/>
    </row>
    <row r="29" spans="1:13" ht="27.75" customHeight="1">
      <c r="A29" s="15" t="s">
        <v>15</v>
      </c>
      <c r="B29" s="19">
        <v>24</v>
      </c>
      <c r="C29" s="5">
        <v>1.5335463258785942</v>
      </c>
      <c r="D29" s="19">
        <v>23</v>
      </c>
      <c r="E29" s="5">
        <v>1.4867485455720748</v>
      </c>
      <c r="F29" s="19">
        <v>25</v>
      </c>
      <c r="G29" s="5">
        <v>1.616031027795734</v>
      </c>
      <c r="H29" s="19">
        <v>24</v>
      </c>
      <c r="I29" s="5">
        <v>1.694915254237288</v>
      </c>
      <c r="J29" s="63">
        <v>20</v>
      </c>
      <c r="K29" s="64">
        <f>+J29/J$6*100</f>
        <v>1.4716703458425313</v>
      </c>
      <c r="L29" s="66">
        <f>+J29-H29</f>
        <v>-4</v>
      </c>
      <c r="M29" s="67">
        <f>+(J29-H29)/H29*100</f>
        <v>-16.666666666666664</v>
      </c>
    </row>
    <row r="30" spans="1:13" ht="27.75" customHeight="1">
      <c r="A30" s="15" t="s">
        <v>42</v>
      </c>
      <c r="B30" s="19">
        <v>17</v>
      </c>
      <c r="C30" s="5">
        <v>1.0862619808306708</v>
      </c>
      <c r="D30" s="19">
        <v>17</v>
      </c>
      <c r="E30" s="5">
        <v>1.098901098901099</v>
      </c>
      <c r="F30" s="19">
        <v>19</v>
      </c>
      <c r="G30" s="5">
        <v>1.2281835811247577</v>
      </c>
      <c r="H30" s="19">
        <v>15</v>
      </c>
      <c r="I30" s="5">
        <v>1.059322033898305</v>
      </c>
      <c r="J30" s="63">
        <v>14</v>
      </c>
      <c r="K30" s="64">
        <f>+J30/J$6*100</f>
        <v>1.030169242089772</v>
      </c>
      <c r="L30" s="66">
        <f>+J30-H30</f>
        <v>-1</v>
      </c>
      <c r="M30" s="67">
        <f>+(J30-H30)/H30*100</f>
        <v>-6.666666666666667</v>
      </c>
    </row>
    <row r="31" spans="1:13" ht="27.75" customHeight="1">
      <c r="A31" s="16"/>
      <c r="B31" s="19"/>
      <c r="C31" s="5"/>
      <c r="D31" s="19"/>
      <c r="E31" s="5"/>
      <c r="F31" s="19"/>
      <c r="G31" s="5"/>
      <c r="H31" s="19"/>
      <c r="I31" s="5"/>
      <c r="J31" s="63"/>
      <c r="K31" s="64"/>
      <c r="L31" s="66"/>
      <c r="M31" s="67"/>
    </row>
    <row r="32" spans="1:13" ht="27.75" customHeight="1">
      <c r="A32" s="15" t="s">
        <v>16</v>
      </c>
      <c r="B32" s="19">
        <v>3</v>
      </c>
      <c r="C32" s="5">
        <v>0.19169329073482427</v>
      </c>
      <c r="D32" s="19">
        <v>3</v>
      </c>
      <c r="E32" s="5">
        <v>0.19392372333548805</v>
      </c>
      <c r="F32" s="19">
        <v>3</v>
      </c>
      <c r="G32" s="5">
        <v>0.19392372333548805</v>
      </c>
      <c r="H32" s="19">
        <v>3</v>
      </c>
      <c r="I32" s="5">
        <v>0.211864406779661</v>
      </c>
      <c r="J32" s="63">
        <v>3</v>
      </c>
      <c r="K32" s="64">
        <f>+J32/J$6*100</f>
        <v>0.22075055187637968</v>
      </c>
      <c r="L32" s="66">
        <f>+J32-H32</f>
        <v>0</v>
      </c>
      <c r="M32" s="67">
        <f>+(J32-H32)/H32*100</f>
        <v>0</v>
      </c>
    </row>
    <row r="33" spans="1:13" ht="27.75" customHeight="1">
      <c r="A33" s="15" t="s">
        <v>17</v>
      </c>
      <c r="B33" s="19">
        <v>2</v>
      </c>
      <c r="C33" s="5">
        <v>0.12779552715654952</v>
      </c>
      <c r="D33" s="19">
        <v>1</v>
      </c>
      <c r="E33" s="5">
        <v>0.06464124111182934</v>
      </c>
      <c r="F33" s="19">
        <v>2</v>
      </c>
      <c r="G33" s="5">
        <v>0.12928248222365868</v>
      </c>
      <c r="H33" s="19">
        <v>2</v>
      </c>
      <c r="I33" s="5">
        <v>0.14124293785310735</v>
      </c>
      <c r="J33" s="77">
        <v>1</v>
      </c>
      <c r="K33" s="64">
        <f>+J33/J$6*100</f>
        <v>0.07358351729212656</v>
      </c>
      <c r="L33" s="66">
        <f>+J33-H33</f>
        <v>-1</v>
      </c>
      <c r="M33" s="67">
        <f>+(J33-H33)/H33*100</f>
        <v>-50</v>
      </c>
    </row>
    <row r="34" spans="1:13" ht="27.75" customHeight="1">
      <c r="A34" s="15" t="s">
        <v>18</v>
      </c>
      <c r="B34" s="49" t="s">
        <v>24</v>
      </c>
      <c r="C34" s="26" t="s">
        <v>24</v>
      </c>
      <c r="D34" s="49" t="s">
        <v>24</v>
      </c>
      <c r="E34" s="18" t="s">
        <v>24</v>
      </c>
      <c r="F34" s="18" t="s">
        <v>24</v>
      </c>
      <c r="G34" s="26" t="s">
        <v>24</v>
      </c>
      <c r="H34" s="26" t="s">
        <v>24</v>
      </c>
      <c r="I34" s="26" t="s">
        <v>24</v>
      </c>
      <c r="J34" s="77" t="s">
        <v>56</v>
      </c>
      <c r="K34" s="78" t="s">
        <v>56</v>
      </c>
      <c r="L34" s="78" t="s">
        <v>56</v>
      </c>
      <c r="M34" s="78" t="s">
        <v>56</v>
      </c>
    </row>
    <row r="35" spans="1:13" ht="27.75" customHeight="1">
      <c r="A35" s="15" t="s">
        <v>31</v>
      </c>
      <c r="B35" s="19">
        <v>22</v>
      </c>
      <c r="C35" s="5">
        <v>1.4057507987220448</v>
      </c>
      <c r="D35" s="19">
        <v>20</v>
      </c>
      <c r="E35" s="5">
        <v>1.2928248222365868</v>
      </c>
      <c r="F35" s="19">
        <v>21</v>
      </c>
      <c r="G35" s="5">
        <v>1.3574660633484164</v>
      </c>
      <c r="H35" s="19">
        <v>18</v>
      </c>
      <c r="I35" s="5">
        <v>1.2711864406779663</v>
      </c>
      <c r="J35" s="79">
        <v>18</v>
      </c>
      <c r="K35" s="64">
        <f>+J35/J$6*100</f>
        <v>1.3245033112582782</v>
      </c>
      <c r="L35" s="66">
        <f>+J35-H35</f>
        <v>0</v>
      </c>
      <c r="M35" s="67">
        <f>+(J35-H35)/H35*100</f>
        <v>0</v>
      </c>
    </row>
    <row r="36" spans="1:13" ht="27.75" customHeight="1">
      <c r="A36" s="16"/>
      <c r="B36" s="18"/>
      <c r="C36" s="5"/>
      <c r="D36" s="18"/>
      <c r="E36" s="5"/>
      <c r="F36" s="19"/>
      <c r="G36" s="5"/>
      <c r="H36" s="19"/>
      <c r="I36" s="5"/>
      <c r="J36" s="80"/>
      <c r="K36" s="64"/>
      <c r="L36" s="66"/>
      <c r="M36" s="67"/>
    </row>
    <row r="37" spans="1:13" ht="27.75" customHeight="1">
      <c r="A37" s="15" t="s">
        <v>19</v>
      </c>
      <c r="B37" s="18"/>
      <c r="C37" s="5"/>
      <c r="D37" s="18"/>
      <c r="E37" s="5"/>
      <c r="F37" s="19"/>
      <c r="G37" s="5"/>
      <c r="H37" s="19"/>
      <c r="I37" s="5"/>
      <c r="J37" s="80"/>
      <c r="K37" s="64"/>
      <c r="L37" s="66"/>
      <c r="M37" s="67"/>
    </row>
    <row r="38" spans="1:13" ht="27.75" customHeight="1">
      <c r="A38" s="15" t="s">
        <v>33</v>
      </c>
      <c r="B38" s="18">
        <v>424</v>
      </c>
      <c r="C38" s="5">
        <v>27.092651757188495</v>
      </c>
      <c r="D38" s="18">
        <v>431</v>
      </c>
      <c r="E38" s="5">
        <v>27.86037491919845</v>
      </c>
      <c r="F38" s="18">
        <v>424</v>
      </c>
      <c r="G38" s="5">
        <v>27.407886231415645</v>
      </c>
      <c r="H38" s="18">
        <v>397</v>
      </c>
      <c r="I38" s="5">
        <v>28.03672316384181</v>
      </c>
      <c r="J38" s="65">
        <v>385</v>
      </c>
      <c r="K38" s="64">
        <f aca="true" t="shared" si="3" ref="K38:K44">+J38/J$6*100</f>
        <v>28.329654157468724</v>
      </c>
      <c r="L38" s="66">
        <f aca="true" t="shared" si="4" ref="L38:L44">+J38-H38</f>
        <v>-12</v>
      </c>
      <c r="M38" s="67">
        <f aca="true" t="shared" si="5" ref="M38:M44">+(J38-H38)/H38*100</f>
        <v>-3.022670025188917</v>
      </c>
    </row>
    <row r="39" spans="1:13" ht="27.75" customHeight="1">
      <c r="A39" s="15" t="s">
        <v>34</v>
      </c>
      <c r="B39" s="18">
        <v>406</v>
      </c>
      <c r="C39" s="5">
        <v>25.94249201277955</v>
      </c>
      <c r="D39" s="18">
        <v>394</v>
      </c>
      <c r="E39" s="5">
        <v>25.46864899806076</v>
      </c>
      <c r="F39" s="18">
        <v>385</v>
      </c>
      <c r="G39" s="5">
        <v>24.8868778280543</v>
      </c>
      <c r="H39" s="18">
        <v>348</v>
      </c>
      <c r="I39" s="5">
        <v>24.576271186440678</v>
      </c>
      <c r="J39" s="65">
        <v>346</v>
      </c>
      <c r="K39" s="64">
        <f>+J39/J$6*100</f>
        <v>25.45989698307579</v>
      </c>
      <c r="L39" s="66">
        <f t="shared" si="4"/>
        <v>-2</v>
      </c>
      <c r="M39" s="67">
        <f t="shared" si="5"/>
        <v>-0.5747126436781609</v>
      </c>
    </row>
    <row r="40" spans="1:13" ht="27.75" customHeight="1">
      <c r="A40" s="15" t="s">
        <v>35</v>
      </c>
      <c r="B40" s="18">
        <v>188</v>
      </c>
      <c r="C40" s="5">
        <v>12.012779552715655</v>
      </c>
      <c r="D40" s="18">
        <v>190</v>
      </c>
      <c r="E40" s="5">
        <v>12.281835811247575</v>
      </c>
      <c r="F40" s="18">
        <v>189</v>
      </c>
      <c r="G40" s="5">
        <v>12.217194570135746</v>
      </c>
      <c r="H40" s="18">
        <v>179</v>
      </c>
      <c r="I40" s="5">
        <v>12.641242937853105</v>
      </c>
      <c r="J40" s="65">
        <v>163</v>
      </c>
      <c r="K40" s="64">
        <f t="shared" si="3"/>
        <v>11.99411331861663</v>
      </c>
      <c r="L40" s="66">
        <f t="shared" si="4"/>
        <v>-16</v>
      </c>
      <c r="M40" s="67">
        <f t="shared" si="5"/>
        <v>-8.938547486033519</v>
      </c>
    </row>
    <row r="41" spans="1:13" ht="27.75" customHeight="1">
      <c r="A41" s="15" t="s">
        <v>36</v>
      </c>
      <c r="B41" s="18">
        <v>160</v>
      </c>
      <c r="C41" s="5">
        <v>10.223642172523961</v>
      </c>
      <c r="D41" s="18">
        <v>154</v>
      </c>
      <c r="E41" s="5">
        <v>9.95475113122172</v>
      </c>
      <c r="F41" s="18">
        <v>152</v>
      </c>
      <c r="G41" s="5">
        <v>9.825468648998061</v>
      </c>
      <c r="H41" s="18">
        <v>141</v>
      </c>
      <c r="I41" s="5">
        <v>9.957627118644067</v>
      </c>
      <c r="J41" s="65">
        <v>136</v>
      </c>
      <c r="K41" s="64">
        <f>+J41/J$6*100</f>
        <v>10.007358351729213</v>
      </c>
      <c r="L41" s="66">
        <f t="shared" si="4"/>
        <v>-5</v>
      </c>
      <c r="M41" s="67">
        <f t="shared" si="5"/>
        <v>-3.546099290780142</v>
      </c>
    </row>
    <row r="42" spans="1:13" ht="27.75" customHeight="1">
      <c r="A42" s="15" t="s">
        <v>37</v>
      </c>
      <c r="B42" s="18">
        <v>233</v>
      </c>
      <c r="C42" s="5">
        <v>14.88817891373802</v>
      </c>
      <c r="D42" s="18">
        <v>224</v>
      </c>
      <c r="E42" s="5">
        <v>14.479638009049776</v>
      </c>
      <c r="F42" s="18">
        <v>233</v>
      </c>
      <c r="G42" s="5">
        <v>15.061409179056238</v>
      </c>
      <c r="H42" s="18">
        <v>206</v>
      </c>
      <c r="I42" s="5">
        <v>14.548022598870055</v>
      </c>
      <c r="J42" s="65">
        <v>197</v>
      </c>
      <c r="K42" s="64">
        <f t="shared" si="3"/>
        <v>14.495952906548935</v>
      </c>
      <c r="L42" s="66">
        <f t="shared" si="4"/>
        <v>-9</v>
      </c>
      <c r="M42" s="67">
        <f t="shared" si="5"/>
        <v>-4.368932038834951</v>
      </c>
    </row>
    <row r="43" spans="1:13" ht="27.75" customHeight="1">
      <c r="A43" s="15" t="s">
        <v>38</v>
      </c>
      <c r="B43" s="18">
        <v>127</v>
      </c>
      <c r="C43" s="5">
        <v>8.115015974440896</v>
      </c>
      <c r="D43" s="18">
        <v>130</v>
      </c>
      <c r="E43" s="5">
        <v>8.403361344537815</v>
      </c>
      <c r="F43" s="18">
        <v>138</v>
      </c>
      <c r="G43" s="5">
        <v>8.92049127343245</v>
      </c>
      <c r="H43" s="18">
        <v>122</v>
      </c>
      <c r="I43" s="5">
        <v>8.615819209039548</v>
      </c>
      <c r="J43" s="65">
        <v>110</v>
      </c>
      <c r="K43" s="64">
        <f>+J43/J$6*100</f>
        <v>8.094186902133922</v>
      </c>
      <c r="L43" s="66">
        <f t="shared" si="4"/>
        <v>-12</v>
      </c>
      <c r="M43" s="67">
        <f t="shared" si="5"/>
        <v>-9.836065573770492</v>
      </c>
    </row>
    <row r="44" spans="1:13" ht="27.75" customHeight="1">
      <c r="A44" s="15" t="s">
        <v>39</v>
      </c>
      <c r="B44" s="18">
        <v>27</v>
      </c>
      <c r="C44" s="5">
        <v>1.7252396166134185</v>
      </c>
      <c r="D44" s="18">
        <v>24</v>
      </c>
      <c r="E44" s="5">
        <v>1.5513897866839044</v>
      </c>
      <c r="F44" s="18">
        <v>26</v>
      </c>
      <c r="G44" s="5">
        <v>1.680672268907563</v>
      </c>
      <c r="H44" s="18">
        <v>23</v>
      </c>
      <c r="I44" s="5">
        <v>1.6242937853107344</v>
      </c>
      <c r="J44" s="65">
        <v>22</v>
      </c>
      <c r="K44" s="64">
        <f t="shared" si="3"/>
        <v>1.6188373804267846</v>
      </c>
      <c r="L44" s="66">
        <f t="shared" si="4"/>
        <v>-1</v>
      </c>
      <c r="M44" s="67">
        <f t="shared" si="5"/>
        <v>-4.3478260869565215</v>
      </c>
    </row>
    <row r="45" spans="1:13" ht="27.75" customHeight="1">
      <c r="A45" s="12"/>
      <c r="B45" s="2"/>
      <c r="C45" s="2"/>
      <c r="D45" s="2"/>
      <c r="E45" s="2"/>
      <c r="F45" s="20"/>
      <c r="G45" s="2"/>
      <c r="H45" s="20"/>
      <c r="I45" s="2"/>
      <c r="J45" s="81"/>
      <c r="K45" s="70"/>
      <c r="L45" s="70"/>
      <c r="M45" s="70"/>
    </row>
    <row r="46" spans="1:13" ht="6" customHeight="1">
      <c r="A46" s="4"/>
      <c r="B46" s="4"/>
      <c r="C46" s="4"/>
      <c r="D46" s="4"/>
      <c r="E46" s="4"/>
      <c r="F46" s="22"/>
      <c r="G46" s="4"/>
      <c r="H46" s="22"/>
      <c r="I46" s="4"/>
      <c r="J46" s="82"/>
      <c r="K46" s="83"/>
      <c r="L46" s="83"/>
      <c r="M46" s="83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4330708661417323" right="0.35433070866141736" top="0.5511811023622047" bottom="0.5905511811023623" header="0.5118110236220472" footer="0.5118110236220472"/>
  <pageSetup fitToHeight="1" fitToWidth="1" horizontalDpi="600" verticalDpi="600" orientation="portrait" paperSize="9" scale="59" r:id="rId1"/>
  <ignoredErrors>
    <ignoredError sqref="L31 K34 L36:L37 L7 L16 L18 L20 L22 L24 L28 K6:K31 K35:K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75" zoomScaleNormal="65" zoomScaleSheetLayoutView="75" zoomScalePageLayoutView="0" workbookViewId="0" topLeftCell="A1">
      <pane xSplit="1" ySplit="4" topLeftCell="B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" sqref="A1"/>
    </sheetView>
  </sheetViews>
  <sheetFormatPr defaultColWidth="9.00390625" defaultRowHeight="14.25"/>
  <cols>
    <col min="1" max="1" width="15.625" style="7" customWidth="1"/>
    <col min="2" max="2" width="14.00390625" style="7" customWidth="1"/>
    <col min="3" max="3" width="8.375" style="7" customWidth="1"/>
    <col min="4" max="4" width="14.00390625" style="7" customWidth="1"/>
    <col min="5" max="5" width="8.375" style="7" customWidth="1"/>
    <col min="6" max="6" width="14.00390625" style="7" customWidth="1"/>
    <col min="7" max="7" width="8.375" style="7" customWidth="1"/>
    <col min="8" max="8" width="14.00390625" style="7" customWidth="1"/>
    <col min="9" max="9" width="8.375" style="7" customWidth="1"/>
    <col min="10" max="10" width="14.00390625" style="68" customWidth="1"/>
    <col min="11" max="11" width="8.375" style="68" customWidth="1"/>
    <col min="12" max="12" width="11.875" style="68" customWidth="1"/>
    <col min="13" max="13" width="9.75390625" style="68" customWidth="1"/>
    <col min="14" max="16384" width="9.00390625" style="7" customWidth="1"/>
  </cols>
  <sheetData>
    <row r="1" spans="1:5" ht="30" customHeight="1">
      <c r="A1" s="57" t="s">
        <v>62</v>
      </c>
      <c r="B1" s="3"/>
      <c r="C1" s="3"/>
      <c r="D1" s="3"/>
      <c r="E1" s="3"/>
    </row>
    <row r="2" spans="1:13" ht="27.75" customHeight="1">
      <c r="A2" s="1"/>
      <c r="C2" s="2"/>
      <c r="E2" s="2"/>
      <c r="M2" s="8" t="s">
        <v>23</v>
      </c>
    </row>
    <row r="3" spans="1:13" ht="24" customHeight="1">
      <c r="A3" s="9"/>
      <c r="B3" s="106" t="s">
        <v>54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55</v>
      </c>
      <c r="K3" s="109"/>
      <c r="L3" s="109"/>
      <c r="M3" s="109"/>
    </row>
    <row r="4" spans="1:13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ht="24" customHeight="1">
      <c r="A5" s="25"/>
    </row>
    <row r="6" spans="1:13" s="68" customFormat="1" ht="27.75" customHeight="1">
      <c r="A6" s="62" t="s">
        <v>3</v>
      </c>
      <c r="B6" s="63">
        <v>44936</v>
      </c>
      <c r="C6" s="78">
        <v>100</v>
      </c>
      <c r="D6" s="63">
        <v>45444</v>
      </c>
      <c r="E6" s="78">
        <v>100</v>
      </c>
      <c r="F6" s="63">
        <v>44190</v>
      </c>
      <c r="G6" s="78">
        <v>100</v>
      </c>
      <c r="H6" s="63">
        <v>42312</v>
      </c>
      <c r="I6" s="78">
        <v>100</v>
      </c>
      <c r="J6" s="63">
        <v>42771</v>
      </c>
      <c r="K6" s="78">
        <v>100</v>
      </c>
      <c r="L6" s="66">
        <f>+J6-H6</f>
        <v>459</v>
      </c>
      <c r="M6" s="84">
        <f>+(J6-H6)/H6*100</f>
        <v>1.0847986386840611</v>
      </c>
    </row>
    <row r="7" spans="1:12" ht="27.75" customHeight="1">
      <c r="A7" s="16"/>
      <c r="B7" s="19"/>
      <c r="C7" s="26"/>
      <c r="D7" s="19"/>
      <c r="E7" s="26"/>
      <c r="F7" s="19"/>
      <c r="G7" s="26"/>
      <c r="H7" s="19"/>
      <c r="I7" s="26"/>
      <c r="J7" s="63"/>
      <c r="K7" s="78"/>
      <c r="L7" s="78"/>
    </row>
    <row r="8" spans="1:13" ht="27.75" customHeight="1">
      <c r="A8" s="15" t="s">
        <v>5</v>
      </c>
      <c r="B8" s="19">
        <v>5574</v>
      </c>
      <c r="C8" s="26">
        <f>+B8/B$6*100</f>
        <v>12.40430834965284</v>
      </c>
      <c r="D8" s="19">
        <v>5556</v>
      </c>
      <c r="E8" s="26">
        <f>+D8/D$6*100</f>
        <v>12.226036440454186</v>
      </c>
      <c r="F8" s="19">
        <v>5309</v>
      </c>
      <c r="G8" s="26">
        <f>+F8/F$6*100</f>
        <v>12.014030323602624</v>
      </c>
      <c r="H8" s="19">
        <v>5128</v>
      </c>
      <c r="I8" s="26">
        <f>+H8/H$6*100</f>
        <v>12.119493287956136</v>
      </c>
      <c r="J8" s="63">
        <v>4946</v>
      </c>
      <c r="K8" s="78">
        <f>+J8/J$6*100</f>
        <v>11.563910126019966</v>
      </c>
      <c r="L8" s="66">
        <f>+J8-H8</f>
        <v>-182</v>
      </c>
      <c r="M8" s="84">
        <f aca="true" t="shared" si="0" ref="M8:M15">+(J8-H8)/H8*100</f>
        <v>-3.5491419656786274</v>
      </c>
    </row>
    <row r="9" spans="1:13" ht="27.75" customHeight="1">
      <c r="A9" s="15" t="s">
        <v>6</v>
      </c>
      <c r="B9" s="19">
        <v>3736</v>
      </c>
      <c r="C9" s="26">
        <f aca="true" t="shared" si="1" ref="C9:C15">+B9/B$6*100</f>
        <v>8.314046644116075</v>
      </c>
      <c r="D9" s="19">
        <v>3739</v>
      </c>
      <c r="E9" s="26">
        <f aca="true" t="shared" si="2" ref="E9:E15">+D9/D$6*100</f>
        <v>8.2277088284482</v>
      </c>
      <c r="F9" s="19">
        <v>3379</v>
      </c>
      <c r="G9" s="26">
        <f aca="true" t="shared" si="3" ref="G9:G15">+F9/F$6*100</f>
        <v>7.646526363430641</v>
      </c>
      <c r="H9" s="19">
        <v>3169</v>
      </c>
      <c r="I9" s="26">
        <f aca="true" t="shared" si="4" ref="I9:I15">+H9/H$6*100</f>
        <v>7.489601058801286</v>
      </c>
      <c r="J9" s="63">
        <v>3036</v>
      </c>
      <c r="K9" s="78">
        <f aca="true" t="shared" si="5" ref="K9:K15">+J9/J$6*100</f>
        <v>7.098267517710598</v>
      </c>
      <c r="L9" s="66">
        <f aca="true" t="shared" si="6" ref="L9:L15">+J9-H9</f>
        <v>-133</v>
      </c>
      <c r="M9" s="84">
        <f t="shared" si="0"/>
        <v>-4.196907541811297</v>
      </c>
    </row>
    <row r="10" spans="1:13" ht="27.75" customHeight="1">
      <c r="A10" s="15" t="s">
        <v>7</v>
      </c>
      <c r="B10" s="19">
        <v>7859</v>
      </c>
      <c r="C10" s="26">
        <f t="shared" si="1"/>
        <v>17.4893181413566</v>
      </c>
      <c r="D10" s="19">
        <v>8058</v>
      </c>
      <c r="E10" s="26">
        <f t="shared" si="2"/>
        <v>17.73171375759176</v>
      </c>
      <c r="F10" s="19">
        <v>7744</v>
      </c>
      <c r="G10" s="26">
        <f t="shared" si="3"/>
        <v>17.524326770762617</v>
      </c>
      <c r="H10" s="19">
        <v>7494</v>
      </c>
      <c r="I10" s="26">
        <f t="shared" si="4"/>
        <v>17.71128757799206</v>
      </c>
      <c r="J10" s="63">
        <v>7695</v>
      </c>
      <c r="K10" s="78">
        <f t="shared" si="5"/>
        <v>17.99116223609455</v>
      </c>
      <c r="L10" s="66">
        <f t="shared" si="6"/>
        <v>201</v>
      </c>
      <c r="M10" s="84">
        <f t="shared" si="0"/>
        <v>2.6821457165732587</v>
      </c>
    </row>
    <row r="11" spans="1:13" ht="27.75" customHeight="1">
      <c r="A11" s="15" t="s">
        <v>8</v>
      </c>
      <c r="B11" s="19">
        <v>2187</v>
      </c>
      <c r="C11" s="26">
        <f t="shared" si="1"/>
        <v>4.866921844400926</v>
      </c>
      <c r="D11" s="19">
        <v>2448</v>
      </c>
      <c r="E11" s="26">
        <f t="shared" si="2"/>
        <v>5.386849749141801</v>
      </c>
      <c r="F11" s="19">
        <v>2330</v>
      </c>
      <c r="G11" s="26">
        <f t="shared" si="3"/>
        <v>5.272686128083277</v>
      </c>
      <c r="H11" s="19">
        <v>2420</v>
      </c>
      <c r="I11" s="26">
        <f t="shared" si="4"/>
        <v>5.719417659292872</v>
      </c>
      <c r="J11" s="63">
        <v>2507</v>
      </c>
      <c r="K11" s="78">
        <f t="shared" si="5"/>
        <v>5.861448177503449</v>
      </c>
      <c r="L11" s="66">
        <f t="shared" si="6"/>
        <v>87</v>
      </c>
      <c r="M11" s="84">
        <f t="shared" si="0"/>
        <v>3.5950413223140494</v>
      </c>
    </row>
    <row r="12" spans="1:13" ht="27.75" customHeight="1">
      <c r="A12" s="15" t="s">
        <v>9</v>
      </c>
      <c r="B12" s="19">
        <v>2667</v>
      </c>
      <c r="C12" s="26">
        <f t="shared" si="1"/>
        <v>5.935107708741321</v>
      </c>
      <c r="D12" s="19">
        <v>2680</v>
      </c>
      <c r="E12" s="26">
        <f t="shared" si="2"/>
        <v>5.897368189419946</v>
      </c>
      <c r="F12" s="19">
        <v>2710</v>
      </c>
      <c r="G12" s="26">
        <f t="shared" si="3"/>
        <v>6.132609187599004</v>
      </c>
      <c r="H12" s="19">
        <v>2464</v>
      </c>
      <c r="I12" s="26">
        <f t="shared" si="4"/>
        <v>5.823407071280015</v>
      </c>
      <c r="J12" s="63">
        <v>2583</v>
      </c>
      <c r="K12" s="78">
        <f t="shared" si="5"/>
        <v>6.039138668724135</v>
      </c>
      <c r="L12" s="66">
        <f t="shared" si="6"/>
        <v>119</v>
      </c>
      <c r="M12" s="84">
        <f t="shared" si="0"/>
        <v>4.829545454545454</v>
      </c>
    </row>
    <row r="13" spans="1:13" ht="27.75" customHeight="1">
      <c r="A13" s="15" t="s">
        <v>10</v>
      </c>
      <c r="B13" s="19">
        <v>5941</v>
      </c>
      <c r="C13" s="26">
        <f t="shared" si="1"/>
        <v>13.221025458429766</v>
      </c>
      <c r="D13" s="19">
        <v>5869</v>
      </c>
      <c r="E13" s="26">
        <f t="shared" si="2"/>
        <v>12.914796232725992</v>
      </c>
      <c r="F13" s="19">
        <v>5693</v>
      </c>
      <c r="G13" s="26">
        <f t="shared" si="3"/>
        <v>12.883005204797465</v>
      </c>
      <c r="H13" s="19">
        <v>5178</v>
      </c>
      <c r="I13" s="26">
        <f t="shared" si="4"/>
        <v>12.237663074305162</v>
      </c>
      <c r="J13" s="63">
        <v>5178</v>
      </c>
      <c r="K13" s="78">
        <f t="shared" si="5"/>
        <v>12.106333730798905</v>
      </c>
      <c r="L13" s="66">
        <f t="shared" si="6"/>
        <v>0</v>
      </c>
      <c r="M13" s="66">
        <f t="shared" si="0"/>
        <v>0</v>
      </c>
    </row>
    <row r="14" spans="1:13" ht="27.75" customHeight="1">
      <c r="A14" s="15" t="s">
        <v>11</v>
      </c>
      <c r="B14" s="19">
        <v>1956</v>
      </c>
      <c r="C14" s="26">
        <f t="shared" si="1"/>
        <v>4.352857397187111</v>
      </c>
      <c r="D14" s="19">
        <v>1612</v>
      </c>
      <c r="E14" s="26">
        <f t="shared" si="2"/>
        <v>3.5472229557257284</v>
      </c>
      <c r="F14" s="19">
        <v>1628</v>
      </c>
      <c r="G14" s="26">
        <f t="shared" si="3"/>
        <v>3.6840914233989586</v>
      </c>
      <c r="H14" s="19">
        <v>1450</v>
      </c>
      <c r="I14" s="26">
        <f t="shared" si="4"/>
        <v>3.426923804121762</v>
      </c>
      <c r="J14" s="63">
        <v>1439</v>
      </c>
      <c r="K14" s="78">
        <f t="shared" si="5"/>
        <v>3.3644291692969537</v>
      </c>
      <c r="L14" s="66">
        <f t="shared" si="6"/>
        <v>-11</v>
      </c>
      <c r="M14" s="84">
        <f t="shared" si="0"/>
        <v>-0.7586206896551724</v>
      </c>
    </row>
    <row r="15" spans="1:13" ht="27.75" customHeight="1">
      <c r="A15" s="15" t="s">
        <v>28</v>
      </c>
      <c r="B15" s="19">
        <v>3787</v>
      </c>
      <c r="C15" s="26">
        <f t="shared" si="1"/>
        <v>8.427541392202244</v>
      </c>
      <c r="D15" s="19">
        <v>3912</v>
      </c>
      <c r="E15" s="26">
        <f t="shared" si="2"/>
        <v>8.608397148138367</v>
      </c>
      <c r="F15" s="19">
        <v>3812</v>
      </c>
      <c r="G15" s="26">
        <f t="shared" si="3"/>
        <v>8.626386060194614</v>
      </c>
      <c r="H15" s="19">
        <v>3571</v>
      </c>
      <c r="I15" s="26">
        <f t="shared" si="4"/>
        <v>8.439686141047458</v>
      </c>
      <c r="J15" s="63">
        <v>3626</v>
      </c>
      <c r="K15" s="78">
        <f t="shared" si="5"/>
        <v>8.477706857450142</v>
      </c>
      <c r="L15" s="66">
        <f t="shared" si="6"/>
        <v>55</v>
      </c>
      <c r="M15" s="84">
        <f t="shared" si="0"/>
        <v>1.5401848221786614</v>
      </c>
    </row>
    <row r="16" spans="1:13" ht="27.75" customHeight="1">
      <c r="A16" s="16"/>
      <c r="B16" s="19"/>
      <c r="C16" s="26"/>
      <c r="D16" s="19"/>
      <c r="E16" s="26"/>
      <c r="F16" s="19"/>
      <c r="G16" s="26"/>
      <c r="H16" s="19"/>
      <c r="I16" s="26"/>
      <c r="J16" s="63"/>
      <c r="K16" s="78"/>
      <c r="L16" s="66"/>
      <c r="M16" s="84"/>
    </row>
    <row r="17" spans="1:13" ht="27.75" customHeight="1">
      <c r="A17" s="15" t="s">
        <v>12</v>
      </c>
      <c r="B17" s="19">
        <v>2051</v>
      </c>
      <c r="C17" s="26">
        <f>+B17/B$6*100</f>
        <v>4.564269182837814</v>
      </c>
      <c r="D17" s="19">
        <v>2114</v>
      </c>
      <c r="E17" s="26">
        <f>+D17/D$6*100</f>
        <v>4.651879235982747</v>
      </c>
      <c r="F17" s="19">
        <v>2019</v>
      </c>
      <c r="G17" s="26">
        <f>+F17/F$6*100</f>
        <v>4.568906992532247</v>
      </c>
      <c r="H17" s="19">
        <v>1890</v>
      </c>
      <c r="I17" s="26">
        <f>+H17/H$6*100</f>
        <v>4.466817923993193</v>
      </c>
      <c r="J17" s="63">
        <v>1891</v>
      </c>
      <c r="K17" s="78">
        <f>+J17/J$6*100</f>
        <v>4.421219985504197</v>
      </c>
      <c r="L17" s="66">
        <f>+J17-H17</f>
        <v>1</v>
      </c>
      <c r="M17" s="84">
        <f>+(J17-H17)/H17*100</f>
        <v>0.052910052910052914</v>
      </c>
    </row>
    <row r="18" spans="1:13" ht="27.75" customHeight="1">
      <c r="A18" s="16"/>
      <c r="B18" s="19"/>
      <c r="C18" s="26"/>
      <c r="D18" s="19"/>
      <c r="E18" s="26"/>
      <c r="F18" s="19"/>
      <c r="G18" s="26"/>
      <c r="H18" s="19"/>
      <c r="I18" s="26"/>
      <c r="J18" s="63"/>
      <c r="K18" s="78"/>
      <c r="L18" s="66"/>
      <c r="M18" s="84"/>
    </row>
    <row r="19" spans="1:13" ht="27.75" customHeight="1">
      <c r="A19" s="15" t="s">
        <v>40</v>
      </c>
      <c r="B19" s="19">
        <v>1359</v>
      </c>
      <c r="C19" s="26">
        <f>+B19/B$6*100</f>
        <v>3.024301228413744</v>
      </c>
      <c r="D19" s="19">
        <v>1230</v>
      </c>
      <c r="E19" s="26">
        <f>+D19/D$6*100</f>
        <v>2.7066279376815423</v>
      </c>
      <c r="F19" s="19">
        <v>1252</v>
      </c>
      <c r="G19" s="26">
        <f>+F19/F$6*100</f>
        <v>2.8332201855623445</v>
      </c>
      <c r="H19" s="19">
        <v>1221</v>
      </c>
      <c r="I19" s="26">
        <f>+H19/H$6*100</f>
        <v>2.8857061826432218</v>
      </c>
      <c r="J19" s="63">
        <v>1175</v>
      </c>
      <c r="K19" s="78">
        <f>+J19/J$6*100</f>
        <v>2.7471885155829887</v>
      </c>
      <c r="L19" s="66">
        <f>+J19-H19</f>
        <v>-46</v>
      </c>
      <c r="M19" s="84">
        <f>+(J19-H19)/H19*100</f>
        <v>-3.7674037674037675</v>
      </c>
    </row>
    <row r="20" spans="1:13" ht="27.75" customHeight="1">
      <c r="A20" s="16"/>
      <c r="B20" s="19"/>
      <c r="C20" s="26"/>
      <c r="D20" s="19"/>
      <c r="E20" s="26"/>
      <c r="F20" s="19"/>
      <c r="G20" s="26"/>
      <c r="H20" s="19"/>
      <c r="I20" s="26"/>
      <c r="J20" s="63"/>
      <c r="K20" s="78"/>
      <c r="L20" s="66"/>
      <c r="M20" s="84"/>
    </row>
    <row r="21" spans="1:13" ht="27.75" customHeight="1">
      <c r="A21" s="15" t="s">
        <v>41</v>
      </c>
      <c r="B21" s="19">
        <v>279</v>
      </c>
      <c r="C21" s="26">
        <f>+B21/B$6*100</f>
        <v>0.6208830336478548</v>
      </c>
      <c r="D21" s="19">
        <v>272</v>
      </c>
      <c r="E21" s="26">
        <f>+D21/D$6*100</f>
        <v>0.5985388610157557</v>
      </c>
      <c r="F21" s="19">
        <v>284</v>
      </c>
      <c r="G21" s="26">
        <f>+F21/F$6*100</f>
        <v>0.6426793392170174</v>
      </c>
      <c r="H21" s="19">
        <v>258</v>
      </c>
      <c r="I21" s="26">
        <f>+H21/H$6*100</f>
        <v>0.6097560975609756</v>
      </c>
      <c r="J21" s="63">
        <v>247</v>
      </c>
      <c r="K21" s="78">
        <f>+J21/J$6*100</f>
        <v>0.5774940964672325</v>
      </c>
      <c r="L21" s="66">
        <f>+J21-H21</f>
        <v>-11</v>
      </c>
      <c r="M21" s="84">
        <f>+(J21-H21)/H21*100</f>
        <v>-4.263565891472868</v>
      </c>
    </row>
    <row r="22" spans="1:13" ht="27.75" customHeight="1">
      <c r="A22" s="16"/>
      <c r="B22" s="19"/>
      <c r="C22" s="26"/>
      <c r="D22" s="19"/>
      <c r="E22" s="26"/>
      <c r="F22" s="19"/>
      <c r="G22" s="26"/>
      <c r="H22" s="19"/>
      <c r="I22" s="26"/>
      <c r="J22" s="63"/>
      <c r="K22" s="78"/>
      <c r="L22" s="66"/>
      <c r="M22" s="84"/>
    </row>
    <row r="23" spans="1:13" ht="27.75" customHeight="1">
      <c r="A23" s="15" t="s">
        <v>13</v>
      </c>
      <c r="B23" s="19">
        <v>5674</v>
      </c>
      <c r="C23" s="26">
        <f>+B23/B$6*100</f>
        <v>12.62684707139042</v>
      </c>
      <c r="D23" s="19">
        <v>6096</v>
      </c>
      <c r="E23" s="26">
        <f>+D23/D$6*100</f>
        <v>13.414312120411937</v>
      </c>
      <c r="F23" s="19">
        <v>6284</v>
      </c>
      <c r="G23" s="26">
        <f>+F23/F$6*100</f>
        <v>14.2204118578864</v>
      </c>
      <c r="H23" s="19">
        <v>6490</v>
      </c>
      <c r="I23" s="26">
        <f>+H23/H$6*100</f>
        <v>15.33843826810361</v>
      </c>
      <c r="J23" s="63">
        <v>6878</v>
      </c>
      <c r="K23" s="78">
        <f>+J23/J$6*100</f>
        <v>16.080989455472167</v>
      </c>
      <c r="L23" s="66">
        <f>+J23-H23</f>
        <v>388</v>
      </c>
      <c r="M23" s="84">
        <f>+(J23-H23)/H23*100</f>
        <v>5.978428351309708</v>
      </c>
    </row>
    <row r="24" spans="1:13" ht="27.75" customHeight="1">
      <c r="A24" s="16"/>
      <c r="B24" s="19"/>
      <c r="C24" s="26"/>
      <c r="D24" s="19"/>
      <c r="E24" s="26"/>
      <c r="F24" s="19"/>
      <c r="G24" s="26"/>
      <c r="H24" s="19"/>
      <c r="I24" s="26"/>
      <c r="J24" s="63"/>
      <c r="K24" s="78"/>
      <c r="L24" s="66"/>
      <c r="M24" s="84"/>
    </row>
    <row r="25" spans="1:13" ht="27.75" customHeight="1">
      <c r="A25" s="15" t="s">
        <v>14</v>
      </c>
      <c r="B25" s="19">
        <v>80</v>
      </c>
      <c r="C25" s="26">
        <f>+B25/B$6*100</f>
        <v>0.17803097739006588</v>
      </c>
      <c r="D25" s="19">
        <v>69</v>
      </c>
      <c r="E25" s="26">
        <f>+D25/D$6*100</f>
        <v>0.15183522577237918</v>
      </c>
      <c r="F25" s="19">
        <v>56</v>
      </c>
      <c r="G25" s="26">
        <f>+F25/F$6*100</f>
        <v>0.12672550350758088</v>
      </c>
      <c r="H25" s="19">
        <v>51</v>
      </c>
      <c r="I25" s="26">
        <f>+H25/H$6*100</f>
        <v>0.1205331820760068</v>
      </c>
      <c r="J25" s="63">
        <v>77</v>
      </c>
      <c r="K25" s="78">
        <f>+J25/J$6*100</f>
        <v>0.1800285239999065</v>
      </c>
      <c r="L25" s="66">
        <f>+J25-H25</f>
        <v>26</v>
      </c>
      <c r="M25" s="84">
        <f>+(J25-H25)/H25*100</f>
        <v>50.98039215686274</v>
      </c>
    </row>
    <row r="26" spans="1:13" ht="27.75" customHeight="1">
      <c r="A26" s="15" t="s">
        <v>29</v>
      </c>
      <c r="B26" s="19">
        <v>219</v>
      </c>
      <c r="C26" s="26">
        <f>+B26/B$6*100</f>
        <v>0.48735980060530526</v>
      </c>
      <c r="D26" s="19">
        <v>189</v>
      </c>
      <c r="E26" s="26">
        <f>+D26/D$6*100</f>
        <v>0.41589648798521256</v>
      </c>
      <c r="F26" s="19">
        <v>161</v>
      </c>
      <c r="G26" s="26">
        <f>+F26/F$6*100</f>
        <v>0.3643358225842951</v>
      </c>
      <c r="H26" s="19">
        <v>168</v>
      </c>
      <c r="I26" s="26">
        <f>+H26/H$6*100</f>
        <v>0.39705048213272826</v>
      </c>
      <c r="J26" s="63">
        <v>148</v>
      </c>
      <c r="K26" s="78">
        <f>+J26/J$6*100</f>
        <v>0.34602885132449557</v>
      </c>
      <c r="L26" s="66">
        <f>+J26-H26</f>
        <v>-20</v>
      </c>
      <c r="M26" s="84">
        <f>+(J26-H26)/H26*100</f>
        <v>-11.904761904761903</v>
      </c>
    </row>
    <row r="27" spans="1:13" ht="27.75" customHeight="1">
      <c r="A27" s="15" t="s">
        <v>30</v>
      </c>
      <c r="B27" s="19">
        <v>465</v>
      </c>
      <c r="C27" s="26">
        <f>+B27/B$6*100</f>
        <v>1.034805056079758</v>
      </c>
      <c r="D27" s="19">
        <v>469</v>
      </c>
      <c r="E27" s="26">
        <f>+D27/D$6*100</f>
        <v>1.0320394331484903</v>
      </c>
      <c r="F27" s="19">
        <v>417</v>
      </c>
      <c r="G27" s="26">
        <f>+F27/F$6*100</f>
        <v>0.943652410047522</v>
      </c>
      <c r="H27" s="19">
        <v>364</v>
      </c>
      <c r="I27" s="26">
        <f>+H27/H$6*100</f>
        <v>0.8602760446209115</v>
      </c>
      <c r="J27" s="63">
        <v>354</v>
      </c>
      <c r="K27" s="78">
        <f>+J27/J$6*100</f>
        <v>0.827663603843726</v>
      </c>
      <c r="L27" s="66">
        <f>+J27-H27</f>
        <v>-10</v>
      </c>
      <c r="M27" s="84">
        <f>+(J27-H27)/H27*100</f>
        <v>-2.7472527472527473</v>
      </c>
    </row>
    <row r="28" spans="1:13" ht="27.75" customHeight="1">
      <c r="A28" s="16"/>
      <c r="B28" s="19"/>
      <c r="C28" s="26"/>
      <c r="D28" s="19"/>
      <c r="E28" s="26"/>
      <c r="F28" s="19"/>
      <c r="G28" s="26"/>
      <c r="H28" s="19"/>
      <c r="I28" s="26"/>
      <c r="J28" s="63"/>
      <c r="K28" s="78"/>
      <c r="L28" s="66"/>
      <c r="M28" s="84"/>
    </row>
    <row r="29" spans="1:13" ht="27.75" customHeight="1">
      <c r="A29" s="15" t="s">
        <v>15</v>
      </c>
      <c r="B29" s="19">
        <v>337</v>
      </c>
      <c r="C29" s="26">
        <f>+B29/B$6*100</f>
        <v>0.7499554922556525</v>
      </c>
      <c r="D29" s="19">
        <v>342</v>
      </c>
      <c r="E29" s="26">
        <f>+D29/D$6*100</f>
        <v>0.7525745973065752</v>
      </c>
      <c r="F29" s="19">
        <v>343</v>
      </c>
      <c r="G29" s="26">
        <f>+F29/F$6*100</f>
        <v>0.776193708983933</v>
      </c>
      <c r="H29" s="19">
        <v>296</v>
      </c>
      <c r="I29" s="26">
        <f>+H29/H$6*100</f>
        <v>0.6995651351862355</v>
      </c>
      <c r="J29" s="63">
        <v>269</v>
      </c>
      <c r="K29" s="78">
        <f>+J29/J$6*100</f>
        <v>0.628930817610063</v>
      </c>
      <c r="L29" s="66">
        <f>+J29-H29</f>
        <v>-27</v>
      </c>
      <c r="M29" s="84">
        <f>+(J29-H29)/H29*100</f>
        <v>-9.121621621621621</v>
      </c>
    </row>
    <row r="30" spans="1:13" ht="27.75" customHeight="1">
      <c r="A30" s="15" t="s">
        <v>42</v>
      </c>
      <c r="B30" s="19">
        <v>530</v>
      </c>
      <c r="C30" s="26">
        <f>+B30/B$6*100</f>
        <v>1.1794552252091866</v>
      </c>
      <c r="D30" s="19">
        <v>569</v>
      </c>
      <c r="E30" s="26">
        <f>+D30/D$6*100</f>
        <v>1.2520904849925183</v>
      </c>
      <c r="F30" s="19">
        <v>538</v>
      </c>
      <c r="G30" s="26">
        <f>+F30/F$6*100</f>
        <v>1.217470015840688</v>
      </c>
      <c r="H30" s="19">
        <v>481</v>
      </c>
      <c r="I30" s="26">
        <f>+H30/H$6*100</f>
        <v>1.1367933446776328</v>
      </c>
      <c r="J30" s="63">
        <v>515</v>
      </c>
      <c r="K30" s="78">
        <f>+J30/J$6*100</f>
        <v>1.2040868812980758</v>
      </c>
      <c r="L30" s="66">
        <f>+J30-H30</f>
        <v>34</v>
      </c>
      <c r="M30" s="84">
        <f>+(J30-H30)/H30*100</f>
        <v>7.0686070686070686</v>
      </c>
    </row>
    <row r="31" spans="1:13" ht="27.75" customHeight="1">
      <c r="A31" s="16"/>
      <c r="B31" s="19"/>
      <c r="C31" s="26"/>
      <c r="D31" s="19"/>
      <c r="E31" s="26"/>
      <c r="F31" s="19"/>
      <c r="G31" s="26"/>
      <c r="H31" s="19"/>
      <c r="I31" s="26"/>
      <c r="J31" s="63"/>
      <c r="K31" s="78"/>
      <c r="L31" s="66"/>
      <c r="M31" s="84"/>
    </row>
    <row r="32" spans="1:13" ht="27.75" customHeight="1">
      <c r="A32" s="15" t="s">
        <v>16</v>
      </c>
      <c r="B32" s="19">
        <v>20</v>
      </c>
      <c r="C32" s="26">
        <f>+B32/B$6*100</f>
        <v>0.04450774434751647</v>
      </c>
      <c r="D32" s="19">
        <v>19</v>
      </c>
      <c r="E32" s="26">
        <f>+D32/D$6*100</f>
        <v>0.041809699850365284</v>
      </c>
      <c r="F32" s="19">
        <v>28</v>
      </c>
      <c r="G32" s="26">
        <f>+F32/F$6*100</f>
        <v>0.06336275175379044</v>
      </c>
      <c r="H32" s="49">
        <v>32</v>
      </c>
      <c r="I32" s="26">
        <f>+H32/H$6*100</f>
        <v>0.07562866326337682</v>
      </c>
      <c r="J32" s="77">
        <v>34</v>
      </c>
      <c r="K32" s="78">
        <f>+J32/J$6*100</f>
        <v>0.0794931144934652</v>
      </c>
      <c r="L32" s="66">
        <f>+J32-H32</f>
        <v>2</v>
      </c>
      <c r="M32" s="84">
        <f>+(J32-H32)/H32*100</f>
        <v>6.25</v>
      </c>
    </row>
    <row r="33" spans="1:13" ht="27.75" customHeight="1">
      <c r="A33" s="15" t="s">
        <v>17</v>
      </c>
      <c r="B33" s="19">
        <v>10</v>
      </c>
      <c r="C33" s="26">
        <f>+B33/B$6*100</f>
        <v>0.022253872173758234</v>
      </c>
      <c r="D33" s="19">
        <v>6</v>
      </c>
      <c r="E33" s="26">
        <f>+D33/D$6*100</f>
        <v>0.013203063110641669</v>
      </c>
      <c r="F33" s="19">
        <v>12</v>
      </c>
      <c r="G33" s="26">
        <f>+F33/F$6*100</f>
        <v>0.027155465037338764</v>
      </c>
      <c r="H33" s="49">
        <v>13</v>
      </c>
      <c r="I33" s="26">
        <f>+H33/H$6*100</f>
        <v>0.03072414445074683</v>
      </c>
      <c r="J33" s="77">
        <v>9</v>
      </c>
      <c r="K33" s="78">
        <f>+J33/J$6*100</f>
        <v>0.02104229501297608</v>
      </c>
      <c r="L33" s="66">
        <f>+J33-H33</f>
        <v>-4</v>
      </c>
      <c r="M33" s="84">
        <f>+(J33-H33)/H33*100</f>
        <v>-30.76923076923077</v>
      </c>
    </row>
    <row r="34" spans="1:13" ht="27.75" customHeight="1">
      <c r="A34" s="15" t="s">
        <v>18</v>
      </c>
      <c r="B34" s="48" t="s">
        <v>24</v>
      </c>
      <c r="C34" s="26" t="s">
        <v>45</v>
      </c>
      <c r="D34" s="48" t="s">
        <v>24</v>
      </c>
      <c r="E34" s="26" t="s">
        <v>45</v>
      </c>
      <c r="F34" s="59" t="s">
        <v>24</v>
      </c>
      <c r="G34" s="26" t="s">
        <v>45</v>
      </c>
      <c r="H34" s="26" t="s">
        <v>45</v>
      </c>
      <c r="I34" s="26" t="s">
        <v>45</v>
      </c>
      <c r="J34" s="78" t="s">
        <v>57</v>
      </c>
      <c r="K34" s="78" t="s">
        <v>57</v>
      </c>
      <c r="L34" s="78" t="s">
        <v>57</v>
      </c>
      <c r="M34" s="78" t="s">
        <v>57</v>
      </c>
    </row>
    <row r="35" spans="1:13" ht="27.75" customHeight="1">
      <c r="A35" s="15" t="s">
        <v>31</v>
      </c>
      <c r="B35" s="48">
        <v>205</v>
      </c>
      <c r="C35" s="26">
        <f>+B35/B$6*100</f>
        <v>0.45620437956204374</v>
      </c>
      <c r="D35" s="48">
        <v>195</v>
      </c>
      <c r="E35" s="26">
        <f>+D35/D$6*100</f>
        <v>0.42909955109585424</v>
      </c>
      <c r="F35" s="48">
        <v>191</v>
      </c>
      <c r="G35" s="26">
        <f>+F35/F$6*100</f>
        <v>0.43222448517764195</v>
      </c>
      <c r="H35" s="48">
        <v>174</v>
      </c>
      <c r="I35" s="26">
        <f>+H35/H$6*100</f>
        <v>0.41123085649461144</v>
      </c>
      <c r="J35" s="85">
        <v>164</v>
      </c>
      <c r="K35" s="78">
        <f>+J35/J$6*100</f>
        <v>0.3834373757920086</v>
      </c>
      <c r="L35" s="66">
        <f>+J35-H35</f>
        <v>-10</v>
      </c>
      <c r="M35" s="84">
        <f>+(J35-H35)/H35*100</f>
        <v>-5.747126436781609</v>
      </c>
    </row>
    <row r="36" spans="1:13" ht="27.75" customHeight="1">
      <c r="A36" s="16"/>
      <c r="B36" s="18"/>
      <c r="C36" s="26"/>
      <c r="D36" s="18"/>
      <c r="E36" s="26"/>
      <c r="F36" s="24"/>
      <c r="G36" s="26"/>
      <c r="H36" s="48"/>
      <c r="I36" s="26"/>
      <c r="J36" s="85"/>
      <c r="K36" s="78"/>
      <c r="L36" s="66"/>
      <c r="M36" s="84"/>
    </row>
    <row r="37" spans="1:13" ht="27.75" customHeight="1">
      <c r="A37" s="15" t="s">
        <v>19</v>
      </c>
      <c r="B37" s="18"/>
      <c r="C37" s="26"/>
      <c r="D37" s="18"/>
      <c r="E37" s="26"/>
      <c r="F37" s="18"/>
      <c r="G37" s="26"/>
      <c r="H37" s="18"/>
      <c r="I37" s="26"/>
      <c r="J37" s="86"/>
      <c r="K37" s="78"/>
      <c r="L37" s="66"/>
      <c r="M37" s="84"/>
    </row>
    <row r="38" spans="1:13" ht="27.75" customHeight="1">
      <c r="A38" s="15" t="s">
        <v>33</v>
      </c>
      <c r="B38" s="18">
        <v>13566</v>
      </c>
      <c r="C38" s="26">
        <f aca="true" t="shared" si="7" ref="C38:C43">+B38/B$6*100</f>
        <v>30.189602990920424</v>
      </c>
      <c r="D38" s="18">
        <v>13539</v>
      </c>
      <c r="E38" s="26">
        <f aca="true" t="shared" si="8" ref="E38:E43">+D38/D$6*100</f>
        <v>29.79271190916293</v>
      </c>
      <c r="F38" s="18">
        <v>13021</v>
      </c>
      <c r="G38" s="26">
        <f aca="true" t="shared" si="9" ref="G38:G43">+F38/F$6*100</f>
        <v>29.465942520932337</v>
      </c>
      <c r="H38" s="18">
        <v>12196</v>
      </c>
      <c r="I38" s="26">
        <f aca="true" t="shared" si="10" ref="I38:I44">+H38/H$6*100</f>
        <v>28.82397428625449</v>
      </c>
      <c r="J38" s="86">
        <v>12015</v>
      </c>
      <c r="K38" s="78">
        <f aca="true" t="shared" si="11" ref="K38:K44">+J38/J$6*100</f>
        <v>28.091463842323066</v>
      </c>
      <c r="L38" s="66">
        <f aca="true" t="shared" si="12" ref="L38:L43">+J38-H38</f>
        <v>-181</v>
      </c>
      <c r="M38" s="84">
        <f aca="true" t="shared" si="13" ref="M38:M44">+(J38-H38)/H38*100</f>
        <v>-1.4840931452935389</v>
      </c>
    </row>
    <row r="39" spans="1:13" ht="27.75" customHeight="1">
      <c r="A39" s="15" t="s">
        <v>34</v>
      </c>
      <c r="B39" s="18">
        <v>13533</v>
      </c>
      <c r="C39" s="26">
        <f t="shared" si="7"/>
        <v>30.11616521274702</v>
      </c>
      <c r="D39" s="18">
        <v>14154</v>
      </c>
      <c r="E39" s="26">
        <f t="shared" si="8"/>
        <v>31.146025878003698</v>
      </c>
      <c r="F39" s="18">
        <v>14028</v>
      </c>
      <c r="G39" s="26">
        <f t="shared" si="9"/>
        <v>31.744738628649017</v>
      </c>
      <c r="H39" s="18">
        <v>13984</v>
      </c>
      <c r="I39" s="26">
        <f t="shared" si="10"/>
        <v>33.04972584609567</v>
      </c>
      <c r="J39" s="86">
        <v>14573</v>
      </c>
      <c r="K39" s="78">
        <f t="shared" si="11"/>
        <v>34.07215169156672</v>
      </c>
      <c r="L39" s="66">
        <f t="shared" si="12"/>
        <v>589</v>
      </c>
      <c r="M39" s="84">
        <f t="shared" si="13"/>
        <v>4.211956521739131</v>
      </c>
    </row>
    <row r="40" spans="1:13" ht="27.75" customHeight="1">
      <c r="A40" s="15" t="s">
        <v>35</v>
      </c>
      <c r="B40" s="18">
        <v>5425</v>
      </c>
      <c r="C40" s="26">
        <f t="shared" si="7"/>
        <v>12.072725654263843</v>
      </c>
      <c r="D40" s="18">
        <v>5414</v>
      </c>
      <c r="E40" s="26">
        <f t="shared" si="8"/>
        <v>11.913563946835666</v>
      </c>
      <c r="F40" s="18">
        <v>5348</v>
      </c>
      <c r="G40" s="26">
        <f t="shared" si="9"/>
        <v>12.102285584973977</v>
      </c>
      <c r="H40" s="18">
        <v>5050</v>
      </c>
      <c r="I40" s="26">
        <f t="shared" si="10"/>
        <v>11.935148421251654</v>
      </c>
      <c r="J40" s="86">
        <v>5048</v>
      </c>
      <c r="K40" s="78">
        <f t="shared" si="11"/>
        <v>11.802389469500362</v>
      </c>
      <c r="L40" s="66">
        <f t="shared" si="12"/>
        <v>-2</v>
      </c>
      <c r="M40" s="84">
        <f t="shared" si="13"/>
        <v>-0.039603960396039604</v>
      </c>
    </row>
    <row r="41" spans="1:13" ht="27.75" customHeight="1">
      <c r="A41" s="15" t="s">
        <v>36</v>
      </c>
      <c r="B41" s="18">
        <v>3431</v>
      </c>
      <c r="C41" s="26">
        <f t="shared" si="7"/>
        <v>7.63530354281645</v>
      </c>
      <c r="D41" s="18">
        <v>3407</v>
      </c>
      <c r="E41" s="26">
        <f t="shared" si="8"/>
        <v>7.497139336326028</v>
      </c>
      <c r="F41" s="18">
        <v>3344</v>
      </c>
      <c r="G41" s="26">
        <f t="shared" si="9"/>
        <v>7.567322923738402</v>
      </c>
      <c r="H41" s="18">
        <v>3047</v>
      </c>
      <c r="I41" s="26">
        <f t="shared" si="10"/>
        <v>7.201266780109663</v>
      </c>
      <c r="J41" s="86">
        <v>3162</v>
      </c>
      <c r="K41" s="78">
        <f t="shared" si="11"/>
        <v>7.392859647892264</v>
      </c>
      <c r="L41" s="66">
        <f t="shared" si="12"/>
        <v>115</v>
      </c>
      <c r="M41" s="84">
        <f t="shared" si="13"/>
        <v>3.7742041352149656</v>
      </c>
    </row>
    <row r="42" spans="1:13" ht="27.75" customHeight="1">
      <c r="A42" s="15" t="s">
        <v>37</v>
      </c>
      <c r="B42" s="18">
        <v>5692</v>
      </c>
      <c r="C42" s="26">
        <f t="shared" si="7"/>
        <v>12.666904041303187</v>
      </c>
      <c r="D42" s="18">
        <v>5351</v>
      </c>
      <c r="E42" s="26">
        <f t="shared" si="8"/>
        <v>11.774931784173928</v>
      </c>
      <c r="F42" s="18">
        <v>5007</v>
      </c>
      <c r="G42" s="26">
        <f t="shared" si="9"/>
        <v>11.330617786829599</v>
      </c>
      <c r="H42" s="18">
        <v>4619</v>
      </c>
      <c r="I42" s="26">
        <f t="shared" si="10"/>
        <v>10.916524862923048</v>
      </c>
      <c r="J42" s="86">
        <v>4475</v>
      </c>
      <c r="K42" s="78">
        <f t="shared" si="11"/>
        <v>10.46269668700755</v>
      </c>
      <c r="L42" s="66">
        <f t="shared" si="12"/>
        <v>-144</v>
      </c>
      <c r="M42" s="84">
        <f t="shared" si="13"/>
        <v>-3.117557912968175</v>
      </c>
    </row>
    <row r="43" spans="1:13" ht="27.75" customHeight="1">
      <c r="A43" s="15" t="s">
        <v>38</v>
      </c>
      <c r="B43" s="18">
        <v>3054</v>
      </c>
      <c r="C43" s="26">
        <f t="shared" si="7"/>
        <v>6.796332561865764</v>
      </c>
      <c r="D43" s="18">
        <v>3359</v>
      </c>
      <c r="E43" s="26">
        <f t="shared" si="8"/>
        <v>7.391514831440895</v>
      </c>
      <c r="F43" s="18">
        <v>3211</v>
      </c>
      <c r="G43" s="26">
        <f t="shared" si="9"/>
        <v>7.266349852907898</v>
      </c>
      <c r="H43" s="18">
        <v>3197</v>
      </c>
      <c r="I43" s="26">
        <f t="shared" si="10"/>
        <v>7.55577613915674</v>
      </c>
      <c r="J43" s="86">
        <v>3291</v>
      </c>
      <c r="K43" s="78">
        <f t="shared" si="11"/>
        <v>7.694465876411587</v>
      </c>
      <c r="L43" s="66">
        <f t="shared" si="12"/>
        <v>94</v>
      </c>
      <c r="M43" s="84">
        <f t="shared" si="13"/>
        <v>2.9402564904598063</v>
      </c>
    </row>
    <row r="44" spans="1:13" ht="27.75" customHeight="1">
      <c r="A44" s="15" t="s">
        <v>39</v>
      </c>
      <c r="B44" s="18">
        <v>235</v>
      </c>
      <c r="C44" s="26">
        <f>+B44/$D6*100</f>
        <v>0.5171199718334654</v>
      </c>
      <c r="D44" s="18">
        <v>220</v>
      </c>
      <c r="E44" s="26">
        <f>+D44/$F6*100</f>
        <v>0.4978501923512107</v>
      </c>
      <c r="F44" s="18">
        <v>231</v>
      </c>
      <c r="G44" s="26">
        <f>+F44/$F6*100</f>
        <v>0.5227427019687713</v>
      </c>
      <c r="H44" s="18">
        <v>219</v>
      </c>
      <c r="I44" s="26">
        <f t="shared" si="10"/>
        <v>0.517583664208735</v>
      </c>
      <c r="J44" s="86">
        <v>207</v>
      </c>
      <c r="K44" s="78">
        <f t="shared" si="11"/>
        <v>0.48397278529844995</v>
      </c>
      <c r="L44" s="66">
        <f>+J44-H44</f>
        <v>-12</v>
      </c>
      <c r="M44" s="84">
        <f t="shared" si="13"/>
        <v>-5.47945205479452</v>
      </c>
    </row>
    <row r="45" spans="1:13" ht="27.75" customHeight="1">
      <c r="A45" s="12"/>
      <c r="B45" s="29"/>
      <c r="C45" s="29"/>
      <c r="D45" s="30"/>
      <c r="E45" s="29"/>
      <c r="F45" s="30"/>
      <c r="G45" s="29"/>
      <c r="H45" s="30"/>
      <c r="I45" s="29"/>
      <c r="J45" s="87"/>
      <c r="K45" s="88"/>
      <c r="L45" s="88"/>
      <c r="M45" s="88"/>
    </row>
    <row r="46" ht="11.25" customHeight="1">
      <c r="A46" s="4"/>
    </row>
    <row r="47" spans="6:10" ht="14.25">
      <c r="F47" s="31"/>
      <c r="H47" s="31"/>
      <c r="J47" s="89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4330708661417323" right="0.31496062992125984" top="0.5118110236220472" bottom="0.5118110236220472" header="0.5118110236220472" footer="0.5118110236220472"/>
  <pageSetup fitToHeight="1" fitToWidth="1" horizontalDpi="600" verticalDpi="600" orientation="portrait" paperSize="9" scale="60" r:id="rId1"/>
  <ignoredErrors>
    <ignoredError sqref="L31:M31 K34 L36:M37 L22:M22 L16:M16 L18:M18 L24:M24 L20:M20 L28:M28 K8:K31 K35:K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75" zoomScaleNormal="65" zoomScaleSheetLayoutView="75" zoomScalePageLayoutView="0" workbookViewId="0" topLeftCell="A1">
      <pane xSplit="1" ySplit="4" topLeftCell="B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" sqref="A1"/>
    </sheetView>
  </sheetViews>
  <sheetFormatPr defaultColWidth="9.00390625" defaultRowHeight="14.25"/>
  <cols>
    <col min="1" max="1" width="17.125" style="7" customWidth="1"/>
    <col min="2" max="2" width="15.25390625" style="7" customWidth="1"/>
    <col min="3" max="3" width="8.375" style="7" customWidth="1"/>
    <col min="4" max="4" width="15.25390625" style="7" customWidth="1"/>
    <col min="5" max="5" width="8.375" style="7" customWidth="1"/>
    <col min="6" max="6" width="15.25390625" style="7" customWidth="1"/>
    <col min="7" max="7" width="8.375" style="7" customWidth="1"/>
    <col min="8" max="8" width="15.25390625" style="7" customWidth="1"/>
    <col min="9" max="9" width="8.375" style="7" customWidth="1"/>
    <col min="10" max="10" width="15.25390625" style="68" customWidth="1"/>
    <col min="11" max="11" width="8.375" style="68" customWidth="1"/>
    <col min="12" max="12" width="18.25390625" style="68" customWidth="1"/>
    <col min="13" max="13" width="10.00390625" style="68" customWidth="1"/>
    <col min="14" max="16384" width="9.00390625" style="7" customWidth="1"/>
  </cols>
  <sheetData>
    <row r="1" spans="1:5" ht="30" customHeight="1">
      <c r="A1" s="57" t="s">
        <v>63</v>
      </c>
      <c r="B1" s="3"/>
      <c r="C1" s="3"/>
      <c r="D1" s="3"/>
      <c r="E1" s="3"/>
    </row>
    <row r="2" spans="1:13" ht="27.75" customHeight="1">
      <c r="A2" s="2"/>
      <c r="B2" s="2"/>
      <c r="D2" s="2"/>
      <c r="K2" s="71"/>
      <c r="M2" s="8" t="s">
        <v>25</v>
      </c>
    </row>
    <row r="3" spans="1:13" ht="24" customHeight="1">
      <c r="A3" s="9"/>
      <c r="B3" s="106" t="s">
        <v>54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55</v>
      </c>
      <c r="K3" s="109"/>
      <c r="L3" s="109"/>
      <c r="M3" s="109"/>
    </row>
    <row r="4" spans="1:13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ht="24" customHeight="1">
      <c r="A5" s="25"/>
    </row>
    <row r="6" spans="1:13" s="68" customFormat="1" ht="27.75" customHeight="1">
      <c r="A6" s="62" t="s">
        <v>3</v>
      </c>
      <c r="B6" s="86">
        <v>111171304</v>
      </c>
      <c r="C6" s="78">
        <v>100</v>
      </c>
      <c r="D6" s="86">
        <v>120150135</v>
      </c>
      <c r="E6" s="78">
        <v>100</v>
      </c>
      <c r="F6" s="86">
        <v>107705123</v>
      </c>
      <c r="G6" s="78">
        <v>100</v>
      </c>
      <c r="H6" s="86">
        <v>87318083</v>
      </c>
      <c r="I6" s="78">
        <v>100</v>
      </c>
      <c r="J6" s="86">
        <v>98400244</v>
      </c>
      <c r="K6" s="78">
        <v>100</v>
      </c>
      <c r="L6" s="66">
        <f>+J6-H6</f>
        <v>11082161</v>
      </c>
      <c r="M6" s="84">
        <f>+(J6-H6)/H6*100</f>
        <v>12.69171358239736</v>
      </c>
    </row>
    <row r="7" spans="1:12" ht="27.75" customHeight="1">
      <c r="A7" s="16"/>
      <c r="B7" s="19"/>
      <c r="C7" s="26"/>
      <c r="D7" s="19"/>
      <c r="E7" s="26"/>
      <c r="F7" s="19"/>
      <c r="G7" s="26"/>
      <c r="H7" s="19"/>
      <c r="I7" s="26"/>
      <c r="J7" s="63"/>
      <c r="K7" s="78"/>
      <c r="L7" s="78"/>
    </row>
    <row r="8" spans="1:13" ht="27.75" customHeight="1">
      <c r="A8" s="15" t="s">
        <v>5</v>
      </c>
      <c r="B8" s="19">
        <v>9011505</v>
      </c>
      <c r="C8" s="26">
        <f aca="true" t="shared" si="0" ref="C8:C15">+B8/B$6*100</f>
        <v>8.105963207915597</v>
      </c>
      <c r="D8" s="19">
        <v>9646159</v>
      </c>
      <c r="E8" s="26">
        <f aca="true" t="shared" si="1" ref="E8:E15">+D8/D$6*100</f>
        <v>8.028421274765941</v>
      </c>
      <c r="F8" s="19">
        <v>8866857</v>
      </c>
      <c r="G8" s="26">
        <f aca="true" t="shared" si="2" ref="G8:G15">+F8/F$6*100</f>
        <v>8.232530406190614</v>
      </c>
      <c r="H8" s="19">
        <v>8208052</v>
      </c>
      <c r="I8" s="26">
        <f aca="true" t="shared" si="3" ref="I8:I15">+H8/H$6*100</f>
        <v>9.40017430295624</v>
      </c>
      <c r="J8" s="63">
        <v>7950551</v>
      </c>
      <c r="K8" s="78">
        <f aca="true" t="shared" si="4" ref="K8:K15">+J8/J$6*100</f>
        <v>8.079808216735723</v>
      </c>
      <c r="L8" s="66">
        <f aca="true" t="shared" si="5" ref="L8:L30">+J8-H8</f>
        <v>-257501</v>
      </c>
      <c r="M8" s="84">
        <f aca="true" t="shared" si="6" ref="M8:M15">+(J8-H8)/H8*100</f>
        <v>-3.1371755442095153</v>
      </c>
    </row>
    <row r="9" spans="1:13" ht="27.75" customHeight="1">
      <c r="A9" s="15" t="s">
        <v>6</v>
      </c>
      <c r="B9" s="19">
        <v>6777921</v>
      </c>
      <c r="C9" s="26">
        <f t="shared" si="0"/>
        <v>6.096826029853891</v>
      </c>
      <c r="D9" s="19">
        <v>7195443</v>
      </c>
      <c r="E9" s="26">
        <f t="shared" si="1"/>
        <v>5.988709875357194</v>
      </c>
      <c r="F9" s="19">
        <v>6117575</v>
      </c>
      <c r="G9" s="26">
        <f t="shared" si="2"/>
        <v>5.6799294495954475</v>
      </c>
      <c r="H9" s="19">
        <v>4895021</v>
      </c>
      <c r="I9" s="26">
        <f t="shared" si="3"/>
        <v>5.605964803418783</v>
      </c>
      <c r="J9" s="63">
        <v>5579375</v>
      </c>
      <c r="K9" s="78">
        <f t="shared" si="4"/>
        <v>5.670082484754814</v>
      </c>
      <c r="L9" s="66">
        <f t="shared" si="5"/>
        <v>684354</v>
      </c>
      <c r="M9" s="84">
        <f t="shared" si="6"/>
        <v>13.980614179183295</v>
      </c>
    </row>
    <row r="10" spans="1:13" ht="27.75" customHeight="1">
      <c r="A10" s="15" t="s">
        <v>7</v>
      </c>
      <c r="B10" s="19">
        <v>12189709</v>
      </c>
      <c r="C10" s="26">
        <f t="shared" si="0"/>
        <v>10.964798074150501</v>
      </c>
      <c r="D10" s="19">
        <v>13138816</v>
      </c>
      <c r="E10" s="26">
        <f t="shared" si="1"/>
        <v>10.935331866252168</v>
      </c>
      <c r="F10" s="19">
        <v>13557900</v>
      </c>
      <c r="G10" s="26">
        <f t="shared" si="2"/>
        <v>12.587980610727309</v>
      </c>
      <c r="H10" s="19">
        <v>11574317</v>
      </c>
      <c r="I10" s="26">
        <f t="shared" si="3"/>
        <v>13.255349410270492</v>
      </c>
      <c r="J10" s="63">
        <v>11843988</v>
      </c>
      <c r="K10" s="78">
        <f t="shared" si="4"/>
        <v>12.036543324018586</v>
      </c>
      <c r="L10" s="66">
        <f t="shared" si="5"/>
        <v>269671</v>
      </c>
      <c r="M10" s="84">
        <f t="shared" si="6"/>
        <v>2.329908538015677</v>
      </c>
    </row>
    <row r="11" spans="1:13" ht="27.75" customHeight="1">
      <c r="A11" s="15" t="s">
        <v>8</v>
      </c>
      <c r="B11" s="19">
        <v>3384389</v>
      </c>
      <c r="C11" s="26">
        <f t="shared" si="0"/>
        <v>3.0443008926116404</v>
      </c>
      <c r="D11" s="19">
        <v>3882998</v>
      </c>
      <c r="E11" s="26">
        <f t="shared" si="1"/>
        <v>3.2317882955354147</v>
      </c>
      <c r="F11" s="19">
        <v>4094270</v>
      </c>
      <c r="G11" s="26">
        <f t="shared" si="2"/>
        <v>3.8013697825682815</v>
      </c>
      <c r="H11" s="19">
        <v>3525394</v>
      </c>
      <c r="I11" s="26">
        <f t="shared" si="3"/>
        <v>4.037415709183629</v>
      </c>
      <c r="J11" s="63">
        <v>3597196</v>
      </c>
      <c r="K11" s="78">
        <f t="shared" si="4"/>
        <v>3.6556779269774986</v>
      </c>
      <c r="L11" s="66">
        <f t="shared" si="5"/>
        <v>71802</v>
      </c>
      <c r="M11" s="84">
        <f t="shared" si="6"/>
        <v>2.036708521090125</v>
      </c>
    </row>
    <row r="12" spans="1:13" ht="27.75" customHeight="1">
      <c r="A12" s="15" t="s">
        <v>9</v>
      </c>
      <c r="B12" s="19">
        <v>4014703</v>
      </c>
      <c r="C12" s="26">
        <f t="shared" si="0"/>
        <v>3.611276341599807</v>
      </c>
      <c r="D12" s="19">
        <v>4456099</v>
      </c>
      <c r="E12" s="26">
        <f t="shared" si="1"/>
        <v>3.7087756913464975</v>
      </c>
      <c r="F12" s="19">
        <v>4355715</v>
      </c>
      <c r="G12" s="26">
        <f t="shared" si="2"/>
        <v>4.044111253649467</v>
      </c>
      <c r="H12" s="19">
        <v>3484469</v>
      </c>
      <c r="I12" s="26">
        <f t="shared" si="3"/>
        <v>3.990546837818233</v>
      </c>
      <c r="J12" s="63">
        <v>4264001</v>
      </c>
      <c r="K12" s="78">
        <f t="shared" si="4"/>
        <v>4.333323604360168</v>
      </c>
      <c r="L12" s="66">
        <f t="shared" si="5"/>
        <v>779532</v>
      </c>
      <c r="M12" s="84">
        <f t="shared" si="6"/>
        <v>22.371615302073288</v>
      </c>
    </row>
    <row r="13" spans="1:13" ht="27.75" customHeight="1">
      <c r="A13" s="15" t="s">
        <v>10</v>
      </c>
      <c r="B13" s="18">
        <v>19512063</v>
      </c>
      <c r="C13" s="26">
        <f t="shared" si="0"/>
        <v>17.551348502667558</v>
      </c>
      <c r="D13" s="18">
        <v>22481849</v>
      </c>
      <c r="E13" s="26">
        <f t="shared" si="1"/>
        <v>18.711463786536736</v>
      </c>
      <c r="F13" s="18">
        <v>17802684</v>
      </c>
      <c r="G13" s="26">
        <f t="shared" si="2"/>
        <v>16.529096763577346</v>
      </c>
      <c r="H13" s="18">
        <v>11861170</v>
      </c>
      <c r="I13" s="26">
        <f t="shared" si="3"/>
        <v>13.583864409849674</v>
      </c>
      <c r="J13" s="86">
        <v>16142815</v>
      </c>
      <c r="K13" s="78">
        <f t="shared" si="4"/>
        <v>16.4052591170404</v>
      </c>
      <c r="L13" s="66">
        <f t="shared" si="5"/>
        <v>4281645</v>
      </c>
      <c r="M13" s="84">
        <f t="shared" si="6"/>
        <v>36.09799876403424</v>
      </c>
    </row>
    <row r="14" spans="1:13" ht="27.75" customHeight="1">
      <c r="A14" s="15" t="s">
        <v>11</v>
      </c>
      <c r="B14" s="19">
        <v>5198005</v>
      </c>
      <c r="C14" s="26">
        <f t="shared" si="0"/>
        <v>4.675671520413218</v>
      </c>
      <c r="D14" s="19">
        <v>4982603</v>
      </c>
      <c r="E14" s="26">
        <f t="shared" si="1"/>
        <v>4.146980775344114</v>
      </c>
      <c r="F14" s="19">
        <v>5023812</v>
      </c>
      <c r="G14" s="26">
        <f t="shared" si="2"/>
        <v>4.664413223872368</v>
      </c>
      <c r="H14" s="19">
        <v>4190241</v>
      </c>
      <c r="I14" s="26">
        <f t="shared" si="3"/>
        <v>4.798823858741837</v>
      </c>
      <c r="J14" s="63">
        <v>4636795</v>
      </c>
      <c r="K14" s="78">
        <f t="shared" si="4"/>
        <v>4.712178355980499</v>
      </c>
      <c r="L14" s="66">
        <f t="shared" si="5"/>
        <v>446554</v>
      </c>
      <c r="M14" s="84">
        <f t="shared" si="6"/>
        <v>10.657000396874547</v>
      </c>
    </row>
    <row r="15" spans="1:13" ht="27.75" customHeight="1">
      <c r="A15" s="15" t="s">
        <v>28</v>
      </c>
      <c r="B15" s="18">
        <v>8159375</v>
      </c>
      <c r="C15" s="26">
        <f t="shared" si="0"/>
        <v>7.3394614495121875</v>
      </c>
      <c r="D15" s="18">
        <v>8369727</v>
      </c>
      <c r="E15" s="26">
        <f t="shared" si="1"/>
        <v>6.966057091820995</v>
      </c>
      <c r="F15" s="18">
        <v>8242960</v>
      </c>
      <c r="G15" s="26">
        <f t="shared" si="2"/>
        <v>7.653266409621017</v>
      </c>
      <c r="H15" s="18">
        <v>7447293</v>
      </c>
      <c r="I15" s="26">
        <f t="shared" si="3"/>
        <v>8.528924071775602</v>
      </c>
      <c r="J15" s="86">
        <v>8555712</v>
      </c>
      <c r="K15" s="78">
        <f t="shared" si="4"/>
        <v>8.694807707997148</v>
      </c>
      <c r="L15" s="66">
        <f t="shared" si="5"/>
        <v>1108419</v>
      </c>
      <c r="M15" s="84">
        <f t="shared" si="6"/>
        <v>14.88351539277426</v>
      </c>
    </row>
    <row r="16" spans="1:13" ht="27.75" customHeight="1">
      <c r="A16" s="16"/>
      <c r="B16" s="19"/>
      <c r="C16" s="26"/>
      <c r="D16" s="19"/>
      <c r="E16" s="26"/>
      <c r="F16" s="19"/>
      <c r="G16" s="26"/>
      <c r="H16" s="19"/>
      <c r="I16" s="26"/>
      <c r="J16" s="63"/>
      <c r="K16" s="78"/>
      <c r="L16" s="66"/>
      <c r="M16" s="84"/>
    </row>
    <row r="17" spans="1:13" ht="27.75" customHeight="1">
      <c r="A17" s="15" t="s">
        <v>12</v>
      </c>
      <c r="B17" s="19">
        <v>3882110</v>
      </c>
      <c r="C17" s="26">
        <f>+B17/B$6*100</f>
        <v>3.4920072539582696</v>
      </c>
      <c r="D17" s="19">
        <v>4142983</v>
      </c>
      <c r="E17" s="26">
        <f>+D17/D$6*100</f>
        <v>3.448171739465794</v>
      </c>
      <c r="F17" s="19">
        <v>4193282</v>
      </c>
      <c r="G17" s="26">
        <f>+F17/F$6*100</f>
        <v>3.893298557395455</v>
      </c>
      <c r="H17" s="19">
        <v>3445841</v>
      </c>
      <c r="I17" s="26">
        <f>+H17/H$6*100</f>
        <v>3.9463085784876886</v>
      </c>
      <c r="J17" s="63">
        <v>3491379</v>
      </c>
      <c r="K17" s="78">
        <f>+J17/J$6*100</f>
        <v>3.548140592009101</v>
      </c>
      <c r="L17" s="66">
        <f t="shared" si="5"/>
        <v>45538</v>
      </c>
      <c r="M17" s="84">
        <f>+(J17-H17)/H17*100</f>
        <v>1.3215351491841905</v>
      </c>
    </row>
    <row r="18" spans="1:13" ht="27.75" customHeight="1">
      <c r="A18" s="16"/>
      <c r="B18" s="19"/>
      <c r="C18" s="26"/>
      <c r="D18" s="19"/>
      <c r="E18" s="26"/>
      <c r="F18" s="19"/>
      <c r="G18" s="26"/>
      <c r="H18" s="19"/>
      <c r="I18" s="26"/>
      <c r="J18" s="63"/>
      <c r="K18" s="78"/>
      <c r="L18" s="66"/>
      <c r="M18" s="84"/>
    </row>
    <row r="19" spans="1:13" ht="27.75" customHeight="1">
      <c r="A19" s="15" t="s">
        <v>40</v>
      </c>
      <c r="B19" s="19">
        <v>1856140</v>
      </c>
      <c r="C19" s="26">
        <f>+B19/B$6*100</f>
        <v>1.669621505923867</v>
      </c>
      <c r="D19" s="19">
        <v>2235440</v>
      </c>
      <c r="E19" s="26">
        <f>+D19/D$6*100</f>
        <v>1.8605388999354848</v>
      </c>
      <c r="F19" s="19">
        <v>2293954</v>
      </c>
      <c r="G19" s="26">
        <f>+F19/F$6*100</f>
        <v>2.12984669262204</v>
      </c>
      <c r="H19" s="19">
        <v>1833703</v>
      </c>
      <c r="I19" s="26">
        <f>+H19/H$6*100</f>
        <v>2.1000266348036982</v>
      </c>
      <c r="J19" s="63">
        <v>2026245</v>
      </c>
      <c r="K19" s="78">
        <f>+J19/J$6*100</f>
        <v>2.0591869670567076</v>
      </c>
      <c r="L19" s="66">
        <f t="shared" si="5"/>
        <v>192542</v>
      </c>
      <c r="M19" s="84">
        <f>+(J19-H19)/H19*100</f>
        <v>10.500173692250053</v>
      </c>
    </row>
    <row r="20" spans="1:13" ht="27.75" customHeight="1">
      <c r="A20" s="16"/>
      <c r="B20" s="19"/>
      <c r="C20" s="26"/>
      <c r="D20" s="19"/>
      <c r="E20" s="26"/>
      <c r="F20" s="19"/>
      <c r="G20" s="26"/>
      <c r="H20" s="19"/>
      <c r="I20" s="26"/>
      <c r="J20" s="63"/>
      <c r="K20" s="78"/>
      <c r="L20" s="66"/>
      <c r="M20" s="84"/>
    </row>
    <row r="21" spans="1:13" ht="27.75" customHeight="1">
      <c r="A21" s="15" t="s">
        <v>41</v>
      </c>
      <c r="B21" s="19">
        <v>739935</v>
      </c>
      <c r="C21" s="26">
        <f>+B21/B$6*100</f>
        <v>0.6655809308488456</v>
      </c>
      <c r="D21" s="19">
        <v>747839</v>
      </c>
      <c r="E21" s="26">
        <f>+D21/D$6*100</f>
        <v>0.6224204408925549</v>
      </c>
      <c r="F21" s="19">
        <v>721477</v>
      </c>
      <c r="G21" s="26">
        <f>+F21/F$6*100</f>
        <v>0.6698632153272783</v>
      </c>
      <c r="H21" s="19">
        <v>793939</v>
      </c>
      <c r="I21" s="26">
        <f>+H21/H$6*100</f>
        <v>0.9092492330597776</v>
      </c>
      <c r="J21" s="63">
        <v>745919</v>
      </c>
      <c r="K21" s="78">
        <f>+J21/J$6*100</f>
        <v>0.7580458845203676</v>
      </c>
      <c r="L21" s="66">
        <f t="shared" si="5"/>
        <v>-48020</v>
      </c>
      <c r="M21" s="84">
        <f>+(J21-H21)/H21*100</f>
        <v>-6.0483236117636245</v>
      </c>
    </row>
    <row r="22" spans="1:13" ht="27.75" customHeight="1">
      <c r="A22" s="16"/>
      <c r="B22" s="19"/>
      <c r="C22" s="26"/>
      <c r="D22" s="19"/>
      <c r="E22" s="26"/>
      <c r="F22" s="19"/>
      <c r="G22" s="26"/>
      <c r="H22" s="19"/>
      <c r="I22" s="26"/>
      <c r="J22" s="63"/>
      <c r="K22" s="78"/>
      <c r="L22" s="66"/>
      <c r="M22" s="84"/>
    </row>
    <row r="23" spans="1:13" ht="27.75" customHeight="1">
      <c r="A23" s="15" t="s">
        <v>13</v>
      </c>
      <c r="B23" s="19">
        <v>33031557</v>
      </c>
      <c r="C23" s="26">
        <f>+B23/B$6*100</f>
        <v>29.712305074698055</v>
      </c>
      <c r="D23" s="19">
        <v>35036756</v>
      </c>
      <c r="E23" s="26">
        <f>+D23/D$6*100</f>
        <v>29.160812844696345</v>
      </c>
      <c r="F23" s="19">
        <v>28553085</v>
      </c>
      <c r="G23" s="26">
        <f>+F23/F$6*100</f>
        <v>26.510424207026812</v>
      </c>
      <c r="H23" s="19">
        <v>23018955</v>
      </c>
      <c r="I23" s="26">
        <f>+H23/H$6*100</f>
        <v>26.362185482244264</v>
      </c>
      <c r="J23" s="63">
        <v>26335359</v>
      </c>
      <c r="K23" s="78">
        <f>+J23/J$6*100</f>
        <v>26.763509854711337</v>
      </c>
      <c r="L23" s="66">
        <f t="shared" si="5"/>
        <v>3316404</v>
      </c>
      <c r="M23" s="84">
        <f>+(J23-H23)/H23*100</f>
        <v>14.407274352810543</v>
      </c>
    </row>
    <row r="24" spans="1:13" ht="27.75" customHeight="1">
      <c r="A24" s="16"/>
      <c r="B24" s="19"/>
      <c r="C24" s="26"/>
      <c r="D24" s="19"/>
      <c r="E24" s="26"/>
      <c r="F24" s="19"/>
      <c r="G24" s="26"/>
      <c r="H24" s="19"/>
      <c r="I24" s="26"/>
      <c r="J24" s="63"/>
      <c r="K24" s="78"/>
      <c r="L24" s="66"/>
      <c r="M24" s="84"/>
    </row>
    <row r="25" spans="1:13" ht="27.75" customHeight="1">
      <c r="A25" s="15" t="s">
        <v>14</v>
      </c>
      <c r="B25" s="19">
        <v>85887</v>
      </c>
      <c r="C25" s="26">
        <f>+B25/B$6*100</f>
        <v>0.07725644740121065</v>
      </c>
      <c r="D25" s="19">
        <v>74912</v>
      </c>
      <c r="E25" s="26">
        <f>+D25/D$6*100</f>
        <v>0.06234866069855019</v>
      </c>
      <c r="F25" s="19">
        <v>60641</v>
      </c>
      <c r="G25" s="26">
        <f>+F25/F$6*100</f>
        <v>0.05630280000701545</v>
      </c>
      <c r="H25" s="19">
        <v>54407</v>
      </c>
      <c r="I25" s="26">
        <f>+H25/H$6*100</f>
        <v>0.06230897212894607</v>
      </c>
      <c r="J25" s="63">
        <v>98865</v>
      </c>
      <c r="K25" s="78">
        <f>+J25/J$6*100</f>
        <v>0.10047231183695034</v>
      </c>
      <c r="L25" s="66">
        <f t="shared" si="5"/>
        <v>44458</v>
      </c>
      <c r="M25" s="84">
        <f>+(J25-H25)/H25*100</f>
        <v>81.71375006892495</v>
      </c>
    </row>
    <row r="26" spans="1:13" ht="27.75" customHeight="1">
      <c r="A26" s="15" t="s">
        <v>29</v>
      </c>
      <c r="B26" s="18">
        <v>160063</v>
      </c>
      <c r="C26" s="26">
        <f>+B26/B$6*100</f>
        <v>0.14397870155413486</v>
      </c>
      <c r="D26" s="18">
        <v>203223</v>
      </c>
      <c r="E26" s="26">
        <f>+D26/D$6*100</f>
        <v>0.16914088361199095</v>
      </c>
      <c r="F26" s="18">
        <v>167356</v>
      </c>
      <c r="G26" s="26">
        <f>+F26/F$6*100</f>
        <v>0.15538350947336088</v>
      </c>
      <c r="H26" s="18">
        <v>176081</v>
      </c>
      <c r="I26" s="26">
        <f>+H26/H$6*100</f>
        <v>0.20165467901992304</v>
      </c>
      <c r="J26" s="86">
        <v>161575</v>
      </c>
      <c r="K26" s="78">
        <f>+J26/J$6*100</f>
        <v>0.16420182860522176</v>
      </c>
      <c r="L26" s="66">
        <f t="shared" si="5"/>
        <v>-14506</v>
      </c>
      <c r="M26" s="84">
        <f>+(J26-H26)/H26*100</f>
        <v>-8.238253985381727</v>
      </c>
    </row>
    <row r="27" spans="1:13" ht="27.75" customHeight="1">
      <c r="A27" s="15" t="s">
        <v>30</v>
      </c>
      <c r="B27" s="18">
        <v>1175112</v>
      </c>
      <c r="C27" s="26">
        <f>+B27/B$6*100</f>
        <v>1.057028169787412</v>
      </c>
      <c r="D27" s="18">
        <v>1256985</v>
      </c>
      <c r="E27" s="26">
        <f>+D27/D$6*100</f>
        <v>1.046178599799326</v>
      </c>
      <c r="F27" s="18">
        <v>1042409</v>
      </c>
      <c r="G27" s="26">
        <f>+F27/F$6*100</f>
        <v>0.9678360424879696</v>
      </c>
      <c r="H27" s="18">
        <v>865873</v>
      </c>
      <c r="I27" s="26">
        <f>+H27/H$6*100</f>
        <v>0.9916307942765992</v>
      </c>
      <c r="J27" s="86">
        <v>969650</v>
      </c>
      <c r="K27" s="78">
        <f>+J27/J$6*100</f>
        <v>0.9854142231598532</v>
      </c>
      <c r="L27" s="66">
        <f t="shared" si="5"/>
        <v>103777</v>
      </c>
      <c r="M27" s="84">
        <f>+(J27-H27)/H27*100</f>
        <v>11.985244949317048</v>
      </c>
    </row>
    <row r="28" spans="1:13" ht="27.75" customHeight="1">
      <c r="A28" s="16"/>
      <c r="B28" s="19"/>
      <c r="C28" s="26"/>
      <c r="D28" s="19"/>
      <c r="E28" s="26"/>
      <c r="F28" s="19"/>
      <c r="G28" s="26"/>
      <c r="H28" s="19"/>
      <c r="I28" s="26"/>
      <c r="J28" s="63"/>
      <c r="K28" s="78"/>
      <c r="L28" s="66"/>
      <c r="M28" s="84"/>
    </row>
    <row r="29" spans="1:13" ht="27.75" customHeight="1">
      <c r="A29" s="15" t="s">
        <v>15</v>
      </c>
      <c r="B29" s="19">
        <v>300716</v>
      </c>
      <c r="C29" s="26">
        <f>+B29/B$6*100</f>
        <v>0.27049786157046424</v>
      </c>
      <c r="D29" s="19">
        <v>556189</v>
      </c>
      <c r="E29" s="26">
        <f>+D29/D$6*100</f>
        <v>0.4629116729664931</v>
      </c>
      <c r="F29" s="19">
        <v>600823</v>
      </c>
      <c r="G29" s="26">
        <f>+F29/F$6*100</f>
        <v>0.5578406887850637</v>
      </c>
      <c r="H29" s="19">
        <v>531555</v>
      </c>
      <c r="I29" s="26">
        <f>+H29/H$6*100</f>
        <v>0.608757065818772</v>
      </c>
      <c r="J29" s="63">
        <v>507096</v>
      </c>
      <c r="K29" s="78">
        <f>+J29/J$6*100</f>
        <v>0.5153401855385643</v>
      </c>
      <c r="L29" s="66">
        <f t="shared" si="5"/>
        <v>-24459</v>
      </c>
      <c r="M29" s="84">
        <f>+(J29-H29)/H29*100</f>
        <v>-4.60140531083331</v>
      </c>
    </row>
    <row r="30" spans="1:13" ht="27.75" customHeight="1">
      <c r="A30" s="15" t="s">
        <v>42</v>
      </c>
      <c r="B30" s="19">
        <v>1358867</v>
      </c>
      <c r="C30" s="26">
        <f>+B30/B$6*100</f>
        <v>1.2223181262675484</v>
      </c>
      <c r="D30" s="19">
        <v>1439492</v>
      </c>
      <c r="E30" s="26">
        <f>+D30/D$6*100</f>
        <v>1.1980777216771332</v>
      </c>
      <c r="F30" s="19">
        <v>1702079</v>
      </c>
      <c r="G30" s="26">
        <f>+F30/F$6*100</f>
        <v>1.5803138723494148</v>
      </c>
      <c r="H30" s="19">
        <v>1143382</v>
      </c>
      <c r="I30" s="26">
        <f>+H30/H$6*100</f>
        <v>1.3094446885646813</v>
      </c>
      <c r="J30" s="63">
        <v>1295415</v>
      </c>
      <c r="K30" s="78">
        <f>+J30/J$6*100</f>
        <v>1.3164753941057301</v>
      </c>
      <c r="L30" s="66">
        <f t="shared" si="5"/>
        <v>152033</v>
      </c>
      <c r="M30" s="84">
        <f>+(J30-H30)/H30*100</f>
        <v>13.296780953347175</v>
      </c>
    </row>
    <row r="31" spans="1:13" ht="27.75" customHeight="1">
      <c r="A31" s="16"/>
      <c r="B31" s="19"/>
      <c r="C31" s="26"/>
      <c r="D31" s="19"/>
      <c r="E31" s="26"/>
      <c r="F31" s="19"/>
      <c r="G31" s="26"/>
      <c r="H31" s="19"/>
      <c r="I31" s="26"/>
      <c r="J31" s="63"/>
      <c r="K31" s="78"/>
      <c r="L31" s="66"/>
      <c r="M31" s="84"/>
    </row>
    <row r="32" spans="1:13" ht="27.75" customHeight="1">
      <c r="A32" s="15" t="s">
        <v>16</v>
      </c>
      <c r="B32" s="49" t="s">
        <v>46</v>
      </c>
      <c r="C32" s="26" t="s">
        <v>32</v>
      </c>
      <c r="D32" s="49" t="s">
        <v>46</v>
      </c>
      <c r="E32" s="49" t="s">
        <v>32</v>
      </c>
      <c r="F32" s="49" t="s">
        <v>46</v>
      </c>
      <c r="G32" s="49" t="s">
        <v>32</v>
      </c>
      <c r="H32" s="49" t="s">
        <v>46</v>
      </c>
      <c r="I32" s="49" t="s">
        <v>32</v>
      </c>
      <c r="J32" s="77" t="s">
        <v>58</v>
      </c>
      <c r="K32" s="77" t="s">
        <v>58</v>
      </c>
      <c r="L32" s="77" t="s">
        <v>46</v>
      </c>
      <c r="M32" s="77" t="s">
        <v>58</v>
      </c>
    </row>
    <row r="33" spans="1:13" ht="27.75" customHeight="1">
      <c r="A33" s="15" t="s">
        <v>17</v>
      </c>
      <c r="B33" s="49" t="s">
        <v>46</v>
      </c>
      <c r="C33" s="49" t="s">
        <v>32</v>
      </c>
      <c r="D33" s="49" t="s">
        <v>46</v>
      </c>
      <c r="E33" s="49" t="s">
        <v>32</v>
      </c>
      <c r="F33" s="49" t="s">
        <v>46</v>
      </c>
      <c r="G33" s="49" t="s">
        <v>32</v>
      </c>
      <c r="H33" s="49" t="s">
        <v>46</v>
      </c>
      <c r="I33" s="49" t="s">
        <v>32</v>
      </c>
      <c r="J33" s="77" t="s">
        <v>58</v>
      </c>
      <c r="K33" s="77" t="s">
        <v>58</v>
      </c>
      <c r="L33" s="77" t="s">
        <v>46</v>
      </c>
      <c r="M33" s="77" t="s">
        <v>58</v>
      </c>
    </row>
    <row r="34" spans="1:13" ht="27.75" customHeight="1">
      <c r="A34" s="15" t="s">
        <v>18</v>
      </c>
      <c r="B34" s="60" t="s">
        <v>24</v>
      </c>
      <c r="C34" s="49" t="s">
        <v>43</v>
      </c>
      <c r="D34" s="18" t="s">
        <v>24</v>
      </c>
      <c r="E34" s="18" t="s">
        <v>24</v>
      </c>
      <c r="F34" s="18" t="s">
        <v>24</v>
      </c>
      <c r="G34" s="18" t="s">
        <v>24</v>
      </c>
      <c r="H34" s="18" t="s">
        <v>24</v>
      </c>
      <c r="I34" s="18" t="s">
        <v>24</v>
      </c>
      <c r="J34" s="86" t="s">
        <v>24</v>
      </c>
      <c r="K34" s="86" t="s">
        <v>24</v>
      </c>
      <c r="L34" s="66" t="s">
        <v>57</v>
      </c>
      <c r="M34" s="90" t="s">
        <v>57</v>
      </c>
    </row>
    <row r="35" spans="1:13" ht="27.75" customHeight="1">
      <c r="A35" s="15" t="s">
        <v>31</v>
      </c>
      <c r="B35" s="18">
        <v>303603</v>
      </c>
      <c r="C35" s="26">
        <f>+B35/B$6*100</f>
        <v>0.2730947547399462</v>
      </c>
      <c r="D35" s="18">
        <v>278956</v>
      </c>
      <c r="E35" s="26">
        <f>+D35/D$6*100</f>
        <v>0.2321728560687843</v>
      </c>
      <c r="F35" s="18">
        <v>277406</v>
      </c>
      <c r="G35" s="26">
        <f>+F35/F$6*100</f>
        <v>0.25756063618255187</v>
      </c>
      <c r="H35" s="18">
        <v>239379</v>
      </c>
      <c r="I35" s="26">
        <f>+H35/H$6*100</f>
        <v>0.27414596355717064</v>
      </c>
      <c r="J35" s="86">
        <v>166882</v>
      </c>
      <c r="K35" s="78">
        <f>+J35/J$6*100</f>
        <v>0.1695951079145698</v>
      </c>
      <c r="L35" s="66">
        <f>+J35-H35</f>
        <v>-72497</v>
      </c>
      <c r="M35" s="84">
        <f>+(J35-H35)/H35*100</f>
        <v>-30.285446927257613</v>
      </c>
    </row>
    <row r="36" spans="1:13" ht="27.75" customHeight="1">
      <c r="A36" s="16"/>
      <c r="B36" s="18"/>
      <c r="C36" s="26"/>
      <c r="D36" s="18"/>
      <c r="E36" s="26"/>
      <c r="F36" s="18"/>
      <c r="G36" s="26"/>
      <c r="H36" s="18"/>
      <c r="I36" s="26"/>
      <c r="J36" s="86"/>
      <c r="K36" s="78"/>
      <c r="L36" s="66"/>
      <c r="M36" s="84"/>
    </row>
    <row r="37" spans="1:13" ht="27.75" customHeight="1">
      <c r="A37" s="15" t="s">
        <v>19</v>
      </c>
      <c r="B37" s="18"/>
      <c r="C37" s="26"/>
      <c r="D37" s="18"/>
      <c r="E37" s="26"/>
      <c r="F37" s="18"/>
      <c r="G37" s="26"/>
      <c r="H37" s="18"/>
      <c r="I37" s="26"/>
      <c r="J37" s="86"/>
      <c r="K37" s="78"/>
      <c r="L37" s="66"/>
      <c r="M37" s="84"/>
    </row>
    <row r="38" spans="1:13" ht="27.75" customHeight="1">
      <c r="A38" s="15" t="s">
        <v>33</v>
      </c>
      <c r="B38" s="18">
        <v>32405678</v>
      </c>
      <c r="C38" s="26">
        <f aca="true" t="shared" si="7" ref="C38:C44">+B38/B$6*100</f>
        <v>29.149318964541425</v>
      </c>
      <c r="D38" s="18">
        <v>36270991</v>
      </c>
      <c r="E38" s="26">
        <f aca="true" t="shared" si="8" ref="E38:E44">+D38/D$6*100</f>
        <v>30.18805680076847</v>
      </c>
      <c r="F38" s="18">
        <v>30862823</v>
      </c>
      <c r="G38" s="26">
        <f aca="true" t="shared" si="9" ref="G38:G44">+F38/F$6*100</f>
        <v>28.654925727163416</v>
      </c>
      <c r="H38" s="18">
        <v>23515063</v>
      </c>
      <c r="I38" s="26">
        <f aca="true" t="shared" si="10" ref="I38:I44">+H38/H$6*100</f>
        <v>26.930347291293604</v>
      </c>
      <c r="J38" s="86">
        <v>27584745</v>
      </c>
      <c r="K38" s="78">
        <f aca="true" t="shared" si="11" ref="K38:K44">+J38/J$6*100</f>
        <v>28.033207925785224</v>
      </c>
      <c r="L38" s="66">
        <f aca="true" t="shared" si="12" ref="L38:L44">+J38-H38</f>
        <v>4069682</v>
      </c>
      <c r="M38" s="84">
        <f aca="true" t="shared" si="13" ref="M38:M44">+(J38-H38)/H38*100</f>
        <v>17.306702516595426</v>
      </c>
    </row>
    <row r="39" spans="1:13" ht="27.75" customHeight="1">
      <c r="A39" s="15" t="s">
        <v>34</v>
      </c>
      <c r="B39" s="18">
        <v>45221266</v>
      </c>
      <c r="C39" s="26">
        <f t="shared" si="7"/>
        <v>40.67710314884855</v>
      </c>
      <c r="D39" s="18">
        <v>48175572</v>
      </c>
      <c r="E39" s="26">
        <f t="shared" si="8"/>
        <v>40.096144710948515</v>
      </c>
      <c r="F39" s="18">
        <v>42110985</v>
      </c>
      <c r="G39" s="26">
        <f t="shared" si="9"/>
        <v>39.098404817754115</v>
      </c>
      <c r="H39" s="18">
        <v>34593272</v>
      </c>
      <c r="I39" s="26">
        <f t="shared" si="10"/>
        <v>39.61753489251476</v>
      </c>
      <c r="J39" s="86">
        <v>38179347</v>
      </c>
      <c r="K39" s="78">
        <f t="shared" si="11"/>
        <v>38.80005317872992</v>
      </c>
      <c r="L39" s="66">
        <f t="shared" si="12"/>
        <v>3586075</v>
      </c>
      <c r="M39" s="84">
        <f t="shared" si="13"/>
        <v>10.366394367089647</v>
      </c>
    </row>
    <row r="40" spans="1:13" ht="27.75" customHeight="1">
      <c r="A40" s="15" t="s">
        <v>35</v>
      </c>
      <c r="B40" s="18">
        <v>10755450</v>
      </c>
      <c r="C40" s="26">
        <f t="shared" si="7"/>
        <v>9.6746638862849</v>
      </c>
      <c r="D40" s="18">
        <v>11353006</v>
      </c>
      <c r="E40" s="26">
        <f t="shared" si="8"/>
        <v>9.449016432649035</v>
      </c>
      <c r="F40" s="18">
        <v>11258391</v>
      </c>
      <c r="G40" s="26">
        <f t="shared" si="9"/>
        <v>10.452976317570336</v>
      </c>
      <c r="H40" s="18">
        <v>10074935</v>
      </c>
      <c r="I40" s="26">
        <f t="shared" si="10"/>
        <v>11.538199939639078</v>
      </c>
      <c r="J40" s="86">
        <v>11327876</v>
      </c>
      <c r="K40" s="78">
        <f t="shared" si="11"/>
        <v>11.512040559574222</v>
      </c>
      <c r="L40" s="66">
        <f t="shared" si="12"/>
        <v>1252941</v>
      </c>
      <c r="M40" s="84">
        <f t="shared" si="13"/>
        <v>12.436219191488581</v>
      </c>
    </row>
    <row r="41" spans="1:13" ht="27.75" customHeight="1">
      <c r="A41" s="15" t="s">
        <v>36</v>
      </c>
      <c r="B41" s="18">
        <v>5435765</v>
      </c>
      <c r="C41" s="26">
        <f t="shared" si="7"/>
        <v>4.889539660342565</v>
      </c>
      <c r="D41" s="18">
        <v>5991219</v>
      </c>
      <c r="E41" s="26">
        <f t="shared" si="8"/>
        <v>4.986443835456365</v>
      </c>
      <c r="F41" s="18">
        <v>5626121</v>
      </c>
      <c r="G41" s="26">
        <f t="shared" si="9"/>
        <v>5.223633605617812</v>
      </c>
      <c r="H41" s="18">
        <v>4580830</v>
      </c>
      <c r="I41" s="26">
        <f t="shared" si="10"/>
        <v>5.246141283243701</v>
      </c>
      <c r="J41" s="86">
        <v>5494091</v>
      </c>
      <c r="K41" s="78">
        <f t="shared" si="11"/>
        <v>5.583411967962193</v>
      </c>
      <c r="L41" s="66">
        <f t="shared" si="12"/>
        <v>913261</v>
      </c>
      <c r="M41" s="84">
        <f t="shared" si="13"/>
        <v>19.936583544903435</v>
      </c>
    </row>
    <row r="42" spans="1:13" ht="27.75" customHeight="1">
      <c r="A42" s="15" t="s">
        <v>37</v>
      </c>
      <c r="B42" s="18">
        <v>11975926</v>
      </c>
      <c r="C42" s="26">
        <f t="shared" si="7"/>
        <v>10.772497550267108</v>
      </c>
      <c r="D42" s="18">
        <v>12178046</v>
      </c>
      <c r="E42" s="26">
        <f t="shared" si="8"/>
        <v>10.135690650701308</v>
      </c>
      <c r="F42" s="18">
        <v>11141387</v>
      </c>
      <c r="G42" s="26">
        <f t="shared" si="9"/>
        <v>10.344342673467818</v>
      </c>
      <c r="H42" s="18">
        <v>9085262</v>
      </c>
      <c r="I42" s="26">
        <f t="shared" si="10"/>
        <v>10.40478866216062</v>
      </c>
      <c r="J42" s="86">
        <v>10216170</v>
      </c>
      <c r="K42" s="78">
        <f t="shared" si="11"/>
        <v>10.382260840735313</v>
      </c>
      <c r="L42" s="66">
        <f t="shared" si="12"/>
        <v>1130908</v>
      </c>
      <c r="M42" s="84">
        <f t="shared" si="13"/>
        <v>12.44772027488035</v>
      </c>
    </row>
    <row r="43" spans="1:13" ht="27.75" customHeight="1">
      <c r="A43" s="15" t="s">
        <v>38</v>
      </c>
      <c r="B43" s="18">
        <v>5043972</v>
      </c>
      <c r="C43" s="26">
        <f t="shared" si="7"/>
        <v>4.537116880449653</v>
      </c>
      <c r="D43" s="18">
        <v>5878679</v>
      </c>
      <c r="E43" s="26">
        <f t="shared" si="8"/>
        <v>4.892777690179042</v>
      </c>
      <c r="F43" s="18">
        <v>6397172</v>
      </c>
      <c r="G43" s="26">
        <f t="shared" si="9"/>
        <v>5.939524343702759</v>
      </c>
      <c r="H43" s="18">
        <v>5200331</v>
      </c>
      <c r="I43" s="26">
        <f t="shared" si="10"/>
        <v>5.955617463567083</v>
      </c>
      <c r="J43" s="86">
        <v>5399707</v>
      </c>
      <c r="K43" s="78">
        <f t="shared" si="11"/>
        <v>5.487493506621792</v>
      </c>
      <c r="L43" s="66">
        <f t="shared" si="12"/>
        <v>199376</v>
      </c>
      <c r="M43" s="84">
        <f t="shared" si="13"/>
        <v>3.833909803049075</v>
      </c>
    </row>
    <row r="44" spans="1:13" ht="27.75" customHeight="1">
      <c r="A44" s="15" t="s">
        <v>39</v>
      </c>
      <c r="B44" s="18">
        <v>333247</v>
      </c>
      <c r="C44" s="26">
        <f t="shared" si="7"/>
        <v>0.299759909265794</v>
      </c>
      <c r="D44" s="18">
        <v>302622</v>
      </c>
      <c r="E44" s="26">
        <f t="shared" si="8"/>
        <v>0.25186987929726423</v>
      </c>
      <c r="F44" s="18">
        <v>308244</v>
      </c>
      <c r="G44" s="26">
        <f t="shared" si="9"/>
        <v>0.2861925147237425</v>
      </c>
      <c r="H44" s="18">
        <v>268390</v>
      </c>
      <c r="I44" s="26">
        <f t="shared" si="10"/>
        <v>0.30737046758115383</v>
      </c>
      <c r="J44" s="86">
        <v>198308</v>
      </c>
      <c r="K44" s="78">
        <f t="shared" si="11"/>
        <v>0.20153202059133105</v>
      </c>
      <c r="L44" s="66">
        <f t="shared" si="12"/>
        <v>-70082</v>
      </c>
      <c r="M44" s="84">
        <f t="shared" si="13"/>
        <v>-26.11200119229479</v>
      </c>
    </row>
    <row r="45" spans="1:13" ht="27.75" customHeight="1">
      <c r="A45" s="12"/>
      <c r="B45" s="58"/>
      <c r="C45" s="58"/>
      <c r="D45" s="58"/>
      <c r="E45" s="58"/>
      <c r="F45" s="58"/>
      <c r="G45" s="58"/>
      <c r="H45" s="58"/>
      <c r="I45" s="58"/>
      <c r="J45" s="91"/>
      <c r="K45" s="91"/>
      <c r="L45" s="88"/>
      <c r="M45" s="88"/>
    </row>
    <row r="46" spans="1:10" ht="11.25" customHeight="1">
      <c r="A46" s="4"/>
      <c r="D46" s="36"/>
      <c r="F46" s="36"/>
      <c r="H46" s="36"/>
      <c r="J46" s="92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4330708661417323" right="0.3937007874015748" top="0.5511811023622047" bottom="0.5511811023622047" header="0.5118110236220472" footer="0.5118110236220472"/>
  <pageSetup fitToHeight="1" fitToWidth="1" horizontalDpi="600" verticalDpi="600" orientation="portrait" paperSize="9" scale="54" r:id="rId1"/>
  <ignoredErrors>
    <ignoredError sqref="K35:K44 K34 K8:K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75" zoomScaleNormal="65" zoomScaleSheetLayoutView="75" zoomScalePageLayoutView="0" workbookViewId="0" topLeftCell="A1">
      <pane xSplit="1" ySplit="4" topLeftCell="B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" sqref="A1"/>
    </sheetView>
  </sheetViews>
  <sheetFormatPr defaultColWidth="9.00390625" defaultRowHeight="14.25"/>
  <cols>
    <col min="1" max="1" width="14.625" style="7" customWidth="1"/>
    <col min="2" max="2" width="15.00390625" style="7" customWidth="1"/>
    <col min="3" max="3" width="9.00390625" style="7" customWidth="1"/>
    <col min="4" max="4" width="15.00390625" style="7" customWidth="1"/>
    <col min="5" max="5" width="9.125" style="7" customWidth="1"/>
    <col min="6" max="6" width="15.00390625" style="7" customWidth="1"/>
    <col min="7" max="7" width="9.00390625" style="7" customWidth="1"/>
    <col min="8" max="8" width="15.00390625" style="7" customWidth="1"/>
    <col min="9" max="9" width="9.00390625" style="7" customWidth="1"/>
    <col min="10" max="10" width="15.00390625" style="68" customWidth="1"/>
    <col min="11" max="11" width="9.00390625" style="68" customWidth="1"/>
    <col min="12" max="12" width="17.75390625" style="68" customWidth="1"/>
    <col min="13" max="13" width="10.875" style="68" customWidth="1"/>
    <col min="14" max="16384" width="9.00390625" style="7" customWidth="1"/>
  </cols>
  <sheetData>
    <row r="1" spans="1:5" ht="30" customHeight="1">
      <c r="A1" s="56" t="s">
        <v>64</v>
      </c>
      <c r="B1" s="3"/>
      <c r="C1" s="3"/>
      <c r="D1" s="3"/>
      <c r="E1" s="3"/>
    </row>
    <row r="2" spans="1:13" ht="27.75" customHeight="1">
      <c r="A2" s="2"/>
      <c r="B2" s="2"/>
      <c r="D2" s="2"/>
      <c r="M2" s="8" t="s">
        <v>26</v>
      </c>
    </row>
    <row r="3" spans="1:13" ht="24" customHeight="1">
      <c r="A3" s="9"/>
      <c r="B3" s="106" t="s">
        <v>54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55</v>
      </c>
      <c r="K3" s="109"/>
      <c r="L3" s="109"/>
      <c r="M3" s="109"/>
    </row>
    <row r="4" spans="1:13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ht="24" customHeight="1">
      <c r="A5" s="25"/>
    </row>
    <row r="6" spans="1:13" s="68" customFormat="1" ht="27.75" customHeight="1">
      <c r="A6" s="62" t="s">
        <v>3</v>
      </c>
      <c r="B6" s="63">
        <v>15550192</v>
      </c>
      <c r="C6" s="64">
        <f>B6/B$6*100</f>
        <v>100</v>
      </c>
      <c r="D6" s="63">
        <v>16200386</v>
      </c>
      <c r="E6" s="64">
        <f>D6/D$6*100</f>
        <v>100</v>
      </c>
      <c r="F6" s="63">
        <v>15794447</v>
      </c>
      <c r="G6" s="64">
        <f>F6/F$6*100</f>
        <v>100</v>
      </c>
      <c r="H6" s="63">
        <v>14503412</v>
      </c>
      <c r="I6" s="64">
        <f>H6/H$6*100</f>
        <v>100</v>
      </c>
      <c r="J6" s="63">
        <v>14878925</v>
      </c>
      <c r="K6" s="64">
        <f>J6/J$6*100</f>
        <v>100</v>
      </c>
      <c r="L6" s="93">
        <f>+J6-H6</f>
        <v>375513</v>
      </c>
      <c r="M6" s="94">
        <f>((J6-H6)/H6)*100</f>
        <v>2.5891355772007305</v>
      </c>
    </row>
    <row r="7" spans="1:13" ht="27.75" customHeight="1">
      <c r="A7" s="16"/>
      <c r="B7" s="19"/>
      <c r="C7" s="5"/>
      <c r="D7" s="19"/>
      <c r="E7" s="5"/>
      <c r="F7" s="19"/>
      <c r="G7" s="5"/>
      <c r="H7" s="19"/>
      <c r="I7" s="5"/>
      <c r="J7" s="63"/>
      <c r="K7" s="64"/>
      <c r="L7" s="64"/>
      <c r="M7" s="94"/>
    </row>
    <row r="8" spans="1:13" ht="27.75" customHeight="1">
      <c r="A8" s="15" t="s">
        <v>5</v>
      </c>
      <c r="B8" s="19">
        <v>1876908</v>
      </c>
      <c r="C8" s="5">
        <f aca="true" t="shared" si="0" ref="C8:C15">B8/B$6*100</f>
        <v>12.06999887847044</v>
      </c>
      <c r="D8" s="19">
        <v>1909026</v>
      </c>
      <c r="E8" s="5">
        <f aca="true" t="shared" si="1" ref="E8:E15">D8/D$6*100</f>
        <v>11.783830335894466</v>
      </c>
      <c r="F8" s="19">
        <v>1778681</v>
      </c>
      <c r="G8" s="5">
        <f aca="true" t="shared" si="2" ref="G8:G15">F8/F$6*100</f>
        <v>11.261432578171302</v>
      </c>
      <c r="H8" s="19">
        <v>1664522</v>
      </c>
      <c r="I8" s="5">
        <f aca="true" t="shared" si="3" ref="I8:I15">H8/H$6*100</f>
        <v>11.476761468266915</v>
      </c>
      <c r="J8" s="63">
        <v>1655340</v>
      </c>
      <c r="K8" s="64">
        <f aca="true" t="shared" si="4" ref="K8:K15">J8/J$6*100</f>
        <v>11.125400524567466</v>
      </c>
      <c r="L8" s="93">
        <f aca="true" t="shared" si="5" ref="L8:L15">+J8-H8</f>
        <v>-9182</v>
      </c>
      <c r="M8" s="94">
        <f aca="true" t="shared" si="6" ref="M8:M15">((J8-H8)/H8)*100</f>
        <v>-0.5516298372746049</v>
      </c>
    </row>
    <row r="9" spans="1:13" ht="27.75" customHeight="1">
      <c r="A9" s="15" t="s">
        <v>6</v>
      </c>
      <c r="B9" s="19">
        <v>1056786</v>
      </c>
      <c r="C9" s="5">
        <f t="shared" si="0"/>
        <v>6.7959675353204645</v>
      </c>
      <c r="D9" s="19">
        <v>1040661</v>
      </c>
      <c r="E9" s="5">
        <f t="shared" si="1"/>
        <v>6.423680275272453</v>
      </c>
      <c r="F9" s="19">
        <v>962380</v>
      </c>
      <c r="G9" s="5">
        <f t="shared" si="2"/>
        <v>6.093154131955364</v>
      </c>
      <c r="H9" s="19">
        <v>842170</v>
      </c>
      <c r="I9" s="5">
        <f t="shared" si="3"/>
        <v>5.8067025883288705</v>
      </c>
      <c r="J9" s="63">
        <v>821684</v>
      </c>
      <c r="K9" s="64">
        <f t="shared" si="4"/>
        <v>5.522468861157645</v>
      </c>
      <c r="L9" s="93">
        <f t="shared" si="5"/>
        <v>-20486</v>
      </c>
      <c r="M9" s="94">
        <f t="shared" si="6"/>
        <v>-2.4325254996022183</v>
      </c>
    </row>
    <row r="10" spans="1:13" ht="27.75" customHeight="1">
      <c r="A10" s="15" t="s">
        <v>7</v>
      </c>
      <c r="B10" s="19">
        <v>2492457</v>
      </c>
      <c r="C10" s="5">
        <f t="shared" si="0"/>
        <v>16.028464471692697</v>
      </c>
      <c r="D10" s="19">
        <v>2619835</v>
      </c>
      <c r="E10" s="5">
        <f t="shared" si="1"/>
        <v>16.17143566826124</v>
      </c>
      <c r="F10" s="19">
        <v>2484522</v>
      </c>
      <c r="G10" s="5">
        <f t="shared" si="2"/>
        <v>15.730351306380022</v>
      </c>
      <c r="H10" s="19">
        <v>2249960</v>
      </c>
      <c r="I10" s="5">
        <f t="shared" si="3"/>
        <v>15.513315073721962</v>
      </c>
      <c r="J10" s="63">
        <v>2288122</v>
      </c>
      <c r="K10" s="64">
        <f t="shared" si="4"/>
        <v>15.378274976182754</v>
      </c>
      <c r="L10" s="93">
        <f t="shared" si="5"/>
        <v>38162</v>
      </c>
      <c r="M10" s="94">
        <f t="shared" si="6"/>
        <v>1.6961190421163044</v>
      </c>
    </row>
    <row r="11" spans="1:13" ht="27.75" customHeight="1">
      <c r="A11" s="15" t="s">
        <v>8</v>
      </c>
      <c r="B11" s="19">
        <v>600305</v>
      </c>
      <c r="C11" s="5">
        <f t="shared" si="0"/>
        <v>3.8604346492956485</v>
      </c>
      <c r="D11" s="19">
        <v>664377</v>
      </c>
      <c r="E11" s="5">
        <f t="shared" si="1"/>
        <v>4.100994877529461</v>
      </c>
      <c r="F11" s="19">
        <v>661220</v>
      </c>
      <c r="G11" s="5">
        <f t="shared" si="2"/>
        <v>4.186408045815089</v>
      </c>
      <c r="H11" s="19">
        <v>589155</v>
      </c>
      <c r="I11" s="5">
        <f t="shared" si="3"/>
        <v>4.062182057573763</v>
      </c>
      <c r="J11" s="63">
        <v>609840</v>
      </c>
      <c r="K11" s="64">
        <f t="shared" si="4"/>
        <v>4.098683204599795</v>
      </c>
      <c r="L11" s="93">
        <f t="shared" si="5"/>
        <v>20685</v>
      </c>
      <c r="M11" s="94">
        <f t="shared" si="6"/>
        <v>3.5109606130814472</v>
      </c>
    </row>
    <row r="12" spans="1:13" ht="27.75" customHeight="1">
      <c r="A12" s="15" t="s">
        <v>9</v>
      </c>
      <c r="B12" s="19">
        <v>847159</v>
      </c>
      <c r="C12" s="5">
        <f t="shared" si="0"/>
        <v>5.447900578976774</v>
      </c>
      <c r="D12" s="19">
        <v>849601</v>
      </c>
      <c r="E12" s="5">
        <f t="shared" si="1"/>
        <v>5.244325659894771</v>
      </c>
      <c r="F12" s="19">
        <v>911471</v>
      </c>
      <c r="G12" s="5">
        <f t="shared" si="2"/>
        <v>5.770831989242802</v>
      </c>
      <c r="H12" s="19">
        <v>815835</v>
      </c>
      <c r="I12" s="5">
        <f t="shared" si="3"/>
        <v>5.625124625846663</v>
      </c>
      <c r="J12" s="63">
        <v>890049</v>
      </c>
      <c r="K12" s="64">
        <f t="shared" si="4"/>
        <v>5.981944260085994</v>
      </c>
      <c r="L12" s="93">
        <f t="shared" si="5"/>
        <v>74214</v>
      </c>
      <c r="M12" s="94">
        <f t="shared" si="6"/>
        <v>9.096692345878763</v>
      </c>
    </row>
    <row r="13" spans="1:13" ht="27.75" customHeight="1">
      <c r="A13" s="15" t="s">
        <v>10</v>
      </c>
      <c r="B13" s="19">
        <v>2740843</v>
      </c>
      <c r="C13" s="5">
        <f t="shared" si="0"/>
        <v>17.625782369761094</v>
      </c>
      <c r="D13" s="19">
        <v>2891150</v>
      </c>
      <c r="E13" s="5">
        <f t="shared" si="1"/>
        <v>17.846179714483345</v>
      </c>
      <c r="F13" s="19">
        <v>2824050</v>
      </c>
      <c r="G13" s="5">
        <f t="shared" si="2"/>
        <v>17.880018211463813</v>
      </c>
      <c r="H13" s="19">
        <v>2722047</v>
      </c>
      <c r="I13" s="5">
        <f t="shared" si="3"/>
        <v>18.768321550818527</v>
      </c>
      <c r="J13" s="63">
        <v>2522010</v>
      </c>
      <c r="K13" s="64">
        <f t="shared" si="4"/>
        <v>16.950216497495617</v>
      </c>
      <c r="L13" s="93">
        <f t="shared" si="5"/>
        <v>-200037</v>
      </c>
      <c r="M13" s="94">
        <f t="shared" si="6"/>
        <v>-7.348770980074922</v>
      </c>
    </row>
    <row r="14" spans="1:13" ht="27.75" customHeight="1">
      <c r="A14" s="15" t="s">
        <v>11</v>
      </c>
      <c r="B14" s="19">
        <v>730805</v>
      </c>
      <c r="C14" s="5">
        <f t="shared" si="0"/>
        <v>4.699652583067785</v>
      </c>
      <c r="D14" s="19">
        <v>608506</v>
      </c>
      <c r="E14" s="5">
        <f t="shared" si="1"/>
        <v>3.7561203788601087</v>
      </c>
      <c r="F14" s="19">
        <v>623680</v>
      </c>
      <c r="G14" s="5">
        <f t="shared" si="2"/>
        <v>3.948729575654026</v>
      </c>
      <c r="H14" s="19">
        <v>528448</v>
      </c>
      <c r="I14" s="5">
        <f t="shared" si="3"/>
        <v>3.6436115860185176</v>
      </c>
      <c r="J14" s="63">
        <v>505064</v>
      </c>
      <c r="K14" s="64">
        <f t="shared" si="4"/>
        <v>3.3944925456644217</v>
      </c>
      <c r="L14" s="93">
        <f t="shared" si="5"/>
        <v>-23384</v>
      </c>
      <c r="M14" s="94">
        <f t="shared" si="6"/>
        <v>-4.425033305074482</v>
      </c>
    </row>
    <row r="15" spans="1:13" ht="27.75" customHeight="1">
      <c r="A15" s="15" t="s">
        <v>28</v>
      </c>
      <c r="B15" s="19">
        <v>1346282</v>
      </c>
      <c r="C15" s="5">
        <f t="shared" si="0"/>
        <v>8.657655159498995</v>
      </c>
      <c r="D15" s="19">
        <v>1321500</v>
      </c>
      <c r="E15" s="5">
        <f t="shared" si="1"/>
        <v>8.157213044183022</v>
      </c>
      <c r="F15" s="19">
        <v>1293600</v>
      </c>
      <c r="G15" s="5">
        <f t="shared" si="2"/>
        <v>8.190220271719548</v>
      </c>
      <c r="H15" s="19">
        <v>1168819</v>
      </c>
      <c r="I15" s="5">
        <f t="shared" si="3"/>
        <v>8.05892434138946</v>
      </c>
      <c r="J15" s="63">
        <v>1238343</v>
      </c>
      <c r="K15" s="64">
        <f t="shared" si="4"/>
        <v>8.32279885811643</v>
      </c>
      <c r="L15" s="93">
        <f t="shared" si="5"/>
        <v>69524</v>
      </c>
      <c r="M15" s="94">
        <f t="shared" si="6"/>
        <v>5.948226372090119</v>
      </c>
    </row>
    <row r="16" spans="1:13" ht="27.75" customHeight="1">
      <c r="A16" s="16"/>
      <c r="B16" s="19"/>
      <c r="C16" s="5"/>
      <c r="D16" s="19"/>
      <c r="E16" s="5"/>
      <c r="F16" s="19"/>
      <c r="G16" s="5"/>
      <c r="H16" s="19"/>
      <c r="I16" s="5"/>
      <c r="J16" s="63"/>
      <c r="K16" s="64"/>
      <c r="L16" s="93"/>
      <c r="M16" s="94"/>
    </row>
    <row r="17" spans="1:13" ht="27.75" customHeight="1">
      <c r="A17" s="15" t="s">
        <v>12</v>
      </c>
      <c r="B17" s="19">
        <v>757032</v>
      </c>
      <c r="C17" s="5">
        <f>B17/B$6*100</f>
        <v>4.868312879995308</v>
      </c>
      <c r="D17" s="19">
        <v>863178</v>
      </c>
      <c r="E17" s="5">
        <f>D17/D$6*100</f>
        <v>5.328132304995696</v>
      </c>
      <c r="F17" s="19">
        <v>732988</v>
      </c>
      <c r="G17" s="5">
        <f>F17/F$6*100</f>
        <v>4.640795591007397</v>
      </c>
      <c r="H17" s="19">
        <v>660139</v>
      </c>
      <c r="I17" s="5">
        <f>H17/H$6*100</f>
        <v>4.551611717297971</v>
      </c>
      <c r="J17" s="63">
        <v>660337</v>
      </c>
      <c r="K17" s="64">
        <f>J17/J$6*100</f>
        <v>4.438069282559056</v>
      </c>
      <c r="L17" s="93">
        <f>+J17-H17</f>
        <v>198</v>
      </c>
      <c r="M17" s="94">
        <f>((J17-H17)/H17)*100</f>
        <v>0.029993683148549017</v>
      </c>
    </row>
    <row r="18" spans="1:13" ht="27.75" customHeight="1">
      <c r="A18" s="16"/>
      <c r="B18" s="19"/>
      <c r="C18" s="5"/>
      <c r="D18" s="19"/>
      <c r="E18" s="5"/>
      <c r="F18" s="19"/>
      <c r="G18" s="5"/>
      <c r="H18" s="19"/>
      <c r="I18" s="5"/>
      <c r="J18" s="63"/>
      <c r="K18" s="64"/>
      <c r="L18" s="93"/>
      <c r="M18" s="94"/>
    </row>
    <row r="19" spans="1:13" ht="27.75" customHeight="1">
      <c r="A19" s="15" t="s">
        <v>40</v>
      </c>
      <c r="B19" s="19">
        <v>397840</v>
      </c>
      <c r="C19" s="5">
        <f>B19/B$6*100</f>
        <v>2.5584250020835757</v>
      </c>
      <c r="D19" s="19">
        <v>365956</v>
      </c>
      <c r="E19" s="5">
        <f>D19/D$6*100</f>
        <v>2.258933830342067</v>
      </c>
      <c r="F19" s="19">
        <v>407678</v>
      </c>
      <c r="G19" s="5">
        <f>F19/F$6*100</f>
        <v>2.581147665378851</v>
      </c>
      <c r="H19" s="19">
        <v>339901</v>
      </c>
      <c r="I19" s="5">
        <f>H19/H$6*100</f>
        <v>2.343593355825512</v>
      </c>
      <c r="J19" s="63">
        <v>333090</v>
      </c>
      <c r="K19" s="64">
        <f>J19/J$6*100</f>
        <v>2.238669796373058</v>
      </c>
      <c r="L19" s="93">
        <f>+J19-H19</f>
        <v>-6811</v>
      </c>
      <c r="M19" s="94">
        <f>((J19-H19)/H19)*100</f>
        <v>-2.0038187589915886</v>
      </c>
    </row>
    <row r="20" spans="1:13" ht="27.75" customHeight="1">
      <c r="A20" s="16"/>
      <c r="B20" s="19"/>
      <c r="C20" s="5"/>
      <c r="D20" s="19"/>
      <c r="E20" s="5"/>
      <c r="F20" s="19"/>
      <c r="G20" s="5"/>
      <c r="H20" s="19"/>
      <c r="I20" s="5"/>
      <c r="J20" s="63"/>
      <c r="K20" s="64"/>
      <c r="L20" s="93"/>
      <c r="M20" s="94"/>
    </row>
    <row r="21" spans="1:13" ht="27.75" customHeight="1">
      <c r="A21" s="15" t="s">
        <v>41</v>
      </c>
      <c r="B21" s="19">
        <v>85748</v>
      </c>
      <c r="C21" s="5">
        <f>B21/B$6*100</f>
        <v>0.5514272749815565</v>
      </c>
      <c r="D21" s="19">
        <v>88179</v>
      </c>
      <c r="E21" s="5">
        <f>D21/D$6*100</f>
        <v>0.5443018456473815</v>
      </c>
      <c r="F21" s="19">
        <v>85342</v>
      </c>
      <c r="G21" s="5">
        <f>F21/F$6*100</f>
        <v>0.5403291422612011</v>
      </c>
      <c r="H21" s="19">
        <v>85304</v>
      </c>
      <c r="I21" s="5">
        <f>H21/H$6*100</f>
        <v>0.5881650469558474</v>
      </c>
      <c r="J21" s="63">
        <v>85900</v>
      </c>
      <c r="K21" s="64">
        <f>J21/J$6*100</f>
        <v>0.577326654983475</v>
      </c>
      <c r="L21" s="93">
        <f>+J21-H21</f>
        <v>596</v>
      </c>
      <c r="M21" s="94">
        <f>((J21-H21)/H21)*100</f>
        <v>0.6986776704492169</v>
      </c>
    </row>
    <row r="22" spans="1:13" ht="27.75" customHeight="1">
      <c r="A22" s="16"/>
      <c r="B22" s="19"/>
      <c r="C22" s="5"/>
      <c r="D22" s="19"/>
      <c r="E22" s="5"/>
      <c r="F22" s="19"/>
      <c r="G22" s="5"/>
      <c r="H22" s="19"/>
      <c r="I22" s="5"/>
      <c r="J22" s="63"/>
      <c r="K22" s="64"/>
      <c r="L22" s="93"/>
      <c r="M22" s="94"/>
    </row>
    <row r="23" spans="1:13" ht="27.75" customHeight="1">
      <c r="A23" s="15" t="s">
        <v>13</v>
      </c>
      <c r="B23" s="19">
        <v>2030652</v>
      </c>
      <c r="C23" s="5">
        <f>B23/B$6*100</f>
        <v>13.058694066285485</v>
      </c>
      <c r="D23" s="19">
        <v>2409251</v>
      </c>
      <c r="E23" s="5">
        <f>D23/D$6*100</f>
        <v>14.8715654059107</v>
      </c>
      <c r="F23" s="19">
        <v>2499256</v>
      </c>
      <c r="G23" s="5">
        <f>F23/F$6*100</f>
        <v>15.82363725681564</v>
      </c>
      <c r="H23" s="19">
        <v>2388588</v>
      </c>
      <c r="I23" s="5">
        <f>H23/H$6*100</f>
        <v>16.4691453293887</v>
      </c>
      <c r="J23" s="63">
        <v>2831212</v>
      </c>
      <c r="K23" s="64">
        <f>J23/J$6*100</f>
        <v>19.028337060641142</v>
      </c>
      <c r="L23" s="93">
        <f>+J23-H23</f>
        <v>442624</v>
      </c>
      <c r="M23" s="94">
        <f>((J23-H23)/H23)*100</f>
        <v>18.530780528077674</v>
      </c>
    </row>
    <row r="24" spans="1:13" ht="27.75" customHeight="1">
      <c r="A24" s="16"/>
      <c r="B24" s="19"/>
      <c r="C24" s="5"/>
      <c r="D24" s="19"/>
      <c r="E24" s="5"/>
      <c r="F24" s="19"/>
      <c r="G24" s="5"/>
      <c r="H24" s="19"/>
      <c r="I24" s="5"/>
      <c r="J24" s="63"/>
      <c r="K24" s="64"/>
      <c r="L24" s="93"/>
      <c r="M24" s="94"/>
    </row>
    <row r="25" spans="1:13" ht="27.75" customHeight="1">
      <c r="A25" s="15" t="s">
        <v>14</v>
      </c>
      <c r="B25" s="19">
        <v>19445</v>
      </c>
      <c r="C25" s="5">
        <f>B25/B$6*100</f>
        <v>0.12504668752643056</v>
      </c>
      <c r="D25" s="19">
        <v>18474</v>
      </c>
      <c r="E25" s="5">
        <f>D25/D$6*100</f>
        <v>0.11403431992299443</v>
      </c>
      <c r="F25" s="19">
        <v>14263</v>
      </c>
      <c r="G25" s="5">
        <f>F25/F$6*100</f>
        <v>0.09030388971516382</v>
      </c>
      <c r="H25" s="19">
        <v>12249</v>
      </c>
      <c r="I25" s="5">
        <f>H25/H$6*100</f>
        <v>0.0844559887011415</v>
      </c>
      <c r="J25" s="63">
        <v>21144</v>
      </c>
      <c r="K25" s="64">
        <f>J25/J$6*100</f>
        <v>0.14210704066321997</v>
      </c>
      <c r="L25" s="93">
        <f>+J25-H25</f>
        <v>8895</v>
      </c>
      <c r="M25" s="94">
        <f>((J25-H25)/H25)*100</f>
        <v>72.61817291207446</v>
      </c>
    </row>
    <row r="26" spans="1:13" ht="27.75" customHeight="1">
      <c r="A26" s="15" t="s">
        <v>29</v>
      </c>
      <c r="B26" s="19">
        <v>45520</v>
      </c>
      <c r="C26" s="5">
        <f>B26/B$6*100</f>
        <v>0.29272950456174435</v>
      </c>
      <c r="D26" s="19">
        <v>40484</v>
      </c>
      <c r="E26" s="5">
        <f>D26/D$6*100</f>
        <v>0.24989528027295152</v>
      </c>
      <c r="F26" s="19">
        <v>34589</v>
      </c>
      <c r="G26" s="5">
        <f>F26/F$6*100</f>
        <v>0.21899468844968106</v>
      </c>
      <c r="H26" s="19">
        <v>38895</v>
      </c>
      <c r="I26" s="5">
        <f>H26/H$6*100</f>
        <v>0.26817827418817036</v>
      </c>
      <c r="J26" s="63">
        <v>32990</v>
      </c>
      <c r="K26" s="64">
        <f>J26/J$6*100</f>
        <v>0.2217230075425476</v>
      </c>
      <c r="L26" s="93">
        <f>+J26-H26</f>
        <v>-5905</v>
      </c>
      <c r="M26" s="94">
        <f>((J26-H26)/H26)*100</f>
        <v>-15.18189998714488</v>
      </c>
    </row>
    <row r="27" spans="1:13" ht="27.75" customHeight="1">
      <c r="A27" s="15" t="s">
        <v>30</v>
      </c>
      <c r="B27" s="19">
        <v>139227</v>
      </c>
      <c r="C27" s="5">
        <f>B27/B$6*100</f>
        <v>0.8953394273202544</v>
      </c>
      <c r="D27" s="19">
        <v>134314</v>
      </c>
      <c r="E27" s="5">
        <f>D27/D$6*100</f>
        <v>0.8290790108334455</v>
      </c>
      <c r="F27" s="19">
        <v>104519</v>
      </c>
      <c r="G27" s="5">
        <f>F27/F$6*100</f>
        <v>0.6617452323591957</v>
      </c>
      <c r="H27" s="19">
        <v>80282</v>
      </c>
      <c r="I27" s="5">
        <f>H27/H$6*100</f>
        <v>0.5535387121320141</v>
      </c>
      <c r="J27" s="63">
        <v>86966</v>
      </c>
      <c r="K27" s="64">
        <f>J27/J$6*100</f>
        <v>0.5844911510744224</v>
      </c>
      <c r="L27" s="93">
        <f>+J27-H27</f>
        <v>6684</v>
      </c>
      <c r="M27" s="94">
        <f>((J27-H27)/H27)*100</f>
        <v>8.325652076430583</v>
      </c>
    </row>
    <row r="28" spans="1:13" ht="27.75" customHeight="1">
      <c r="A28" s="16"/>
      <c r="B28" s="19"/>
      <c r="C28" s="5"/>
      <c r="D28" s="19"/>
      <c r="E28" s="5"/>
      <c r="F28" s="19"/>
      <c r="G28" s="5"/>
      <c r="H28" s="19"/>
      <c r="I28" s="5"/>
      <c r="J28" s="63"/>
      <c r="K28" s="64"/>
      <c r="L28" s="93"/>
      <c r="M28" s="94"/>
    </row>
    <row r="29" spans="1:13" ht="27.75" customHeight="1">
      <c r="A29" s="15" t="s">
        <v>15</v>
      </c>
      <c r="B29" s="19">
        <v>98387</v>
      </c>
      <c r="C29" s="5">
        <f>B29/B$6*100</f>
        <v>0.6327060141765453</v>
      </c>
      <c r="D29" s="19">
        <v>100619</v>
      </c>
      <c r="E29" s="5">
        <f>D29/D$6*100</f>
        <v>0.621090139457171</v>
      </c>
      <c r="F29" s="19">
        <v>102344</v>
      </c>
      <c r="G29" s="5">
        <f>F29/F$6*100</f>
        <v>0.6479745697965874</v>
      </c>
      <c r="H29" s="19">
        <v>86491</v>
      </c>
      <c r="I29" s="5">
        <f>H29/H$6*100</f>
        <v>0.5963493280064028</v>
      </c>
      <c r="J29" s="63">
        <v>80097</v>
      </c>
      <c r="K29" s="64">
        <f>J29/J$6*100</f>
        <v>0.538325181422717</v>
      </c>
      <c r="L29" s="93">
        <f>+J29-H29</f>
        <v>-6394</v>
      </c>
      <c r="M29" s="94">
        <f>((J29-H29)/H29)*100</f>
        <v>-7.392676694684996</v>
      </c>
    </row>
    <row r="30" spans="1:13" ht="27.75" customHeight="1">
      <c r="A30" s="15" t="s">
        <v>42</v>
      </c>
      <c r="B30" s="19">
        <v>217023</v>
      </c>
      <c r="C30" s="5">
        <f>B30/B$6*100</f>
        <v>1.395629070046209</v>
      </c>
      <c r="D30" s="19">
        <v>212016</v>
      </c>
      <c r="E30" s="5">
        <f>D30/D$6*100</f>
        <v>1.3087095579080645</v>
      </c>
      <c r="F30" s="19">
        <v>213396</v>
      </c>
      <c r="G30" s="5">
        <f>F30/F$6*100</f>
        <v>1.3510824405564816</v>
      </c>
      <c r="H30" s="19">
        <v>169842</v>
      </c>
      <c r="I30" s="5">
        <f>H30/H$6*100</f>
        <v>1.1710485780863151</v>
      </c>
      <c r="J30" s="63">
        <v>163594</v>
      </c>
      <c r="K30" s="64">
        <f>J30/J$6*100</f>
        <v>1.0995014760811013</v>
      </c>
      <c r="L30" s="93">
        <f>+J30-H30</f>
        <v>-6248</v>
      </c>
      <c r="M30" s="94">
        <f>((J30-H30)/H30)*100</f>
        <v>-3.6787131569340916</v>
      </c>
    </row>
    <row r="31" spans="1:13" ht="27.75" customHeight="1">
      <c r="A31" s="16"/>
      <c r="B31" s="19"/>
      <c r="C31" s="5"/>
      <c r="D31" s="19"/>
      <c r="E31" s="5"/>
      <c r="F31" s="19"/>
      <c r="G31" s="5"/>
      <c r="H31" s="19"/>
      <c r="I31" s="5"/>
      <c r="J31" s="63"/>
      <c r="K31" s="64"/>
      <c r="L31" s="93"/>
      <c r="M31" s="94"/>
    </row>
    <row r="32" spans="1:13" ht="27.75" customHeight="1">
      <c r="A32" s="15" t="s">
        <v>16</v>
      </c>
      <c r="B32" s="49" t="s">
        <v>44</v>
      </c>
      <c r="C32" s="26" t="s">
        <v>44</v>
      </c>
      <c r="D32" s="49" t="s">
        <v>46</v>
      </c>
      <c r="E32" s="33" t="s">
        <v>32</v>
      </c>
      <c r="F32" s="49" t="s">
        <v>46</v>
      </c>
      <c r="G32" s="33" t="s">
        <v>32</v>
      </c>
      <c r="H32" s="49" t="s">
        <v>46</v>
      </c>
      <c r="I32" s="33" t="s">
        <v>32</v>
      </c>
      <c r="J32" s="77" t="s">
        <v>59</v>
      </c>
      <c r="K32" s="95" t="s">
        <v>58</v>
      </c>
      <c r="L32" s="95" t="s">
        <v>58</v>
      </c>
      <c r="M32" s="95" t="s">
        <v>58</v>
      </c>
    </row>
    <row r="33" spans="1:13" ht="27.75" customHeight="1">
      <c r="A33" s="15" t="s">
        <v>17</v>
      </c>
      <c r="B33" s="49" t="s">
        <v>44</v>
      </c>
      <c r="C33" s="33" t="s">
        <v>32</v>
      </c>
      <c r="D33" s="49" t="s">
        <v>46</v>
      </c>
      <c r="E33" s="33" t="s">
        <v>32</v>
      </c>
      <c r="F33" s="49" t="s">
        <v>46</v>
      </c>
      <c r="G33" s="33" t="s">
        <v>32</v>
      </c>
      <c r="H33" s="49" t="s">
        <v>46</v>
      </c>
      <c r="I33" s="33" t="s">
        <v>32</v>
      </c>
      <c r="J33" s="77" t="s">
        <v>59</v>
      </c>
      <c r="K33" s="95" t="s">
        <v>58</v>
      </c>
      <c r="L33" s="95" t="s">
        <v>58</v>
      </c>
      <c r="M33" s="95" t="s">
        <v>58</v>
      </c>
    </row>
    <row r="34" spans="1:13" ht="27.75" customHeight="1">
      <c r="A34" s="15" t="s">
        <v>18</v>
      </c>
      <c r="B34" s="18" t="s">
        <v>43</v>
      </c>
      <c r="C34" s="33" t="s">
        <v>43</v>
      </c>
      <c r="D34" s="18" t="s">
        <v>24</v>
      </c>
      <c r="E34" s="18" t="s">
        <v>27</v>
      </c>
      <c r="F34" s="18" t="s">
        <v>24</v>
      </c>
      <c r="G34" s="18" t="s">
        <v>27</v>
      </c>
      <c r="H34" s="18" t="s">
        <v>24</v>
      </c>
      <c r="I34" s="18" t="s">
        <v>27</v>
      </c>
      <c r="J34" s="86" t="s">
        <v>56</v>
      </c>
      <c r="K34" s="86" t="s">
        <v>56</v>
      </c>
      <c r="L34" s="95" t="s">
        <v>60</v>
      </c>
      <c r="M34" s="95" t="s">
        <v>60</v>
      </c>
    </row>
    <row r="35" spans="1:13" ht="27.75" customHeight="1">
      <c r="A35" s="15" t="s">
        <v>31</v>
      </c>
      <c r="B35" s="49">
        <v>62352</v>
      </c>
      <c r="C35" s="5">
        <f>B35/B$6*100</f>
        <v>0.40097254104643854</v>
      </c>
      <c r="D35" s="49">
        <v>58845</v>
      </c>
      <c r="E35" s="5">
        <f>D35/D$6*100</f>
        <v>0.3632320859515323</v>
      </c>
      <c r="F35" s="49">
        <v>55633</v>
      </c>
      <c r="G35" s="5">
        <f>F35/F$6*100</f>
        <v>0.3522313886646364</v>
      </c>
      <c r="H35" s="49">
        <v>54976</v>
      </c>
      <c r="I35" s="5">
        <f>H35/H$6*100</f>
        <v>0.3790556318747616</v>
      </c>
      <c r="J35" s="77">
        <v>46910</v>
      </c>
      <c r="K35" s="64">
        <f>J35/J$6*100</f>
        <v>0.31527815349563226</v>
      </c>
      <c r="L35" s="93">
        <f>+J35-H35</f>
        <v>-8066</v>
      </c>
      <c r="M35" s="94">
        <f>((J35-H35)/H35)*100</f>
        <v>-14.67185681024447</v>
      </c>
    </row>
    <row r="36" spans="1:13" ht="27.75" customHeight="1">
      <c r="A36" s="16"/>
      <c r="B36" s="34"/>
      <c r="C36" s="5"/>
      <c r="D36" s="34"/>
      <c r="E36" s="5"/>
      <c r="F36" s="34"/>
      <c r="G36" s="5"/>
      <c r="H36" s="34"/>
      <c r="I36" s="5"/>
      <c r="J36" s="80"/>
      <c r="K36" s="64"/>
      <c r="L36" s="93"/>
      <c r="M36" s="94"/>
    </row>
    <row r="37" spans="1:13" ht="27.75" customHeight="1">
      <c r="A37" s="15" t="s">
        <v>19</v>
      </c>
      <c r="B37" s="34"/>
      <c r="C37" s="5"/>
      <c r="D37" s="34"/>
      <c r="E37" s="5"/>
      <c r="F37" s="34"/>
      <c r="G37" s="5"/>
      <c r="H37" s="34"/>
      <c r="I37" s="5"/>
      <c r="J37" s="80"/>
      <c r="K37" s="64"/>
      <c r="L37" s="93"/>
      <c r="M37" s="94"/>
    </row>
    <row r="38" spans="1:13" ht="27.75" customHeight="1">
      <c r="A38" s="15" t="s">
        <v>33</v>
      </c>
      <c r="B38" s="17">
        <v>5374783</v>
      </c>
      <c r="C38" s="5">
        <f aca="true" t="shared" si="7" ref="C38:C44">B38/B$6*100</f>
        <v>34.56409412822684</v>
      </c>
      <c r="D38" s="17">
        <v>5663354</v>
      </c>
      <c r="E38" s="5">
        <f aca="true" t="shared" si="8" ref="E38:E44">D38/D$6*100</f>
        <v>34.958142355373504</v>
      </c>
      <c r="F38" s="17">
        <v>5335719</v>
      </c>
      <c r="G38" s="5">
        <f aca="true" t="shared" si="9" ref="G38:G44">F38/F$6*100</f>
        <v>33.78224638064251</v>
      </c>
      <c r="H38" s="17">
        <v>5046708</v>
      </c>
      <c r="I38" s="5">
        <f aca="true" t="shared" si="10" ref="I38:I44">H38/H$6*100</f>
        <v>34.79669473638341</v>
      </c>
      <c r="J38" s="96">
        <v>4837687</v>
      </c>
      <c r="K38" s="64">
        <f aca="true" t="shared" si="11" ref="K38:K44">J38/J$6*100</f>
        <v>32.51368630462214</v>
      </c>
      <c r="L38" s="93">
        <f>+J38-H38</f>
        <v>-209021</v>
      </c>
      <c r="M38" s="94">
        <f aca="true" t="shared" si="12" ref="M38:M44">((J38-H38)/H38)*100</f>
        <v>-4.141729618594934</v>
      </c>
    </row>
    <row r="39" spans="1:13" ht="27.75" customHeight="1">
      <c r="A39" s="15" t="s">
        <v>34</v>
      </c>
      <c r="B39" s="17">
        <v>4523109</v>
      </c>
      <c r="C39" s="5">
        <f t="shared" si="7"/>
        <v>29.08715853797818</v>
      </c>
      <c r="D39" s="17">
        <v>5029086</v>
      </c>
      <c r="E39" s="5">
        <f t="shared" si="8"/>
        <v>31.04300107417194</v>
      </c>
      <c r="F39" s="17">
        <v>4983778</v>
      </c>
      <c r="G39" s="5">
        <f t="shared" si="9"/>
        <v>31.553988563195663</v>
      </c>
      <c r="H39" s="17">
        <v>4638548</v>
      </c>
      <c r="I39" s="5">
        <f t="shared" si="10"/>
        <v>31.982460403110665</v>
      </c>
      <c r="J39" s="96">
        <v>5119334</v>
      </c>
      <c r="K39" s="64">
        <f t="shared" si="11"/>
        <v>34.406612036823894</v>
      </c>
      <c r="L39" s="93">
        <f aca="true" t="shared" si="13" ref="L39:L44">+J39-H39</f>
        <v>480786</v>
      </c>
      <c r="M39" s="94">
        <f t="shared" si="12"/>
        <v>10.365010774923531</v>
      </c>
    </row>
    <row r="40" spans="1:13" ht="27.75" customHeight="1">
      <c r="A40" s="15" t="s">
        <v>35</v>
      </c>
      <c r="B40" s="17">
        <v>1829870</v>
      </c>
      <c r="C40" s="5">
        <f t="shared" si="7"/>
        <v>11.767507436564127</v>
      </c>
      <c r="D40" s="17">
        <v>1775635</v>
      </c>
      <c r="E40" s="5">
        <f t="shared" si="8"/>
        <v>10.960448720172469</v>
      </c>
      <c r="F40" s="17">
        <v>1786620</v>
      </c>
      <c r="G40" s="5">
        <f t="shared" si="9"/>
        <v>11.3116970793596</v>
      </c>
      <c r="H40" s="17">
        <v>1594024</v>
      </c>
      <c r="I40" s="5">
        <f t="shared" si="10"/>
        <v>10.990682744170819</v>
      </c>
      <c r="J40" s="96">
        <v>1657333</v>
      </c>
      <c r="K40" s="64">
        <f t="shared" si="11"/>
        <v>11.138795309472963</v>
      </c>
      <c r="L40" s="93">
        <f t="shared" si="13"/>
        <v>63309</v>
      </c>
      <c r="M40" s="94">
        <f t="shared" si="12"/>
        <v>3.9716466000511907</v>
      </c>
    </row>
    <row r="41" spans="1:13" ht="27.75" customHeight="1">
      <c r="A41" s="15" t="s">
        <v>36</v>
      </c>
      <c r="B41" s="17">
        <v>1051351</v>
      </c>
      <c r="C41" s="5">
        <f t="shared" si="7"/>
        <v>6.761016198385203</v>
      </c>
      <c r="D41" s="17">
        <v>1042873</v>
      </c>
      <c r="E41" s="5">
        <f t="shared" si="8"/>
        <v>6.437334270924162</v>
      </c>
      <c r="F41" s="17">
        <v>1064842</v>
      </c>
      <c r="G41" s="5">
        <f t="shared" si="9"/>
        <v>6.7418757997668415</v>
      </c>
      <c r="H41" s="17">
        <v>947261</v>
      </c>
      <c r="I41" s="5">
        <f t="shared" si="10"/>
        <v>6.531297600867989</v>
      </c>
      <c r="J41" s="96">
        <v>1031149</v>
      </c>
      <c r="K41" s="64">
        <f t="shared" si="11"/>
        <v>6.9302654593661845</v>
      </c>
      <c r="L41" s="93">
        <f t="shared" si="13"/>
        <v>83888</v>
      </c>
      <c r="M41" s="94">
        <f t="shared" si="12"/>
        <v>8.855848599277284</v>
      </c>
    </row>
    <row r="42" spans="1:13" ht="27.75" customHeight="1">
      <c r="A42" s="15" t="s">
        <v>37</v>
      </c>
      <c r="B42" s="17">
        <v>1787591</v>
      </c>
      <c r="C42" s="5">
        <f t="shared" si="7"/>
        <v>11.49562011838825</v>
      </c>
      <c r="D42" s="17">
        <v>1649167</v>
      </c>
      <c r="E42" s="5">
        <f t="shared" si="8"/>
        <v>10.179800654132562</v>
      </c>
      <c r="F42" s="17">
        <v>1586060</v>
      </c>
      <c r="G42" s="5">
        <f t="shared" si="9"/>
        <v>10.04188370760939</v>
      </c>
      <c r="H42" s="17">
        <v>1370618</v>
      </c>
      <c r="I42" s="5">
        <f t="shared" si="10"/>
        <v>9.450314174347389</v>
      </c>
      <c r="J42" s="96">
        <v>1326748</v>
      </c>
      <c r="K42" s="64">
        <f t="shared" si="11"/>
        <v>8.916961406822066</v>
      </c>
      <c r="L42" s="93">
        <f t="shared" si="13"/>
        <v>-43870</v>
      </c>
      <c r="M42" s="94">
        <f t="shared" si="12"/>
        <v>-3.2007459408821424</v>
      </c>
    </row>
    <row r="43" spans="1:13" ht="27.75" customHeight="1">
      <c r="A43" s="15" t="s">
        <v>38</v>
      </c>
      <c r="B43" s="17">
        <v>915715</v>
      </c>
      <c r="C43" s="5">
        <f t="shared" si="7"/>
        <v>5.888769733518403</v>
      </c>
      <c r="D43" s="17">
        <v>977012</v>
      </c>
      <c r="E43" s="5">
        <f t="shared" si="8"/>
        <v>6.0307945748946965</v>
      </c>
      <c r="F43" s="17">
        <v>976960</v>
      </c>
      <c r="G43" s="5">
        <f t="shared" si="9"/>
        <v>6.185465056168158</v>
      </c>
      <c r="H43" s="17">
        <v>845488</v>
      </c>
      <c r="I43" s="5">
        <f t="shared" si="10"/>
        <v>5.829579963666481</v>
      </c>
      <c r="J43" s="96">
        <v>853531</v>
      </c>
      <c r="K43" s="64">
        <f t="shared" si="11"/>
        <v>5.736509862103613</v>
      </c>
      <c r="L43" s="93">
        <f t="shared" si="13"/>
        <v>8043</v>
      </c>
      <c r="M43" s="94">
        <f t="shared" si="12"/>
        <v>0.9512849384024373</v>
      </c>
    </row>
    <row r="44" spans="1:13" ht="27.75" customHeight="1">
      <c r="A44" s="15" t="s">
        <v>39</v>
      </c>
      <c r="B44" s="17">
        <v>67773</v>
      </c>
      <c r="C44" s="5">
        <f t="shared" si="7"/>
        <v>0.43583384693899596</v>
      </c>
      <c r="D44" s="17">
        <v>63259</v>
      </c>
      <c r="E44" s="5">
        <f t="shared" si="8"/>
        <v>0.39047835033066497</v>
      </c>
      <c r="F44" s="17">
        <v>60468</v>
      </c>
      <c r="G44" s="5">
        <f t="shared" si="9"/>
        <v>0.3828434132578368</v>
      </c>
      <c r="H44" s="17">
        <v>60765</v>
      </c>
      <c r="I44" s="5">
        <f t="shared" si="10"/>
        <v>0.4189703774532503</v>
      </c>
      <c r="J44" s="96">
        <v>53143</v>
      </c>
      <c r="K44" s="64">
        <f t="shared" si="11"/>
        <v>0.3571696207891363</v>
      </c>
      <c r="L44" s="93">
        <f t="shared" si="13"/>
        <v>-7622</v>
      </c>
      <c r="M44" s="94">
        <f t="shared" si="12"/>
        <v>-12.543404920595739</v>
      </c>
    </row>
    <row r="45" spans="1:13" ht="27.75" customHeight="1">
      <c r="A45" s="12"/>
      <c r="B45" s="38"/>
      <c r="C45" s="38"/>
      <c r="D45" s="30"/>
      <c r="E45" s="29"/>
      <c r="F45" s="30"/>
      <c r="G45" s="29"/>
      <c r="H45" s="30"/>
      <c r="I45" s="29"/>
      <c r="J45" s="87"/>
      <c r="K45" s="88"/>
      <c r="L45" s="88"/>
      <c r="M45" s="88"/>
    </row>
    <row r="46" ht="11.25" customHeight="1">
      <c r="A46" s="4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35433070866141736" right="0.3937007874015748" top="0.5511811023622047" bottom="0.5511811023622047" header="0.5118110236220472" footer="0.5118110236220472"/>
  <pageSetup fitToHeight="1" fitToWidth="1" horizontalDpi="600" verticalDpi="600" orientation="portrait" paperSize="9" scale="55" r:id="rId1"/>
  <ignoredErrors>
    <ignoredError sqref="K6:M33 K35:M44 K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75" zoomScaleNormal="65" zoomScaleSheetLayoutView="75" zoomScalePageLayoutView="0" workbookViewId="0" topLeftCell="A1">
      <selection activeCell="A1" sqref="A1"/>
    </sheetView>
  </sheetViews>
  <sheetFormatPr defaultColWidth="9.00390625" defaultRowHeight="14.25"/>
  <cols>
    <col min="1" max="1" width="16.75390625" style="1" customWidth="1"/>
    <col min="2" max="2" width="14.75390625" style="1" customWidth="1"/>
    <col min="3" max="3" width="9.125" style="1" customWidth="1"/>
    <col min="4" max="4" width="14.75390625" style="1" customWidth="1"/>
    <col min="5" max="5" width="9.125" style="1" customWidth="1"/>
    <col min="6" max="6" width="14.75390625" style="1" customWidth="1"/>
    <col min="7" max="7" width="9.125" style="1" customWidth="1"/>
    <col min="8" max="8" width="14.75390625" style="1" customWidth="1"/>
    <col min="9" max="9" width="9.125" style="1" customWidth="1"/>
    <col min="10" max="10" width="14.75390625" style="70" customWidth="1"/>
    <col min="11" max="11" width="9.125" style="70" customWidth="1"/>
    <col min="12" max="12" width="18.00390625" style="68" customWidth="1"/>
    <col min="13" max="13" width="10.125" style="68" customWidth="1"/>
    <col min="14" max="16384" width="9.00390625" style="1" customWidth="1"/>
  </cols>
  <sheetData>
    <row r="1" spans="1:5" ht="30" customHeight="1">
      <c r="A1" s="57" t="s">
        <v>65</v>
      </c>
      <c r="B1" s="34"/>
      <c r="C1" s="34"/>
      <c r="D1" s="34"/>
      <c r="E1" s="34"/>
    </row>
    <row r="2" spans="1:13" ht="27.75" customHeight="1">
      <c r="A2" s="39"/>
      <c r="B2" s="40"/>
      <c r="C2" s="40"/>
      <c r="D2" s="40"/>
      <c r="E2" s="40"/>
      <c r="K2" s="97"/>
      <c r="M2" s="41" t="s">
        <v>25</v>
      </c>
    </row>
    <row r="3" spans="1:13" s="7" customFormat="1" ht="24" customHeight="1">
      <c r="A3" s="9"/>
      <c r="B3" s="106" t="s">
        <v>54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55</v>
      </c>
      <c r="K3" s="109"/>
      <c r="L3" s="109"/>
      <c r="M3" s="109"/>
    </row>
    <row r="4" spans="1:13" s="7" customFormat="1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ht="24" customHeight="1">
      <c r="A5" s="42"/>
    </row>
    <row r="6" spans="1:13" s="70" customFormat="1" ht="28.5" customHeight="1">
      <c r="A6" s="102" t="s">
        <v>3</v>
      </c>
      <c r="B6" s="63">
        <v>68637122</v>
      </c>
      <c r="C6" s="98">
        <f>B6/B$6*100</f>
        <v>100</v>
      </c>
      <c r="D6" s="63">
        <v>75495512</v>
      </c>
      <c r="E6" s="98">
        <f>D6/D$6*100</f>
        <v>100</v>
      </c>
      <c r="F6" s="63">
        <v>70111538</v>
      </c>
      <c r="G6" s="98">
        <f>F6/F$6*100</f>
        <v>100</v>
      </c>
      <c r="H6" s="63">
        <v>52716683</v>
      </c>
      <c r="I6" s="98">
        <f>H6/H$6*100</f>
        <v>100</v>
      </c>
      <c r="J6" s="63">
        <v>60329822</v>
      </c>
      <c r="K6" s="98">
        <f>J6/J$6*100</f>
        <v>100</v>
      </c>
      <c r="L6" s="93">
        <f>+J6-H6</f>
        <v>7613139</v>
      </c>
      <c r="M6" s="94">
        <f>((J6-H6)/H6)*100</f>
        <v>14.441612344995228</v>
      </c>
    </row>
    <row r="7" spans="1:13" ht="28.5" customHeight="1">
      <c r="A7" s="44"/>
      <c r="B7" s="19"/>
      <c r="D7" s="19"/>
      <c r="F7" s="19"/>
      <c r="H7" s="19"/>
      <c r="J7" s="63"/>
      <c r="L7" s="64"/>
      <c r="M7" s="94"/>
    </row>
    <row r="8" spans="1:13" ht="28.5" customHeight="1">
      <c r="A8" s="43" t="s">
        <v>5</v>
      </c>
      <c r="B8" s="19">
        <v>4491248</v>
      </c>
      <c r="C8" s="6">
        <f aca="true" t="shared" si="0" ref="C8:C15">B8/B$6*100</f>
        <v>6.543467833630904</v>
      </c>
      <c r="D8" s="19">
        <v>4938657</v>
      </c>
      <c r="E8" s="6">
        <f aca="true" t="shared" si="1" ref="E8:E15">D8/D$6*100</f>
        <v>6.541656409986331</v>
      </c>
      <c r="F8" s="19">
        <v>4667736</v>
      </c>
      <c r="G8" s="6">
        <f aca="true" t="shared" si="2" ref="G8:G15">F8/F$6*100</f>
        <v>6.657586088041601</v>
      </c>
      <c r="H8" s="19">
        <v>4477204</v>
      </c>
      <c r="I8" s="6">
        <f aca="true" t="shared" si="3" ref="I8:I15">H8/H$6*100</f>
        <v>8.492954687608096</v>
      </c>
      <c r="J8" s="63">
        <v>4237582</v>
      </c>
      <c r="K8" s="98">
        <f aca="true" t="shared" si="4" ref="K8:K15">J8/J$6*100</f>
        <v>7.024025365100531</v>
      </c>
      <c r="L8" s="93">
        <f aca="true" t="shared" si="5" ref="L8:L15">+J8-H8</f>
        <v>-239622</v>
      </c>
      <c r="M8" s="94">
        <f aca="true" t="shared" si="6" ref="M8:M15">((J8-H8)/H8)*100</f>
        <v>-5.352045607035105</v>
      </c>
    </row>
    <row r="9" spans="1:13" ht="28.5" customHeight="1">
      <c r="A9" s="43" t="s">
        <v>6</v>
      </c>
      <c r="B9" s="19">
        <v>3562334</v>
      </c>
      <c r="C9" s="6">
        <f t="shared" si="0"/>
        <v>5.190098151259897</v>
      </c>
      <c r="D9" s="19">
        <v>4805193</v>
      </c>
      <c r="E9" s="6">
        <f t="shared" si="1"/>
        <v>6.364872391354866</v>
      </c>
      <c r="F9" s="19">
        <v>3852778</v>
      </c>
      <c r="G9" s="6">
        <f t="shared" si="2"/>
        <v>5.49521249983134</v>
      </c>
      <c r="H9" s="19">
        <v>3006072</v>
      </c>
      <c r="I9" s="6">
        <f t="shared" si="3"/>
        <v>5.702316285719267</v>
      </c>
      <c r="J9" s="63">
        <v>3536277</v>
      </c>
      <c r="K9" s="98">
        <f t="shared" si="4"/>
        <v>5.8615737337995135</v>
      </c>
      <c r="L9" s="93">
        <f t="shared" si="5"/>
        <v>530205</v>
      </c>
      <c r="M9" s="94">
        <f t="shared" si="6"/>
        <v>17.63780109059264</v>
      </c>
    </row>
    <row r="10" spans="1:13" ht="28.5" customHeight="1">
      <c r="A10" s="43" t="s">
        <v>7</v>
      </c>
      <c r="B10" s="19">
        <v>6251016</v>
      </c>
      <c r="C10" s="6">
        <f t="shared" si="0"/>
        <v>9.107339902742426</v>
      </c>
      <c r="D10" s="19">
        <v>7270008</v>
      </c>
      <c r="E10" s="6">
        <f t="shared" si="1"/>
        <v>9.629722095268392</v>
      </c>
      <c r="F10" s="19">
        <v>7422292</v>
      </c>
      <c r="G10" s="6">
        <f t="shared" si="2"/>
        <v>10.586405906542801</v>
      </c>
      <c r="H10" s="19">
        <v>6142905</v>
      </c>
      <c r="I10" s="6">
        <f t="shared" si="3"/>
        <v>11.652677388674094</v>
      </c>
      <c r="J10" s="63">
        <v>6168988</v>
      </c>
      <c r="K10" s="98">
        <f t="shared" si="4"/>
        <v>10.22543709809056</v>
      </c>
      <c r="L10" s="93">
        <f t="shared" si="5"/>
        <v>26083</v>
      </c>
      <c r="M10" s="94">
        <f t="shared" si="6"/>
        <v>0.42460366878537104</v>
      </c>
    </row>
    <row r="11" spans="1:13" ht="28.5" customHeight="1">
      <c r="A11" s="43" t="s">
        <v>8</v>
      </c>
      <c r="B11" s="19">
        <v>1834432</v>
      </c>
      <c r="C11" s="6">
        <f t="shared" si="0"/>
        <v>2.6726528539468775</v>
      </c>
      <c r="D11" s="19">
        <v>2239794</v>
      </c>
      <c r="E11" s="6">
        <f t="shared" si="1"/>
        <v>2.9667909265917687</v>
      </c>
      <c r="F11" s="19">
        <v>2382875</v>
      </c>
      <c r="G11" s="6">
        <f t="shared" si="2"/>
        <v>3.398691667554062</v>
      </c>
      <c r="H11" s="19">
        <v>2097195</v>
      </c>
      <c r="I11" s="6">
        <f t="shared" si="3"/>
        <v>3.97823778100758</v>
      </c>
      <c r="J11" s="63">
        <v>2071002</v>
      </c>
      <c r="K11" s="98">
        <f t="shared" si="4"/>
        <v>3.4327997851543475</v>
      </c>
      <c r="L11" s="93">
        <f t="shared" si="5"/>
        <v>-26193</v>
      </c>
      <c r="M11" s="94">
        <f t="shared" si="6"/>
        <v>-1.248953959932195</v>
      </c>
    </row>
    <row r="12" spans="1:13" ht="28.5" customHeight="1">
      <c r="A12" s="43" t="s">
        <v>9</v>
      </c>
      <c r="B12" s="19">
        <v>2365642</v>
      </c>
      <c r="C12" s="6">
        <f t="shared" si="0"/>
        <v>3.446592647051839</v>
      </c>
      <c r="D12" s="19">
        <v>2773430</v>
      </c>
      <c r="E12" s="6">
        <f t="shared" si="1"/>
        <v>3.673635593066777</v>
      </c>
      <c r="F12" s="19">
        <v>2799680</v>
      </c>
      <c r="G12" s="6">
        <f t="shared" si="2"/>
        <v>3.993180123933382</v>
      </c>
      <c r="H12" s="19">
        <v>2026652</v>
      </c>
      <c r="I12" s="6">
        <f t="shared" si="3"/>
        <v>3.844422457308249</v>
      </c>
      <c r="J12" s="63">
        <v>2407151</v>
      </c>
      <c r="K12" s="98">
        <f t="shared" si="4"/>
        <v>3.989985251406841</v>
      </c>
      <c r="L12" s="93">
        <f t="shared" si="5"/>
        <v>380499</v>
      </c>
      <c r="M12" s="94">
        <f t="shared" si="6"/>
        <v>18.77475758048249</v>
      </c>
    </row>
    <row r="13" spans="1:13" ht="28.5" customHeight="1">
      <c r="A13" s="43" t="s">
        <v>10</v>
      </c>
      <c r="B13" s="19">
        <v>9129642</v>
      </c>
      <c r="C13" s="6">
        <f t="shared" si="0"/>
        <v>13.301318199210044</v>
      </c>
      <c r="D13" s="19">
        <v>10744127</v>
      </c>
      <c r="E13" s="6">
        <f t="shared" si="1"/>
        <v>14.231477759896508</v>
      </c>
      <c r="F13" s="19">
        <v>10559114</v>
      </c>
      <c r="G13" s="6">
        <f t="shared" si="2"/>
        <v>15.060451248409358</v>
      </c>
      <c r="H13" s="19">
        <v>5090636</v>
      </c>
      <c r="I13" s="6">
        <f t="shared" si="3"/>
        <v>9.656593909749594</v>
      </c>
      <c r="J13" s="63">
        <v>8196628</v>
      </c>
      <c r="K13" s="98">
        <f t="shared" si="4"/>
        <v>13.586361981973027</v>
      </c>
      <c r="L13" s="93">
        <f t="shared" si="5"/>
        <v>3105992</v>
      </c>
      <c r="M13" s="94">
        <f t="shared" si="6"/>
        <v>61.01383009902889</v>
      </c>
    </row>
    <row r="14" spans="1:13" ht="28.5" customHeight="1">
      <c r="A14" s="43" t="s">
        <v>11</v>
      </c>
      <c r="B14" s="19">
        <v>2637770</v>
      </c>
      <c r="C14" s="6">
        <f t="shared" si="0"/>
        <v>3.843066147208212</v>
      </c>
      <c r="D14" s="19">
        <v>2701270</v>
      </c>
      <c r="E14" s="6">
        <f t="shared" si="1"/>
        <v>3.578053752387294</v>
      </c>
      <c r="F14" s="19">
        <v>2941400</v>
      </c>
      <c r="G14" s="6">
        <f t="shared" si="2"/>
        <v>4.195315184784564</v>
      </c>
      <c r="H14" s="19">
        <v>2301609</v>
      </c>
      <c r="I14" s="6">
        <f t="shared" si="3"/>
        <v>4.365997382650194</v>
      </c>
      <c r="J14" s="63">
        <v>2751983</v>
      </c>
      <c r="K14" s="98">
        <f t="shared" si="4"/>
        <v>4.561563267997045</v>
      </c>
      <c r="L14" s="93">
        <f t="shared" si="5"/>
        <v>450374</v>
      </c>
      <c r="M14" s="94">
        <f t="shared" si="6"/>
        <v>19.56778931608279</v>
      </c>
    </row>
    <row r="15" spans="1:13" ht="28.5" customHeight="1">
      <c r="A15" s="43" t="s">
        <v>28</v>
      </c>
      <c r="B15" s="19">
        <v>4968057</v>
      </c>
      <c r="C15" s="6">
        <f t="shared" si="0"/>
        <v>7.238148767368188</v>
      </c>
      <c r="D15" s="19">
        <v>4876712</v>
      </c>
      <c r="E15" s="6">
        <f t="shared" si="1"/>
        <v>6.45960517494073</v>
      </c>
      <c r="F15" s="19">
        <v>4733155</v>
      </c>
      <c r="G15" s="6">
        <f t="shared" si="2"/>
        <v>6.750893126891611</v>
      </c>
      <c r="H15" s="19">
        <v>4053792</v>
      </c>
      <c r="I15" s="6">
        <f t="shared" si="3"/>
        <v>7.68977061777578</v>
      </c>
      <c r="J15" s="63">
        <v>4874565</v>
      </c>
      <c r="K15" s="98">
        <f t="shared" si="4"/>
        <v>8.079859741671374</v>
      </c>
      <c r="L15" s="93">
        <f t="shared" si="5"/>
        <v>820773</v>
      </c>
      <c r="M15" s="94">
        <f t="shared" si="6"/>
        <v>20.24704276884458</v>
      </c>
    </row>
    <row r="16" spans="1:13" ht="28.5" customHeight="1">
      <c r="A16" s="44"/>
      <c r="B16" s="19"/>
      <c r="C16" s="6"/>
      <c r="D16" s="19"/>
      <c r="E16" s="6"/>
      <c r="F16" s="19"/>
      <c r="G16" s="6"/>
      <c r="H16" s="19"/>
      <c r="I16" s="6"/>
      <c r="J16" s="63"/>
      <c r="K16" s="98"/>
      <c r="L16" s="93"/>
      <c r="M16" s="94"/>
    </row>
    <row r="17" spans="1:13" ht="28.5" customHeight="1">
      <c r="A17" s="43" t="s">
        <v>12</v>
      </c>
      <c r="B17" s="19">
        <v>2434238</v>
      </c>
      <c r="C17" s="6">
        <f>B17/B$6*100</f>
        <v>3.546532734866127</v>
      </c>
      <c r="D17" s="19">
        <v>2482493</v>
      </c>
      <c r="E17" s="6">
        <f>D17/D$6*100</f>
        <v>3.288265665381539</v>
      </c>
      <c r="F17" s="19">
        <v>2663217</v>
      </c>
      <c r="G17" s="6">
        <f>F17/F$6*100</f>
        <v>3.7985431156851814</v>
      </c>
      <c r="H17" s="19">
        <v>2066432</v>
      </c>
      <c r="I17" s="6">
        <f>H17/H$6*100</f>
        <v>3.91988244025141</v>
      </c>
      <c r="J17" s="63">
        <v>2159231</v>
      </c>
      <c r="K17" s="98">
        <f>J17/J$6*100</f>
        <v>3.5790442080203717</v>
      </c>
      <c r="L17" s="93">
        <f>+J17-H17</f>
        <v>92799</v>
      </c>
      <c r="M17" s="94">
        <f>((J17-H17)/H17)*100</f>
        <v>4.490784114841427</v>
      </c>
    </row>
    <row r="18" spans="1:13" ht="28.5" customHeight="1">
      <c r="A18" s="44"/>
      <c r="B18" s="19"/>
      <c r="C18" s="6"/>
      <c r="D18" s="19"/>
      <c r="E18" s="6"/>
      <c r="F18" s="19"/>
      <c r="G18" s="6"/>
      <c r="H18" s="19"/>
      <c r="I18" s="6"/>
      <c r="J18" s="63"/>
      <c r="K18" s="98"/>
      <c r="L18" s="93"/>
      <c r="M18" s="94"/>
    </row>
    <row r="19" spans="1:13" ht="28.5" customHeight="1">
      <c r="A19" s="43" t="s">
        <v>40</v>
      </c>
      <c r="B19" s="19">
        <v>1027756</v>
      </c>
      <c r="C19" s="6">
        <f>B19/B$6*100</f>
        <v>1.4973763031614291</v>
      </c>
      <c r="D19" s="19">
        <v>1173333</v>
      </c>
      <c r="E19" s="6">
        <f>D19/D$6*100</f>
        <v>1.5541758296837567</v>
      </c>
      <c r="F19" s="19">
        <v>1377625</v>
      </c>
      <c r="G19" s="6">
        <f>F19/F$6*100</f>
        <v>1.9649048349217502</v>
      </c>
      <c r="H19" s="19">
        <v>913593</v>
      </c>
      <c r="I19" s="6">
        <f>H19/H$6*100</f>
        <v>1.7330244393411476</v>
      </c>
      <c r="J19" s="63">
        <v>1110079</v>
      </c>
      <c r="K19" s="98">
        <f>J19/J$6*100</f>
        <v>1.8400170317094586</v>
      </c>
      <c r="L19" s="93">
        <f>+J19-H19</f>
        <v>196486</v>
      </c>
      <c r="M19" s="94">
        <f>((J19-H19)/H19)*100</f>
        <v>21.50695112593901</v>
      </c>
    </row>
    <row r="20" spans="1:13" ht="28.5" customHeight="1">
      <c r="A20" s="44"/>
      <c r="B20" s="19"/>
      <c r="C20" s="6"/>
      <c r="D20" s="19"/>
      <c r="E20" s="6"/>
      <c r="F20" s="19"/>
      <c r="G20" s="6"/>
      <c r="H20" s="19"/>
      <c r="I20" s="6"/>
      <c r="J20" s="63"/>
      <c r="K20" s="98"/>
      <c r="L20" s="93"/>
      <c r="M20" s="94"/>
    </row>
    <row r="21" spans="1:13" ht="28.5" customHeight="1">
      <c r="A21" s="43" t="s">
        <v>41</v>
      </c>
      <c r="B21" s="19">
        <v>530352</v>
      </c>
      <c r="C21" s="6">
        <f>B21/B$6*100</f>
        <v>0.7726897406916333</v>
      </c>
      <c r="D21" s="19">
        <v>526988</v>
      </c>
      <c r="E21" s="6">
        <f>D21/D$6*100</f>
        <v>0.6980388450110783</v>
      </c>
      <c r="F21" s="19">
        <v>502626</v>
      </c>
      <c r="G21" s="6">
        <f>F21/F$6*100</f>
        <v>0.7168948426149202</v>
      </c>
      <c r="H21" s="19">
        <v>453484</v>
      </c>
      <c r="I21" s="6">
        <f>H21/H$6*100</f>
        <v>0.8602286300904023</v>
      </c>
      <c r="J21" s="63">
        <v>516419</v>
      </c>
      <c r="K21" s="98">
        <f>J21/J$6*100</f>
        <v>0.8559929117642682</v>
      </c>
      <c r="L21" s="93">
        <f>+J21-H21</f>
        <v>62935</v>
      </c>
      <c r="M21" s="94">
        <f>((J21-H21)/H21)*100</f>
        <v>13.87810815817096</v>
      </c>
    </row>
    <row r="22" spans="1:13" ht="28.5" customHeight="1">
      <c r="A22" s="44"/>
      <c r="B22" s="19"/>
      <c r="C22" s="6"/>
      <c r="D22" s="19"/>
      <c r="E22" s="6"/>
      <c r="F22" s="19"/>
      <c r="G22" s="6"/>
      <c r="H22" s="19"/>
      <c r="I22" s="6"/>
      <c r="J22" s="63"/>
      <c r="K22" s="98"/>
      <c r="L22" s="93"/>
      <c r="M22" s="94"/>
    </row>
    <row r="23" spans="1:13" ht="28.5" customHeight="1">
      <c r="A23" s="43" t="s">
        <v>13</v>
      </c>
      <c r="B23" s="19">
        <v>27506462</v>
      </c>
      <c r="C23" s="6">
        <f>B23/B$6*100</f>
        <v>40.07519720888064</v>
      </c>
      <c r="D23" s="19">
        <v>28685275</v>
      </c>
      <c r="E23" s="6">
        <f>D23/D$6*100</f>
        <v>37.996000345027134</v>
      </c>
      <c r="F23" s="19">
        <v>23735313</v>
      </c>
      <c r="G23" s="6">
        <f>F23/F$6*100</f>
        <v>33.85364759791748</v>
      </c>
      <c r="H23" s="19">
        <v>18265422</v>
      </c>
      <c r="I23" s="6">
        <f>H23/H$6*100</f>
        <v>34.64827633407815</v>
      </c>
      <c r="J23" s="63">
        <v>20386242</v>
      </c>
      <c r="K23" s="98">
        <f>J23/J$6*100</f>
        <v>33.79131799858451</v>
      </c>
      <c r="L23" s="93">
        <f>+J23-H23</f>
        <v>2120820</v>
      </c>
      <c r="M23" s="94">
        <f>((J23-H23)/H23)*100</f>
        <v>11.611119633589633</v>
      </c>
    </row>
    <row r="24" spans="1:13" ht="28.5" customHeight="1">
      <c r="A24" s="44"/>
      <c r="B24" s="19"/>
      <c r="C24" s="6"/>
      <c r="D24" s="19"/>
      <c r="E24" s="6"/>
      <c r="F24" s="19"/>
      <c r="G24" s="6"/>
      <c r="H24" s="19"/>
      <c r="I24" s="6"/>
      <c r="J24" s="63"/>
      <c r="K24" s="98"/>
      <c r="L24" s="93"/>
      <c r="M24" s="94"/>
    </row>
    <row r="25" spans="1:13" ht="28.5" customHeight="1">
      <c r="A25" s="43" t="s">
        <v>14</v>
      </c>
      <c r="B25" s="19">
        <v>42774</v>
      </c>
      <c r="C25" s="6">
        <f>B25/B$6*100</f>
        <v>0.06231904653577987</v>
      </c>
      <c r="D25" s="19">
        <v>38094</v>
      </c>
      <c r="E25" s="6">
        <f>D25/D$6*100</f>
        <v>0.0504586285870874</v>
      </c>
      <c r="F25" s="19">
        <v>39204</v>
      </c>
      <c r="G25" s="6">
        <f>F25/F$6*100</f>
        <v>0.05591661674858709</v>
      </c>
      <c r="H25" s="19">
        <v>30118</v>
      </c>
      <c r="I25" s="6">
        <f>H25/H$6*100</f>
        <v>0.05713181916244617</v>
      </c>
      <c r="J25" s="63">
        <v>51117</v>
      </c>
      <c r="K25" s="98">
        <f>J25/J$6*100</f>
        <v>0.08472924054044118</v>
      </c>
      <c r="L25" s="93">
        <f>+J25-H25</f>
        <v>20999</v>
      </c>
      <c r="M25" s="94">
        <f>((J25-H25)/H25)*100</f>
        <v>69.72242512783053</v>
      </c>
    </row>
    <row r="26" spans="1:13" ht="28.5" customHeight="1">
      <c r="A26" s="43" t="s">
        <v>29</v>
      </c>
      <c r="B26" s="19">
        <v>67371</v>
      </c>
      <c r="C26" s="6">
        <f>B26/B$6*100</f>
        <v>0.0981553393220654</v>
      </c>
      <c r="D26" s="19">
        <v>86188</v>
      </c>
      <c r="E26" s="6">
        <f>D26/D$6*100</f>
        <v>0.11416307766745128</v>
      </c>
      <c r="F26" s="19">
        <v>60995</v>
      </c>
      <c r="G26" s="6">
        <f>F26/F$6*100</f>
        <v>0.08699709311754081</v>
      </c>
      <c r="H26" s="19">
        <v>53003</v>
      </c>
      <c r="I26" s="6">
        <f>H26/H$6*100</f>
        <v>0.10054312408085311</v>
      </c>
      <c r="J26" s="63">
        <v>52462</v>
      </c>
      <c r="K26" s="98">
        <f>J26/J$6*100</f>
        <v>0.08695865205768384</v>
      </c>
      <c r="L26" s="93">
        <f>+J26-H26</f>
        <v>-541</v>
      </c>
      <c r="M26" s="94">
        <f>((J26-H26)/H26)*100</f>
        <v>-1.0206969416825462</v>
      </c>
    </row>
    <row r="27" spans="1:13" ht="28.5" customHeight="1">
      <c r="A27" s="43" t="s">
        <v>30</v>
      </c>
      <c r="B27" s="19">
        <v>739899</v>
      </c>
      <c r="C27" s="6">
        <f>B27/B$6*100</f>
        <v>1.0779866323649177</v>
      </c>
      <c r="D27" s="19">
        <v>772529</v>
      </c>
      <c r="E27" s="6">
        <f>D27/D$6*100</f>
        <v>1.0232780459850381</v>
      </c>
      <c r="F27" s="19">
        <v>643098</v>
      </c>
      <c r="G27" s="6">
        <f>F27/F$6*100</f>
        <v>0.9172498826084803</v>
      </c>
      <c r="H27" s="19">
        <v>522329</v>
      </c>
      <c r="I27" s="6">
        <f>H27/H$6*100</f>
        <v>0.9908229620592783</v>
      </c>
      <c r="J27" s="63">
        <v>604031</v>
      </c>
      <c r="K27" s="98">
        <f>J27/J$6*100</f>
        <v>1.0012146231759147</v>
      </c>
      <c r="L27" s="93">
        <f>+J27-H27</f>
        <v>81702</v>
      </c>
      <c r="M27" s="94">
        <f>((J27-H27)/H27)*100</f>
        <v>15.641865567487159</v>
      </c>
    </row>
    <row r="28" spans="1:13" ht="28.5" customHeight="1">
      <c r="A28" s="44"/>
      <c r="B28" s="19"/>
      <c r="C28" s="6"/>
      <c r="D28" s="19"/>
      <c r="E28" s="6"/>
      <c r="F28" s="19"/>
      <c r="G28" s="6"/>
      <c r="H28" s="19"/>
      <c r="I28" s="6"/>
      <c r="J28" s="63"/>
      <c r="K28" s="98"/>
      <c r="L28" s="93"/>
      <c r="M28" s="94"/>
    </row>
    <row r="29" spans="1:13" ht="28.5" customHeight="1">
      <c r="A29" s="43" t="s">
        <v>15</v>
      </c>
      <c r="B29" s="19">
        <v>125838</v>
      </c>
      <c r="C29" s="6">
        <f>B29/B$6*100</f>
        <v>0.18333810674637552</v>
      </c>
      <c r="D29" s="19">
        <v>397247</v>
      </c>
      <c r="E29" s="6">
        <f>D29/D$6*100</f>
        <v>0.52618624534926</v>
      </c>
      <c r="F29" s="19">
        <v>446775</v>
      </c>
      <c r="G29" s="6">
        <f>F29/F$6*100</f>
        <v>0.6372346303400162</v>
      </c>
      <c r="H29" s="19">
        <v>407224</v>
      </c>
      <c r="I29" s="6">
        <f>H29/H$6*100</f>
        <v>0.7724765232288989</v>
      </c>
      <c r="J29" s="63">
        <v>379474</v>
      </c>
      <c r="K29" s="98">
        <f>J29/J$6*100</f>
        <v>0.6289990379882109</v>
      </c>
      <c r="L29" s="93">
        <f>+J29-H29</f>
        <v>-27750</v>
      </c>
      <c r="M29" s="94">
        <f>((J29-H29)/H29)*100</f>
        <v>-6.8144313694674175</v>
      </c>
    </row>
    <row r="30" spans="1:13" ht="28.5" customHeight="1">
      <c r="A30" s="43" t="s">
        <v>42</v>
      </c>
      <c r="B30" s="19">
        <v>807741</v>
      </c>
      <c r="C30" s="6">
        <f>B30/B$6*100</f>
        <v>1.1768281892705232</v>
      </c>
      <c r="D30" s="19">
        <v>888018</v>
      </c>
      <c r="E30" s="6">
        <f>D30/D$6*100</f>
        <v>1.1762527022798388</v>
      </c>
      <c r="F30" s="19">
        <v>1165859</v>
      </c>
      <c r="G30" s="6">
        <f>F30/F$6*100</f>
        <v>1.6628632508389702</v>
      </c>
      <c r="H30" s="19">
        <v>701147</v>
      </c>
      <c r="I30" s="6">
        <f>H30/H$6*100</f>
        <v>1.3300286742244385</v>
      </c>
      <c r="J30" s="63">
        <v>749415</v>
      </c>
      <c r="K30" s="98">
        <f>J30/J$6*100</f>
        <v>1.2421966038620171</v>
      </c>
      <c r="L30" s="93">
        <f>+J30-H30</f>
        <v>48268</v>
      </c>
      <c r="M30" s="94">
        <f>((J30-H30)/H30)*100</f>
        <v>6.884148402546114</v>
      </c>
    </row>
    <row r="31" spans="1:13" ht="28.5" customHeight="1">
      <c r="A31" s="44"/>
      <c r="B31" s="19"/>
      <c r="C31" s="6"/>
      <c r="D31" s="19"/>
      <c r="E31" s="6"/>
      <c r="F31" s="19"/>
      <c r="G31" s="6"/>
      <c r="H31" s="19"/>
      <c r="I31" s="6"/>
      <c r="J31" s="63"/>
      <c r="K31" s="98"/>
      <c r="L31" s="93"/>
      <c r="M31" s="94"/>
    </row>
    <row r="32" spans="1:13" ht="28.5" customHeight="1">
      <c r="A32" s="43" t="s">
        <v>16</v>
      </c>
      <c r="B32" s="49" t="s">
        <v>46</v>
      </c>
      <c r="C32" s="59" t="s">
        <v>32</v>
      </c>
      <c r="D32" s="33" t="s">
        <v>46</v>
      </c>
      <c r="E32" s="33" t="s">
        <v>32</v>
      </c>
      <c r="F32" s="33" t="s">
        <v>46</v>
      </c>
      <c r="G32" s="33" t="s">
        <v>32</v>
      </c>
      <c r="H32" s="33" t="s">
        <v>46</v>
      </c>
      <c r="I32" s="33" t="s">
        <v>32</v>
      </c>
      <c r="J32" s="95" t="s">
        <v>58</v>
      </c>
      <c r="K32" s="95" t="s">
        <v>58</v>
      </c>
      <c r="L32" s="95" t="s">
        <v>58</v>
      </c>
      <c r="M32" s="95" t="s">
        <v>58</v>
      </c>
    </row>
    <row r="33" spans="1:13" ht="28.5" customHeight="1">
      <c r="A33" s="43" t="s">
        <v>17</v>
      </c>
      <c r="B33" s="49" t="s">
        <v>46</v>
      </c>
      <c r="C33" s="33" t="s">
        <v>32</v>
      </c>
      <c r="D33" s="33" t="s">
        <v>46</v>
      </c>
      <c r="E33" s="33" t="s">
        <v>32</v>
      </c>
      <c r="F33" s="33" t="s">
        <v>46</v>
      </c>
      <c r="G33" s="33" t="s">
        <v>32</v>
      </c>
      <c r="H33" s="33" t="s">
        <v>46</v>
      </c>
      <c r="I33" s="33" t="s">
        <v>32</v>
      </c>
      <c r="J33" s="95" t="s">
        <v>58</v>
      </c>
      <c r="K33" s="95" t="s">
        <v>58</v>
      </c>
      <c r="L33" s="95" t="s">
        <v>58</v>
      </c>
      <c r="M33" s="95" t="s">
        <v>58</v>
      </c>
    </row>
    <row r="34" spans="1:13" ht="28.5" customHeight="1">
      <c r="A34" s="43" t="s">
        <v>18</v>
      </c>
      <c r="B34" s="49" t="s">
        <v>24</v>
      </c>
      <c r="C34" s="33" t="s">
        <v>43</v>
      </c>
      <c r="D34" s="32" t="s">
        <v>24</v>
      </c>
      <c r="E34" s="32" t="s">
        <v>27</v>
      </c>
      <c r="F34" s="32" t="s">
        <v>24</v>
      </c>
      <c r="G34" s="32" t="s">
        <v>27</v>
      </c>
      <c r="H34" s="32" t="s">
        <v>24</v>
      </c>
      <c r="I34" s="32" t="s">
        <v>27</v>
      </c>
      <c r="J34" s="99" t="s">
        <v>56</v>
      </c>
      <c r="K34" s="99" t="s">
        <v>56</v>
      </c>
      <c r="L34" s="95" t="s">
        <v>60</v>
      </c>
      <c r="M34" s="95" t="s">
        <v>60</v>
      </c>
    </row>
    <row r="35" spans="1:13" ht="28.5" customHeight="1">
      <c r="A35" s="43" t="s">
        <v>31</v>
      </c>
      <c r="B35" s="49">
        <v>95582</v>
      </c>
      <c r="C35" s="6">
        <f>B35/B$6*100</f>
        <v>0.13925700439479383</v>
      </c>
      <c r="D35" s="49">
        <v>84174</v>
      </c>
      <c r="E35" s="6">
        <f>D35/D$6*100</f>
        <v>0.11149536942010539</v>
      </c>
      <c r="F35" s="49">
        <v>103056</v>
      </c>
      <c r="G35" s="6">
        <f>F35/F$6*100</f>
        <v>0.14698864543522067</v>
      </c>
      <c r="H35" s="49">
        <v>90523</v>
      </c>
      <c r="I35" s="6">
        <f>H35/H$6*100</f>
        <v>0.1717160391142212</v>
      </c>
      <c r="J35" s="77">
        <v>59725</v>
      </c>
      <c r="K35" s="98">
        <f>J35/J$6*100</f>
        <v>0.09899747425079425</v>
      </c>
      <c r="L35" s="93">
        <f>+J35-H35</f>
        <v>-30798</v>
      </c>
      <c r="M35" s="94">
        <f>((J35-H35)/H35)*100</f>
        <v>-34.022292676999214</v>
      </c>
    </row>
    <row r="36" spans="1:13" ht="28.5" customHeight="1">
      <c r="A36" s="44"/>
      <c r="B36" s="34"/>
      <c r="C36" s="6"/>
      <c r="D36" s="34"/>
      <c r="E36" s="6"/>
      <c r="F36" s="34"/>
      <c r="G36" s="6"/>
      <c r="H36" s="34"/>
      <c r="I36" s="6"/>
      <c r="J36" s="80"/>
      <c r="K36" s="98"/>
      <c r="L36" s="93"/>
      <c r="M36" s="94"/>
    </row>
    <row r="37" spans="1:13" ht="28.5" customHeight="1">
      <c r="A37" s="43" t="s">
        <v>19</v>
      </c>
      <c r="B37" s="34"/>
      <c r="C37" s="6"/>
      <c r="D37" s="34"/>
      <c r="E37" s="6"/>
      <c r="F37" s="34"/>
      <c r="G37" s="6"/>
      <c r="H37" s="34"/>
      <c r="I37" s="6"/>
      <c r="J37" s="80"/>
      <c r="K37" s="98"/>
      <c r="L37" s="93"/>
      <c r="M37" s="94"/>
    </row>
    <row r="38" spans="1:13" ht="28.5" customHeight="1">
      <c r="A38" s="43" t="s">
        <v>33</v>
      </c>
      <c r="B38" s="28">
        <v>16055128</v>
      </c>
      <c r="C38" s="6">
        <f aca="true" t="shared" si="7" ref="C38:C44">B38/B$6*100</f>
        <v>23.391318767707073</v>
      </c>
      <c r="D38" s="28">
        <v>18165277</v>
      </c>
      <c r="E38" s="6">
        <f aca="true" t="shared" si="8" ref="E38:E44">D38/D$6*100</f>
        <v>24.06139983526438</v>
      </c>
      <c r="F38" s="28">
        <v>17890067</v>
      </c>
      <c r="G38" s="6">
        <f aca="true" t="shared" si="9" ref="G38:G44">F38/F$6*100</f>
        <v>25.51658045213614</v>
      </c>
      <c r="H38" s="28">
        <v>11634272</v>
      </c>
      <c r="I38" s="6">
        <f aca="true" t="shared" si="10" ref="I38:I44">H38/H$6*100</f>
        <v>22.0694310376091</v>
      </c>
      <c r="J38" s="100">
        <v>14593441</v>
      </c>
      <c r="K38" s="98">
        <f aca="true" t="shared" si="11" ref="K38:K44">J38/J$6*100</f>
        <v>24.18943155509393</v>
      </c>
      <c r="L38" s="93">
        <f>+J38-H38</f>
        <v>2959169</v>
      </c>
      <c r="M38" s="94">
        <f aca="true" t="shared" si="12" ref="M38:M44">((J38-H38)/H38)*100</f>
        <v>25.434930522511422</v>
      </c>
    </row>
    <row r="39" spans="1:13" ht="28.5" customHeight="1">
      <c r="A39" s="43" t="s">
        <v>34</v>
      </c>
      <c r="B39" s="28">
        <v>33757478</v>
      </c>
      <c r="C39" s="6">
        <f t="shared" si="7"/>
        <v>49.18253711162306</v>
      </c>
      <c r="D39" s="28">
        <v>35955283</v>
      </c>
      <c r="E39" s="6">
        <f t="shared" si="8"/>
        <v>47.625722440295526</v>
      </c>
      <c r="F39" s="28">
        <v>31157605</v>
      </c>
      <c r="G39" s="6">
        <f t="shared" si="9"/>
        <v>44.44005350446028</v>
      </c>
      <c r="H39" s="28">
        <v>24408327</v>
      </c>
      <c r="I39" s="6">
        <f t="shared" si="10"/>
        <v>46.30095372275225</v>
      </c>
      <c r="J39" s="100">
        <v>26555230</v>
      </c>
      <c r="K39" s="98">
        <f t="shared" si="11"/>
        <v>44.01675509667508</v>
      </c>
      <c r="L39" s="93">
        <f aca="true" t="shared" si="13" ref="L39:L44">+J39-H39</f>
        <v>2146903</v>
      </c>
      <c r="M39" s="94">
        <f t="shared" si="12"/>
        <v>8.79578104636176</v>
      </c>
    </row>
    <row r="40" spans="1:13" ht="28.5" customHeight="1">
      <c r="A40" s="43" t="s">
        <v>35</v>
      </c>
      <c r="B40" s="28">
        <v>6526165</v>
      </c>
      <c r="C40" s="6">
        <f t="shared" si="7"/>
        <v>9.50821481122125</v>
      </c>
      <c r="D40" s="28">
        <v>6577033</v>
      </c>
      <c r="E40" s="6">
        <f t="shared" si="8"/>
        <v>8.711819849635564</v>
      </c>
      <c r="F40" s="28">
        <v>6613406</v>
      </c>
      <c r="G40" s="6">
        <f t="shared" si="9"/>
        <v>9.432692804428282</v>
      </c>
      <c r="H40" s="28">
        <v>5420869</v>
      </c>
      <c r="I40" s="6">
        <f t="shared" si="10"/>
        <v>10.283023687207331</v>
      </c>
      <c r="J40" s="100">
        <v>6501063</v>
      </c>
      <c r="K40" s="98">
        <f t="shared" si="11"/>
        <v>10.7758696851451</v>
      </c>
      <c r="L40" s="93">
        <f t="shared" si="13"/>
        <v>1080194</v>
      </c>
      <c r="M40" s="94">
        <f t="shared" si="12"/>
        <v>19.926583726705072</v>
      </c>
    </row>
    <row r="41" spans="1:13" ht="28.5" customHeight="1">
      <c r="A41" s="43" t="s">
        <v>36</v>
      </c>
      <c r="B41" s="28">
        <v>3215686</v>
      </c>
      <c r="C41" s="6">
        <f t="shared" si="7"/>
        <v>4.6850536652746015</v>
      </c>
      <c r="D41" s="28">
        <v>3670241</v>
      </c>
      <c r="E41" s="6">
        <f t="shared" si="8"/>
        <v>4.861535345306354</v>
      </c>
      <c r="F41" s="28">
        <v>3542977</v>
      </c>
      <c r="G41" s="6">
        <f t="shared" si="9"/>
        <v>5.05334371640799</v>
      </c>
      <c r="H41" s="28">
        <v>2632102</v>
      </c>
      <c r="I41" s="6">
        <f t="shared" si="10"/>
        <v>4.9929203626108265</v>
      </c>
      <c r="J41" s="100">
        <v>3114761</v>
      </c>
      <c r="K41" s="98">
        <f t="shared" si="11"/>
        <v>5.162887767180881</v>
      </c>
      <c r="L41" s="93">
        <f t="shared" si="13"/>
        <v>482659</v>
      </c>
      <c r="M41" s="94">
        <f t="shared" si="12"/>
        <v>18.337397258920817</v>
      </c>
    </row>
    <row r="42" spans="1:13" ht="28.5" customHeight="1">
      <c r="A42" s="43" t="s">
        <v>37</v>
      </c>
      <c r="B42" s="28">
        <v>6200104</v>
      </c>
      <c r="C42" s="6">
        <f t="shared" si="7"/>
        <v>9.033164298468108</v>
      </c>
      <c r="D42" s="28">
        <v>7506463</v>
      </c>
      <c r="E42" s="6">
        <f t="shared" si="8"/>
        <v>9.942926143742161</v>
      </c>
      <c r="F42" s="28">
        <v>6794178</v>
      </c>
      <c r="G42" s="6">
        <f t="shared" si="9"/>
        <v>9.690527684615905</v>
      </c>
      <c r="H42" s="28">
        <v>5307681</v>
      </c>
      <c r="I42" s="6">
        <f t="shared" si="10"/>
        <v>10.068313668369461</v>
      </c>
      <c r="J42" s="100">
        <v>6288260</v>
      </c>
      <c r="K42" s="98">
        <f t="shared" si="11"/>
        <v>10.423137001796558</v>
      </c>
      <c r="L42" s="93">
        <f t="shared" si="13"/>
        <v>980579</v>
      </c>
      <c r="M42" s="94">
        <f t="shared" si="12"/>
        <v>18.474716170772133</v>
      </c>
    </row>
    <row r="43" spans="1:13" ht="28.5" customHeight="1">
      <c r="A43" s="43" t="s">
        <v>38</v>
      </c>
      <c r="B43" s="28">
        <v>2768011</v>
      </c>
      <c r="C43" s="6">
        <f t="shared" si="7"/>
        <v>4.032819149963776</v>
      </c>
      <c r="D43" s="28">
        <v>3525059</v>
      </c>
      <c r="E43" s="6">
        <f t="shared" si="8"/>
        <v>4.669229874220868</v>
      </c>
      <c r="F43" s="28">
        <v>3995509</v>
      </c>
      <c r="G43" s="6">
        <f t="shared" si="9"/>
        <v>5.698789548733049</v>
      </c>
      <c r="H43" s="28">
        <v>3205566</v>
      </c>
      <c r="I43" s="6">
        <f t="shared" si="10"/>
        <v>6.0807429784609175</v>
      </c>
      <c r="J43" s="100">
        <v>3199891</v>
      </c>
      <c r="K43" s="98">
        <f t="shared" si="11"/>
        <v>5.303995427004575</v>
      </c>
      <c r="L43" s="93">
        <f t="shared" si="13"/>
        <v>-5675</v>
      </c>
      <c r="M43" s="94">
        <f t="shared" si="12"/>
        <v>-0.17703581832350354</v>
      </c>
    </row>
    <row r="44" spans="1:13" ht="28.5" customHeight="1">
      <c r="A44" s="43" t="s">
        <v>39</v>
      </c>
      <c r="B44" s="28">
        <v>114550</v>
      </c>
      <c r="C44" s="6">
        <f t="shared" si="7"/>
        <v>0.16689219574212333</v>
      </c>
      <c r="D44" s="28">
        <v>96156</v>
      </c>
      <c r="E44" s="6">
        <f t="shared" si="8"/>
        <v>0.12736651153514927</v>
      </c>
      <c r="F44" s="28">
        <v>117796</v>
      </c>
      <c r="G44" s="6">
        <f t="shared" si="9"/>
        <v>0.16801228921835945</v>
      </c>
      <c r="H44" s="28">
        <v>107866</v>
      </c>
      <c r="I44" s="6">
        <f t="shared" si="10"/>
        <v>0.20461454299011947</v>
      </c>
      <c r="J44" s="100">
        <v>77176</v>
      </c>
      <c r="K44" s="98">
        <f t="shared" si="11"/>
        <v>0.12792346710388106</v>
      </c>
      <c r="L44" s="93">
        <f t="shared" si="13"/>
        <v>-30690</v>
      </c>
      <c r="M44" s="94">
        <f t="shared" si="12"/>
        <v>-28.451968182745258</v>
      </c>
    </row>
    <row r="45" spans="1:13" ht="28.5" customHeight="1">
      <c r="A45" s="45"/>
      <c r="B45" s="40"/>
      <c r="C45" s="40"/>
      <c r="D45" s="46"/>
      <c r="E45" s="46"/>
      <c r="F45" s="46"/>
      <c r="G45" s="46"/>
      <c r="H45" s="46"/>
      <c r="I45" s="46"/>
      <c r="J45" s="101"/>
      <c r="K45" s="101"/>
      <c r="L45" s="88"/>
      <c r="M45" s="88"/>
    </row>
    <row r="46" spans="1:5" ht="11.25" customHeight="1">
      <c r="A46" s="47"/>
      <c r="B46" s="47"/>
      <c r="C46" s="47"/>
      <c r="D46" s="47"/>
      <c r="E46" s="47"/>
    </row>
    <row r="47" ht="17.25">
      <c r="E47" s="5"/>
    </row>
    <row r="48" ht="17.25">
      <c r="E48" s="5"/>
    </row>
    <row r="49" ht="17.25">
      <c r="E49" s="5"/>
    </row>
    <row r="50" ht="17.25">
      <c r="E50" s="5"/>
    </row>
    <row r="51" ht="17.25">
      <c r="E51" s="5"/>
    </row>
    <row r="52" ht="17.25">
      <c r="E52" s="5"/>
    </row>
    <row r="53" ht="17.25">
      <c r="E53" s="5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4330708661417323" right="0.35433070866141736" top="0.5118110236220472" bottom="0.5118110236220472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75" zoomScaleNormal="65" zoomScaleSheetLayoutView="75" zoomScalePageLayoutView="0" workbookViewId="0" topLeftCell="A1">
      <pane xSplit="1" ySplit="4" topLeftCell="B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" sqref="A1"/>
    </sheetView>
  </sheetViews>
  <sheetFormatPr defaultColWidth="9.00390625" defaultRowHeight="14.25"/>
  <cols>
    <col min="1" max="1" width="15.625" style="7" customWidth="1"/>
    <col min="2" max="2" width="14.50390625" style="54" customWidth="1"/>
    <col min="3" max="3" width="8.75390625" style="7" customWidth="1"/>
    <col min="4" max="4" width="14.50390625" style="54" customWidth="1"/>
    <col min="5" max="5" width="8.75390625" style="7" customWidth="1"/>
    <col min="6" max="6" width="14.50390625" style="7" customWidth="1"/>
    <col min="7" max="7" width="8.75390625" style="7" customWidth="1"/>
    <col min="8" max="8" width="14.50390625" style="7" customWidth="1"/>
    <col min="9" max="9" width="8.75390625" style="7" customWidth="1"/>
    <col min="10" max="10" width="14.50390625" style="68" customWidth="1"/>
    <col min="11" max="11" width="8.75390625" style="68" customWidth="1"/>
    <col min="12" max="12" width="16.00390625" style="68" customWidth="1"/>
    <col min="13" max="13" width="9.75390625" style="68" customWidth="1"/>
    <col min="14" max="16384" width="9.00390625" style="7" customWidth="1"/>
  </cols>
  <sheetData>
    <row r="1" spans="1:5" ht="30" customHeight="1">
      <c r="A1" s="56" t="s">
        <v>66</v>
      </c>
      <c r="B1" s="52"/>
      <c r="C1" s="3"/>
      <c r="D1" s="52"/>
      <c r="E1" s="3"/>
    </row>
    <row r="2" spans="1:13" ht="27.75" customHeight="1">
      <c r="A2" s="2"/>
      <c r="B2" s="53"/>
      <c r="C2" s="2"/>
      <c r="D2" s="53"/>
      <c r="E2" s="2"/>
      <c r="K2" s="71"/>
      <c r="M2" s="8" t="s">
        <v>26</v>
      </c>
    </row>
    <row r="3" spans="1:13" ht="24" customHeight="1">
      <c r="A3" s="9"/>
      <c r="B3" s="106" t="s">
        <v>54</v>
      </c>
      <c r="C3" s="107"/>
      <c r="D3" s="106" t="s">
        <v>48</v>
      </c>
      <c r="E3" s="107"/>
      <c r="F3" s="106" t="s">
        <v>49</v>
      </c>
      <c r="G3" s="107"/>
      <c r="H3" s="106" t="s">
        <v>50</v>
      </c>
      <c r="I3" s="107"/>
      <c r="J3" s="108" t="s">
        <v>55</v>
      </c>
      <c r="K3" s="109"/>
      <c r="L3" s="109"/>
      <c r="M3" s="109"/>
    </row>
    <row r="4" spans="1:13" ht="24" customHeight="1">
      <c r="A4" s="10" t="s">
        <v>0</v>
      </c>
      <c r="B4" s="13" t="s">
        <v>1</v>
      </c>
      <c r="C4" s="14" t="s">
        <v>2</v>
      </c>
      <c r="D4" s="13" t="s">
        <v>1</v>
      </c>
      <c r="E4" s="14" t="s">
        <v>2</v>
      </c>
      <c r="F4" s="13" t="s">
        <v>1</v>
      </c>
      <c r="G4" s="14" t="s">
        <v>2</v>
      </c>
      <c r="H4" s="13" t="s">
        <v>1</v>
      </c>
      <c r="I4" s="14" t="s">
        <v>2</v>
      </c>
      <c r="J4" s="72" t="s">
        <v>1</v>
      </c>
      <c r="K4" s="73" t="s">
        <v>2</v>
      </c>
      <c r="L4" s="73" t="s">
        <v>22</v>
      </c>
      <c r="M4" s="74" t="s">
        <v>20</v>
      </c>
    </row>
    <row r="5" spans="1:13" ht="24" customHeight="1">
      <c r="A5" s="25"/>
      <c r="M5" s="103"/>
    </row>
    <row r="6" spans="1:13" s="68" customFormat="1" ht="27.75" customHeight="1">
      <c r="A6" s="62" t="s">
        <v>3</v>
      </c>
      <c r="B6" s="63">
        <v>38291253</v>
      </c>
      <c r="C6" s="94">
        <v>100</v>
      </c>
      <c r="D6" s="63">
        <v>40582619</v>
      </c>
      <c r="E6" s="94">
        <v>100</v>
      </c>
      <c r="F6" s="63">
        <v>32036546</v>
      </c>
      <c r="G6" s="94">
        <v>100</v>
      </c>
      <c r="H6" s="63">
        <v>27655702</v>
      </c>
      <c r="I6" s="94">
        <v>100</v>
      </c>
      <c r="J6" s="63">
        <v>33687985</v>
      </c>
      <c r="K6" s="94">
        <v>100</v>
      </c>
      <c r="L6" s="93">
        <f>+J6-H6</f>
        <v>6032283</v>
      </c>
      <c r="M6" s="94">
        <f>((J6-H6)/H6)*100</f>
        <v>21.81207694528962</v>
      </c>
    </row>
    <row r="7" spans="1:13" ht="27.75" customHeight="1">
      <c r="A7" s="16"/>
      <c r="B7" s="19"/>
      <c r="C7" s="37"/>
      <c r="D7" s="19"/>
      <c r="E7" s="37"/>
      <c r="F7" s="19"/>
      <c r="G7" s="37"/>
      <c r="H7" s="19"/>
      <c r="I7" s="37"/>
      <c r="J7" s="63"/>
      <c r="K7" s="94"/>
      <c r="L7" s="64"/>
      <c r="M7" s="94"/>
    </row>
    <row r="8" spans="1:13" ht="27.75" customHeight="1">
      <c r="A8" s="15" t="s">
        <v>5</v>
      </c>
      <c r="B8" s="19">
        <v>4067801</v>
      </c>
      <c r="C8" s="37">
        <f aca="true" t="shared" si="0" ref="C8:C15">+B8/B$6*100</f>
        <v>10.623316505208122</v>
      </c>
      <c r="D8" s="19">
        <v>4282775</v>
      </c>
      <c r="E8" s="37">
        <f aca="true" t="shared" si="1" ref="E8:E15">+D8/D$6*100</f>
        <v>10.553224768465535</v>
      </c>
      <c r="F8" s="19">
        <v>3697404</v>
      </c>
      <c r="G8" s="37">
        <f aca="true" t="shared" si="2" ref="G8:G15">+F8/F$6*100</f>
        <v>11.541206720599655</v>
      </c>
      <c r="H8" s="19">
        <v>3258999</v>
      </c>
      <c r="I8" s="37">
        <f aca="true" t="shared" si="3" ref="I8:I15">+H8/H$6*100</f>
        <v>11.784184686398486</v>
      </c>
      <c r="J8" s="63">
        <v>3250641</v>
      </c>
      <c r="K8" s="94">
        <f aca="true" t="shared" si="4" ref="K8:K15">+J8/J$6*100</f>
        <v>9.649259224023046</v>
      </c>
      <c r="L8" s="93">
        <f aca="true" t="shared" si="5" ref="L8:L15">+J8-H8</f>
        <v>-8358</v>
      </c>
      <c r="M8" s="94">
        <f aca="true" t="shared" si="6" ref="M8:M15">((J8-H8)/H8)*100</f>
        <v>-0.2564591152068473</v>
      </c>
    </row>
    <row r="9" spans="1:13" ht="27.75" customHeight="1">
      <c r="A9" s="15" t="s">
        <v>6</v>
      </c>
      <c r="B9" s="19">
        <v>2957563</v>
      </c>
      <c r="C9" s="37">
        <f t="shared" si="0"/>
        <v>7.723860590302438</v>
      </c>
      <c r="D9" s="19">
        <v>2187493</v>
      </c>
      <c r="E9" s="37">
        <f t="shared" si="1"/>
        <v>5.390221365456971</v>
      </c>
      <c r="F9" s="19">
        <v>1984793</v>
      </c>
      <c r="G9" s="37">
        <f t="shared" si="2"/>
        <v>6.195402588031806</v>
      </c>
      <c r="H9" s="19">
        <v>1628450</v>
      </c>
      <c r="I9" s="37">
        <f t="shared" si="3"/>
        <v>5.888297465745039</v>
      </c>
      <c r="J9" s="63">
        <v>1806055</v>
      </c>
      <c r="K9" s="94">
        <f t="shared" si="4"/>
        <v>5.361125042058763</v>
      </c>
      <c r="L9" s="93">
        <f t="shared" si="5"/>
        <v>177605</v>
      </c>
      <c r="M9" s="94">
        <f t="shared" si="6"/>
        <v>10.90638337068992</v>
      </c>
    </row>
    <row r="10" spans="1:13" ht="27.75" customHeight="1">
      <c r="A10" s="15" t="s">
        <v>7</v>
      </c>
      <c r="B10" s="19">
        <v>5271950</v>
      </c>
      <c r="C10" s="37">
        <f t="shared" si="0"/>
        <v>13.768026865038866</v>
      </c>
      <c r="D10" s="19">
        <v>5153867</v>
      </c>
      <c r="E10" s="37">
        <f t="shared" si="1"/>
        <v>12.699690475866035</v>
      </c>
      <c r="F10" s="19">
        <v>5072854</v>
      </c>
      <c r="G10" s="37">
        <f t="shared" si="2"/>
        <v>15.834584664651427</v>
      </c>
      <c r="H10" s="19">
        <v>4661011</v>
      </c>
      <c r="I10" s="37">
        <f t="shared" si="3"/>
        <v>16.853707058312967</v>
      </c>
      <c r="J10" s="63">
        <v>4916522</v>
      </c>
      <c r="K10" s="94">
        <f t="shared" si="4"/>
        <v>14.594289328969959</v>
      </c>
      <c r="L10" s="93">
        <f t="shared" si="5"/>
        <v>255511</v>
      </c>
      <c r="M10" s="94">
        <f t="shared" si="6"/>
        <v>5.481879360507838</v>
      </c>
    </row>
    <row r="11" spans="1:13" ht="27.75" customHeight="1">
      <c r="A11" s="15" t="s">
        <v>8</v>
      </c>
      <c r="B11" s="19">
        <v>1399658</v>
      </c>
      <c r="C11" s="37">
        <f t="shared" si="0"/>
        <v>3.655294330535488</v>
      </c>
      <c r="D11" s="19">
        <v>1457896</v>
      </c>
      <c r="E11" s="37">
        <f t="shared" si="1"/>
        <v>3.59241477244236</v>
      </c>
      <c r="F11" s="19">
        <v>1190944</v>
      </c>
      <c r="G11" s="37">
        <f t="shared" si="2"/>
        <v>3.7174544346946767</v>
      </c>
      <c r="H11" s="19">
        <v>1233355</v>
      </c>
      <c r="I11" s="37">
        <f t="shared" si="3"/>
        <v>4.459677067680293</v>
      </c>
      <c r="J11" s="63">
        <v>1310135</v>
      </c>
      <c r="K11" s="94">
        <f t="shared" si="4"/>
        <v>3.88902749748909</v>
      </c>
      <c r="L11" s="93">
        <f t="shared" si="5"/>
        <v>76780</v>
      </c>
      <c r="M11" s="94">
        <f t="shared" si="6"/>
        <v>6.2252960420965575</v>
      </c>
    </row>
    <row r="12" spans="1:13" ht="27.75" customHeight="1">
      <c r="A12" s="15" t="s">
        <v>9</v>
      </c>
      <c r="B12" s="19">
        <v>1449897</v>
      </c>
      <c r="C12" s="37">
        <f t="shared" si="0"/>
        <v>3.786496618431369</v>
      </c>
      <c r="D12" s="19">
        <v>1425393</v>
      </c>
      <c r="E12" s="37">
        <f t="shared" si="1"/>
        <v>3.512323834989556</v>
      </c>
      <c r="F12" s="19">
        <v>1243058</v>
      </c>
      <c r="G12" s="37">
        <f t="shared" si="2"/>
        <v>3.880124904850854</v>
      </c>
      <c r="H12" s="19">
        <v>1213039</v>
      </c>
      <c r="I12" s="37">
        <f t="shared" si="3"/>
        <v>4.3862166290336795</v>
      </c>
      <c r="J12" s="63">
        <v>1619899</v>
      </c>
      <c r="K12" s="94">
        <f t="shared" si="4"/>
        <v>4.808536337213401</v>
      </c>
      <c r="L12" s="93">
        <f t="shared" si="5"/>
        <v>406860</v>
      </c>
      <c r="M12" s="94">
        <f t="shared" si="6"/>
        <v>33.54055393107724</v>
      </c>
    </row>
    <row r="13" spans="1:13" ht="27.75" customHeight="1">
      <c r="A13" s="15" t="s">
        <v>10</v>
      </c>
      <c r="B13" s="19">
        <v>9693747</v>
      </c>
      <c r="C13" s="37">
        <f t="shared" si="0"/>
        <v>25.315826045180607</v>
      </c>
      <c r="D13" s="19">
        <v>11237158</v>
      </c>
      <c r="E13" s="37">
        <f t="shared" si="1"/>
        <v>27.689583070033013</v>
      </c>
      <c r="F13" s="19">
        <v>6469192</v>
      </c>
      <c r="G13" s="37">
        <f t="shared" si="2"/>
        <v>20.19316314561501</v>
      </c>
      <c r="H13" s="19">
        <v>5188260</v>
      </c>
      <c r="I13" s="37">
        <f t="shared" si="3"/>
        <v>18.760181896666374</v>
      </c>
      <c r="J13" s="63">
        <v>7275034</v>
      </c>
      <c r="K13" s="94">
        <f t="shared" si="4"/>
        <v>21.595337328724174</v>
      </c>
      <c r="L13" s="93">
        <f t="shared" si="5"/>
        <v>2086774</v>
      </c>
      <c r="M13" s="94">
        <f t="shared" si="6"/>
        <v>40.2210760447626</v>
      </c>
    </row>
    <row r="14" spans="1:13" ht="27.75" customHeight="1">
      <c r="A14" s="15" t="s">
        <v>11</v>
      </c>
      <c r="B14" s="19">
        <v>2356470</v>
      </c>
      <c r="C14" s="37">
        <f t="shared" si="0"/>
        <v>6.154068658970235</v>
      </c>
      <c r="D14" s="19">
        <v>2067838</v>
      </c>
      <c r="E14" s="37">
        <f t="shared" si="1"/>
        <v>5.095378393395459</v>
      </c>
      <c r="F14" s="19">
        <v>1884002</v>
      </c>
      <c r="G14" s="37">
        <f t="shared" si="2"/>
        <v>5.880790020247502</v>
      </c>
      <c r="H14" s="19">
        <v>1465218</v>
      </c>
      <c r="I14" s="37">
        <f t="shared" si="3"/>
        <v>5.298068369408956</v>
      </c>
      <c r="J14" s="63">
        <v>1627196</v>
      </c>
      <c r="K14" s="94">
        <f t="shared" si="4"/>
        <v>4.830196878798183</v>
      </c>
      <c r="L14" s="93">
        <f t="shared" si="5"/>
        <v>161978</v>
      </c>
      <c r="M14" s="94">
        <f t="shared" si="6"/>
        <v>11.054873745749779</v>
      </c>
    </row>
    <row r="15" spans="1:13" ht="27.75" customHeight="1">
      <c r="A15" s="15" t="s">
        <v>28</v>
      </c>
      <c r="B15" s="19">
        <v>2866398</v>
      </c>
      <c r="C15" s="37">
        <f t="shared" si="0"/>
        <v>7.4857774959727745</v>
      </c>
      <c r="D15" s="19">
        <v>3199725</v>
      </c>
      <c r="E15" s="37">
        <f t="shared" si="1"/>
        <v>7.884471428519682</v>
      </c>
      <c r="F15" s="19">
        <v>3140445</v>
      </c>
      <c r="G15" s="37">
        <f t="shared" si="2"/>
        <v>9.802695334259818</v>
      </c>
      <c r="H15" s="19">
        <v>3027403</v>
      </c>
      <c r="I15" s="37">
        <f t="shared" si="3"/>
        <v>10.946758827528587</v>
      </c>
      <c r="J15" s="63">
        <v>3310749</v>
      </c>
      <c r="K15" s="94">
        <f t="shared" si="4"/>
        <v>9.827684855594658</v>
      </c>
      <c r="L15" s="93">
        <f t="shared" si="5"/>
        <v>283346</v>
      </c>
      <c r="M15" s="94">
        <f t="shared" si="6"/>
        <v>9.359375015483568</v>
      </c>
    </row>
    <row r="16" spans="1:13" ht="27.75" customHeight="1">
      <c r="A16" s="16"/>
      <c r="B16" s="19"/>
      <c r="C16" s="37"/>
      <c r="D16" s="19"/>
      <c r="E16" s="37"/>
      <c r="F16" s="19"/>
      <c r="G16" s="37"/>
      <c r="H16" s="19"/>
      <c r="I16" s="37"/>
      <c r="J16" s="63"/>
      <c r="K16" s="94"/>
      <c r="L16" s="93"/>
      <c r="M16" s="94"/>
    </row>
    <row r="17" spans="1:13" ht="27.75" customHeight="1">
      <c r="A17" s="15" t="s">
        <v>12</v>
      </c>
      <c r="B17" s="19">
        <v>1282151</v>
      </c>
      <c r="C17" s="37">
        <f>+B17/B$6*100</f>
        <v>3.348417457114814</v>
      </c>
      <c r="D17" s="19">
        <v>1463747</v>
      </c>
      <c r="E17" s="37">
        <f>+D17/D$6*100</f>
        <v>3.606832274674042</v>
      </c>
      <c r="F17" s="19">
        <v>1407237</v>
      </c>
      <c r="G17" s="37">
        <f>+F17/F$6*100</f>
        <v>4.39259900240182</v>
      </c>
      <c r="H17" s="19">
        <v>1271734</v>
      </c>
      <c r="I17" s="37">
        <f>+H17/H$6*100</f>
        <v>4.598451342873163</v>
      </c>
      <c r="J17" s="63">
        <v>1323679</v>
      </c>
      <c r="K17" s="94">
        <f>+J17/J$6*100</f>
        <v>3.9292317424149887</v>
      </c>
      <c r="L17" s="93">
        <f>+J17-H17</f>
        <v>51945</v>
      </c>
      <c r="M17" s="94">
        <f>((J17-H17)/H17)*100</f>
        <v>4.084580580530205</v>
      </c>
    </row>
    <row r="18" spans="1:13" ht="27.75" customHeight="1">
      <c r="A18" s="16"/>
      <c r="B18" s="19"/>
      <c r="C18" s="37"/>
      <c r="D18" s="19"/>
      <c r="E18" s="37"/>
      <c r="F18" s="19"/>
      <c r="G18" s="37"/>
      <c r="H18" s="19"/>
      <c r="I18" s="37"/>
      <c r="J18" s="63"/>
      <c r="K18" s="94"/>
      <c r="L18" s="93"/>
      <c r="M18" s="94"/>
    </row>
    <row r="19" spans="1:13" ht="27.75" customHeight="1">
      <c r="A19" s="15" t="s">
        <v>40</v>
      </c>
      <c r="B19" s="19">
        <v>756743</v>
      </c>
      <c r="C19" s="37">
        <f>+B19/B$6*100</f>
        <v>1.9762816327791624</v>
      </c>
      <c r="D19" s="19">
        <v>948769</v>
      </c>
      <c r="E19" s="37">
        <f>+D19/D$6*100</f>
        <v>2.337870308468756</v>
      </c>
      <c r="F19" s="19">
        <v>807516</v>
      </c>
      <c r="G19" s="37">
        <f>+F19/F$6*100</f>
        <v>2.5206088072041224</v>
      </c>
      <c r="H19" s="19">
        <v>754156</v>
      </c>
      <c r="I19" s="37">
        <f>+H19/H$6*100</f>
        <v>2.726945784995803</v>
      </c>
      <c r="J19" s="63">
        <v>823099</v>
      </c>
      <c r="K19" s="94">
        <f>+J19/J$6*100</f>
        <v>2.4433013728781936</v>
      </c>
      <c r="L19" s="93">
        <f>+J19-H19</f>
        <v>68943</v>
      </c>
      <c r="M19" s="94">
        <f>((J19-H19)/H19)*100</f>
        <v>9.141742557242798</v>
      </c>
    </row>
    <row r="20" spans="1:13" ht="27.75" customHeight="1">
      <c r="A20" s="16"/>
      <c r="B20" s="19"/>
      <c r="C20" s="37"/>
      <c r="D20" s="19"/>
      <c r="E20" s="37"/>
      <c r="F20" s="19"/>
      <c r="G20" s="37"/>
      <c r="H20" s="19"/>
      <c r="I20" s="37"/>
      <c r="J20" s="63"/>
      <c r="K20" s="94"/>
      <c r="L20" s="93"/>
      <c r="M20" s="94"/>
    </row>
    <row r="21" spans="1:13" ht="27.75" customHeight="1">
      <c r="A21" s="15" t="s">
        <v>41</v>
      </c>
      <c r="B21" s="19">
        <v>193756</v>
      </c>
      <c r="C21" s="37">
        <f>+B21/B$6*100</f>
        <v>0.5060059016611443</v>
      </c>
      <c r="D21" s="19">
        <v>203363</v>
      </c>
      <c r="E21" s="37">
        <f>+D21/D$6*100</f>
        <v>0.5011086149959912</v>
      </c>
      <c r="F21" s="19">
        <v>184340</v>
      </c>
      <c r="G21" s="37">
        <f>+F21/F$6*100</f>
        <v>0.5754053511261794</v>
      </c>
      <c r="H21" s="19">
        <v>305112</v>
      </c>
      <c r="I21" s="37">
        <f>+H21/H$6*100</f>
        <v>1.1032516910979153</v>
      </c>
      <c r="J21" s="63">
        <v>203617</v>
      </c>
      <c r="K21" s="94">
        <f>+J21/J$6*100</f>
        <v>0.6044202406288177</v>
      </c>
      <c r="L21" s="93">
        <f>+J21-H21</f>
        <v>-101495</v>
      </c>
      <c r="M21" s="94">
        <f>((J21-H21)/H21)*100</f>
        <v>-33.264833897060754</v>
      </c>
    </row>
    <row r="22" spans="1:13" ht="27.75" customHeight="1">
      <c r="A22" s="16"/>
      <c r="B22" s="19"/>
      <c r="C22" s="37"/>
      <c r="D22" s="19"/>
      <c r="E22" s="37"/>
      <c r="F22" s="19"/>
      <c r="G22" s="37"/>
      <c r="H22" s="19"/>
      <c r="I22" s="37"/>
      <c r="J22" s="63"/>
      <c r="K22" s="94"/>
      <c r="L22" s="93"/>
      <c r="M22" s="94"/>
    </row>
    <row r="23" spans="1:13" ht="27.75" customHeight="1">
      <c r="A23" s="15" t="s">
        <v>13</v>
      </c>
      <c r="B23" s="19">
        <v>4629455</v>
      </c>
      <c r="C23" s="37">
        <f>+B23/B$6*100</f>
        <v>12.09011102352801</v>
      </c>
      <c r="D23" s="19">
        <v>5578897</v>
      </c>
      <c r="E23" s="37">
        <f>+D23/D$6*100</f>
        <v>13.747010758472733</v>
      </c>
      <c r="F23" s="19">
        <v>3708982</v>
      </c>
      <c r="G23" s="37">
        <f>+F23/F$6*100</f>
        <v>11.57734669648844</v>
      </c>
      <c r="H23" s="19">
        <v>2588458</v>
      </c>
      <c r="I23" s="37">
        <f>+H23/H$6*100</f>
        <v>9.359581615393454</v>
      </c>
      <c r="J23" s="63">
        <v>5068070</v>
      </c>
      <c r="K23" s="94">
        <f>+J23/J$6*100</f>
        <v>15.044147045304134</v>
      </c>
      <c r="L23" s="93">
        <f>+J23-H23</f>
        <v>2479612</v>
      </c>
      <c r="M23" s="94">
        <f>((J23-H23)/H23)*100</f>
        <v>95.79494818923081</v>
      </c>
    </row>
    <row r="24" spans="1:13" ht="27.75" customHeight="1">
      <c r="A24" s="16"/>
      <c r="B24" s="19"/>
      <c r="C24" s="37"/>
      <c r="D24" s="19"/>
      <c r="E24" s="37"/>
      <c r="F24" s="19"/>
      <c r="G24" s="37"/>
      <c r="H24" s="19"/>
      <c r="I24" s="37"/>
      <c r="J24" s="63"/>
      <c r="K24" s="94"/>
      <c r="L24" s="93"/>
      <c r="M24" s="94"/>
    </row>
    <row r="25" spans="1:13" ht="27.75" customHeight="1">
      <c r="A25" s="15" t="s">
        <v>14</v>
      </c>
      <c r="B25" s="19">
        <v>41060</v>
      </c>
      <c r="C25" s="37">
        <f>+B25/B$6*100</f>
        <v>0.10723075580733804</v>
      </c>
      <c r="D25" s="19">
        <v>35064</v>
      </c>
      <c r="E25" s="37">
        <f>+D25/D$6*100</f>
        <v>0.08640152080869891</v>
      </c>
      <c r="F25" s="19">
        <v>20416</v>
      </c>
      <c r="G25" s="37">
        <f>+F25/F$6*100</f>
        <v>0.06372721953234285</v>
      </c>
      <c r="H25" s="19">
        <v>23132</v>
      </c>
      <c r="I25" s="37">
        <f>+H25/H$6*100</f>
        <v>0.08364278729934246</v>
      </c>
      <c r="J25" s="63">
        <v>45473</v>
      </c>
      <c r="K25" s="94">
        <f>+J25/J$6*100</f>
        <v>0.1349828432896773</v>
      </c>
      <c r="L25" s="93">
        <f>+J25-H25</f>
        <v>22341</v>
      </c>
      <c r="M25" s="94">
        <f>((J25-H25)/H25)*100</f>
        <v>96.58049455300018</v>
      </c>
    </row>
    <row r="26" spans="1:13" ht="27.75" customHeight="1">
      <c r="A26" s="15" t="s">
        <v>29</v>
      </c>
      <c r="B26" s="19">
        <v>88277</v>
      </c>
      <c r="C26" s="37">
        <f>+B26/B$6*100</f>
        <v>0.23054090186079831</v>
      </c>
      <c r="D26" s="19">
        <v>111462</v>
      </c>
      <c r="E26" s="37">
        <f>+D26/D$6*100</f>
        <v>0.2746545263626283</v>
      </c>
      <c r="F26" s="19">
        <v>101297</v>
      </c>
      <c r="G26" s="37">
        <f>+F26/F$6*100</f>
        <v>0.316192013958059</v>
      </c>
      <c r="H26" s="19">
        <v>117216</v>
      </c>
      <c r="I26" s="37">
        <f>+H26/H$6*100</f>
        <v>0.42384026266988273</v>
      </c>
      <c r="J26" s="63">
        <v>103917</v>
      </c>
      <c r="K26" s="94">
        <f>+J26/J$6*100</f>
        <v>0.30846902834942486</v>
      </c>
      <c r="L26" s="93">
        <f>+J26-H26</f>
        <v>-13299</v>
      </c>
      <c r="M26" s="94">
        <f>((J26-H26)/H26)*100</f>
        <v>-11.345720720720722</v>
      </c>
    </row>
    <row r="27" spans="1:13" ht="27.75" customHeight="1">
      <c r="A27" s="15" t="s">
        <v>30</v>
      </c>
      <c r="B27" s="19">
        <v>387412</v>
      </c>
      <c r="C27" s="37">
        <f>+B27/B$6*100</f>
        <v>1.0117506470733668</v>
      </c>
      <c r="D27" s="19">
        <v>422725</v>
      </c>
      <c r="E27" s="37">
        <f>+D27/D$6*100</f>
        <v>1.0416405111754863</v>
      </c>
      <c r="F27" s="19">
        <v>356965</v>
      </c>
      <c r="G27" s="37">
        <f>+F27/F$6*100</f>
        <v>1.114243089751311</v>
      </c>
      <c r="H27" s="19">
        <v>303232</v>
      </c>
      <c r="I27" s="37">
        <f>+H27/H$6*100</f>
        <v>1.096453816287144</v>
      </c>
      <c r="J27" s="63">
        <v>323675</v>
      </c>
      <c r="K27" s="94">
        <f>+J27/J$6*100</f>
        <v>0.9608024938268049</v>
      </c>
      <c r="L27" s="93">
        <f>+J27-H27</f>
        <v>20443</v>
      </c>
      <c r="M27" s="94">
        <f>((J27-H27)/H27)*100</f>
        <v>6.7417027226677915</v>
      </c>
    </row>
    <row r="28" spans="1:13" ht="27.75" customHeight="1">
      <c r="A28" s="16"/>
      <c r="B28" s="19"/>
      <c r="C28" s="37"/>
      <c r="D28" s="19"/>
      <c r="E28" s="37"/>
      <c r="F28" s="19"/>
      <c r="G28" s="37"/>
      <c r="H28" s="19"/>
      <c r="I28" s="37"/>
      <c r="J28" s="63"/>
      <c r="K28" s="94"/>
      <c r="L28" s="93"/>
      <c r="M28" s="94"/>
    </row>
    <row r="29" spans="1:13" ht="27.75" customHeight="1">
      <c r="A29" s="15" t="s">
        <v>15</v>
      </c>
      <c r="B29" s="19">
        <v>159307</v>
      </c>
      <c r="C29" s="37">
        <f>+B29/B$6*100</f>
        <v>0.41604018547003413</v>
      </c>
      <c r="D29" s="19">
        <v>148278</v>
      </c>
      <c r="E29" s="37">
        <f>+D29/D$6*100</f>
        <v>0.3653731662808652</v>
      </c>
      <c r="F29" s="19">
        <v>133886</v>
      </c>
      <c r="G29" s="37">
        <f>+F29/F$6*100</f>
        <v>0.4179164632791562</v>
      </c>
      <c r="H29" s="19">
        <v>111550</v>
      </c>
      <c r="I29" s="37">
        <f>+H29/H$6*100</f>
        <v>0.4033526250752919</v>
      </c>
      <c r="J29" s="63">
        <v>112822</v>
      </c>
      <c r="K29" s="94">
        <f>+J29/J$6*100</f>
        <v>0.33490278507307575</v>
      </c>
      <c r="L29" s="93">
        <f>+J29-H29</f>
        <v>1272</v>
      </c>
      <c r="M29" s="94">
        <f>((J29-H29)/H29)*100</f>
        <v>1.1402958314657103</v>
      </c>
    </row>
    <row r="30" spans="1:13" ht="27.75" customHeight="1">
      <c r="A30" s="15" t="s">
        <v>42</v>
      </c>
      <c r="B30" s="19">
        <v>485914</v>
      </c>
      <c r="C30" s="37">
        <f>+B30/B$6*100</f>
        <v>1.268994775386431</v>
      </c>
      <c r="D30" s="19">
        <v>465488</v>
      </c>
      <c r="E30" s="37">
        <f>+D30/D$6*100</f>
        <v>1.1470132077971606</v>
      </c>
      <c r="F30" s="19">
        <v>455383</v>
      </c>
      <c r="G30" s="37">
        <f>+F30/F$6*100</f>
        <v>1.4214484919816261</v>
      </c>
      <c r="H30" s="19">
        <v>355953</v>
      </c>
      <c r="I30" s="37">
        <f>+H30/H$6*100</f>
        <v>1.287087198148143</v>
      </c>
      <c r="J30" s="63">
        <v>455246</v>
      </c>
      <c r="K30" s="94">
        <f>+J30/J$6*100</f>
        <v>1.3513601362622312</v>
      </c>
      <c r="L30" s="93">
        <f>+J30-H30</f>
        <v>99293</v>
      </c>
      <c r="M30" s="94">
        <f>((J30-H30)/H30)*100</f>
        <v>27.894974898371416</v>
      </c>
    </row>
    <row r="31" spans="1:13" ht="27.75" customHeight="1">
      <c r="A31" s="16"/>
      <c r="B31" s="19"/>
      <c r="C31" s="37"/>
      <c r="D31" s="19"/>
      <c r="E31" s="37"/>
      <c r="F31" s="19"/>
      <c r="G31" s="37"/>
      <c r="H31" s="19"/>
      <c r="I31" s="37"/>
      <c r="J31" s="63"/>
      <c r="K31" s="94"/>
      <c r="L31" s="93"/>
      <c r="M31" s="94"/>
    </row>
    <row r="32" spans="1:13" ht="27.75" customHeight="1">
      <c r="A32" s="15" t="s">
        <v>16</v>
      </c>
      <c r="B32" s="33" t="s">
        <v>32</v>
      </c>
      <c r="C32" s="27" t="s">
        <v>44</v>
      </c>
      <c r="D32" s="33" t="s">
        <v>46</v>
      </c>
      <c r="E32" s="33" t="s">
        <v>32</v>
      </c>
      <c r="F32" s="33" t="s">
        <v>46</v>
      </c>
      <c r="G32" s="33" t="s">
        <v>32</v>
      </c>
      <c r="H32" s="33" t="s">
        <v>46</v>
      </c>
      <c r="I32" s="33" t="s">
        <v>32</v>
      </c>
      <c r="J32" s="95" t="s">
        <v>46</v>
      </c>
      <c r="K32" s="95" t="s">
        <v>58</v>
      </c>
      <c r="L32" s="95" t="s">
        <v>58</v>
      </c>
      <c r="M32" s="95" t="s">
        <v>58</v>
      </c>
    </row>
    <row r="33" spans="1:13" ht="27.75" customHeight="1">
      <c r="A33" s="15" t="s">
        <v>17</v>
      </c>
      <c r="B33" s="33" t="s">
        <v>32</v>
      </c>
      <c r="C33" s="33" t="s">
        <v>32</v>
      </c>
      <c r="D33" s="33" t="s">
        <v>46</v>
      </c>
      <c r="E33" s="33" t="s">
        <v>32</v>
      </c>
      <c r="F33" s="33" t="s">
        <v>46</v>
      </c>
      <c r="G33" s="33" t="s">
        <v>32</v>
      </c>
      <c r="H33" s="33" t="s">
        <v>46</v>
      </c>
      <c r="I33" s="33" t="s">
        <v>32</v>
      </c>
      <c r="J33" s="95" t="s">
        <v>46</v>
      </c>
      <c r="K33" s="95" t="s">
        <v>58</v>
      </c>
      <c r="L33" s="95" t="s">
        <v>58</v>
      </c>
      <c r="M33" s="95" t="s">
        <v>58</v>
      </c>
    </row>
    <row r="34" spans="1:13" ht="27.75" customHeight="1">
      <c r="A34" s="15" t="s">
        <v>18</v>
      </c>
      <c r="B34" s="50" t="s">
        <v>43</v>
      </c>
      <c r="C34" s="33" t="s">
        <v>43</v>
      </c>
      <c r="D34" s="50" t="s">
        <v>47</v>
      </c>
      <c r="E34" s="23" t="s">
        <v>24</v>
      </c>
      <c r="F34" s="50" t="s">
        <v>24</v>
      </c>
      <c r="G34" s="23" t="s">
        <v>24</v>
      </c>
      <c r="H34" s="50" t="s">
        <v>24</v>
      </c>
      <c r="I34" s="23" t="s">
        <v>24</v>
      </c>
      <c r="J34" s="104" t="s">
        <v>24</v>
      </c>
      <c r="K34" s="104" t="s">
        <v>24</v>
      </c>
      <c r="L34" s="95" t="s">
        <v>60</v>
      </c>
      <c r="M34" s="95" t="s">
        <v>60</v>
      </c>
    </row>
    <row r="35" spans="1:13" ht="27.75" customHeight="1">
      <c r="A35" s="15" t="s">
        <v>31</v>
      </c>
      <c r="B35" s="49">
        <v>193527</v>
      </c>
      <c r="C35" s="37">
        <f>+B35/B$6*100</f>
        <v>0.5054078538511132</v>
      </c>
      <c r="D35" s="49">
        <v>181553</v>
      </c>
      <c r="E35" s="37">
        <f>+D35/D$6*100</f>
        <v>0.44736639594403704</v>
      </c>
      <c r="F35" s="49">
        <v>162500</v>
      </c>
      <c r="G35" s="37">
        <f>+F35/F$6*100</f>
        <v>0.5072332079744177</v>
      </c>
      <c r="H35" s="49">
        <v>138311</v>
      </c>
      <c r="I35" s="37">
        <f>+H35/H$6*100</f>
        <v>0.5001174802939372</v>
      </c>
      <c r="J35" s="77">
        <v>98846</v>
      </c>
      <c r="K35" s="94">
        <f>+J35/J$6*100</f>
        <v>0.29341618384121226</v>
      </c>
      <c r="L35" s="93">
        <f>+J35-H35</f>
        <v>-39465</v>
      </c>
      <c r="M35" s="94">
        <f>((J35-H35)/H35)*100</f>
        <v>-28.533522279500545</v>
      </c>
    </row>
    <row r="36" spans="1:13" ht="27.75" customHeight="1">
      <c r="A36" s="16"/>
      <c r="B36" s="34"/>
      <c r="C36" s="37"/>
      <c r="D36" s="34"/>
      <c r="E36" s="37"/>
      <c r="F36" s="34"/>
      <c r="G36" s="37"/>
      <c r="H36" s="34"/>
      <c r="I36" s="37"/>
      <c r="J36" s="80"/>
      <c r="K36" s="94"/>
      <c r="L36" s="93"/>
      <c r="M36" s="94"/>
    </row>
    <row r="37" spans="1:13" ht="27.75" customHeight="1">
      <c r="A37" s="15" t="s">
        <v>19</v>
      </c>
      <c r="B37" s="34"/>
      <c r="C37" s="37"/>
      <c r="D37" s="34"/>
      <c r="E37" s="37"/>
      <c r="F37" s="34"/>
      <c r="G37" s="37"/>
      <c r="H37" s="34"/>
      <c r="I37" s="37"/>
      <c r="J37" s="80"/>
      <c r="K37" s="94"/>
      <c r="L37" s="93"/>
      <c r="M37" s="94"/>
    </row>
    <row r="38" spans="1:13" ht="27.75" customHeight="1">
      <c r="A38" s="15" t="s">
        <v>33</v>
      </c>
      <c r="B38" s="51">
        <v>15043699</v>
      </c>
      <c r="C38" s="37">
        <f aca="true" t="shared" si="7" ref="C38:C44">+B38/B$6*100</f>
        <v>39.287560007503544</v>
      </c>
      <c r="D38" s="51">
        <v>16983680</v>
      </c>
      <c r="E38" s="37">
        <f aca="true" t="shared" si="8" ref="E38:E44">+D38/D$6*100</f>
        <v>41.84964011317259</v>
      </c>
      <c r="F38" s="51">
        <v>11573833</v>
      </c>
      <c r="G38" s="37">
        <f aca="true" t="shared" si="9" ref="G38:G44">+F38/F$6*100</f>
        <v>36.12696886861649</v>
      </c>
      <c r="H38" s="51">
        <v>9718993</v>
      </c>
      <c r="I38" s="37">
        <f aca="true" t="shared" si="10" ref="I38:I44">+H38/H$6*100</f>
        <v>35.14281792593802</v>
      </c>
      <c r="J38" s="65">
        <v>11849354</v>
      </c>
      <c r="K38" s="94">
        <f aca="true" t="shared" si="11" ref="K38:K44">+J38/J$6*100</f>
        <v>35.17382829516221</v>
      </c>
      <c r="L38" s="93">
        <f>+J38-H38</f>
        <v>2130361</v>
      </c>
      <c r="M38" s="94">
        <f aca="true" t="shared" si="12" ref="M38:M44">((J38-H38)/H38)*100</f>
        <v>21.919565123670733</v>
      </c>
    </row>
    <row r="39" spans="1:13" ht="27.75" customHeight="1">
      <c r="A39" s="15" t="s">
        <v>34</v>
      </c>
      <c r="B39" s="51">
        <v>9901405</v>
      </c>
      <c r="C39" s="37">
        <f t="shared" si="7"/>
        <v>25.858137888566873</v>
      </c>
      <c r="D39" s="51">
        <v>10732764</v>
      </c>
      <c r="E39" s="37">
        <f t="shared" si="8"/>
        <v>26.44670123433877</v>
      </c>
      <c r="F39" s="51">
        <v>8781836</v>
      </c>
      <c r="G39" s="37">
        <f t="shared" si="9"/>
        <v>27.411931361139867</v>
      </c>
      <c r="H39" s="51">
        <v>7249469</v>
      </c>
      <c r="I39" s="37">
        <f t="shared" si="10"/>
        <v>26.21328867370642</v>
      </c>
      <c r="J39" s="65">
        <v>9984592</v>
      </c>
      <c r="K39" s="94">
        <f t="shared" si="11"/>
        <v>29.63843637427409</v>
      </c>
      <c r="L39" s="93">
        <f aca="true" t="shared" si="13" ref="L39:L44">+J39-H39</f>
        <v>2735123</v>
      </c>
      <c r="M39" s="94">
        <f t="shared" si="12"/>
        <v>37.72859777729928</v>
      </c>
    </row>
    <row r="40" spans="1:13" ht="27.75" customHeight="1">
      <c r="A40" s="15" t="s">
        <v>35</v>
      </c>
      <c r="B40" s="51">
        <v>3816897</v>
      </c>
      <c r="C40" s="37">
        <f t="shared" si="7"/>
        <v>9.968065030413081</v>
      </c>
      <c r="D40" s="51">
        <v>4351857</v>
      </c>
      <c r="E40" s="37">
        <f t="shared" si="8"/>
        <v>10.72345035198443</v>
      </c>
      <c r="F40" s="51">
        <v>4132301</v>
      </c>
      <c r="G40" s="37">
        <f t="shared" si="9"/>
        <v>12.898709492590118</v>
      </c>
      <c r="H40" s="51">
        <v>4086671</v>
      </c>
      <c r="I40" s="37">
        <f t="shared" si="10"/>
        <v>14.776956303622304</v>
      </c>
      <c r="J40" s="65">
        <v>4337465</v>
      </c>
      <c r="K40" s="94">
        <f t="shared" si="11"/>
        <v>12.87540646910167</v>
      </c>
      <c r="L40" s="93">
        <f t="shared" si="13"/>
        <v>250794</v>
      </c>
      <c r="M40" s="94">
        <f t="shared" si="12"/>
        <v>6.136877668889911</v>
      </c>
    </row>
    <row r="41" spans="1:13" ht="27.75" customHeight="1">
      <c r="A41" s="15" t="s">
        <v>36</v>
      </c>
      <c r="B41" s="51">
        <v>1966646</v>
      </c>
      <c r="C41" s="37">
        <f t="shared" si="7"/>
        <v>5.136018923172872</v>
      </c>
      <c r="D41" s="51">
        <v>1994644</v>
      </c>
      <c r="E41" s="37">
        <f t="shared" si="8"/>
        <v>4.915020393336369</v>
      </c>
      <c r="F41" s="51">
        <v>1721736</v>
      </c>
      <c r="G41" s="37">
        <f t="shared" si="9"/>
        <v>5.374287228092567</v>
      </c>
      <c r="H41" s="51">
        <v>1656619</v>
      </c>
      <c r="I41" s="37">
        <f t="shared" si="10"/>
        <v>5.990153495290048</v>
      </c>
      <c r="J41" s="65">
        <v>2092964</v>
      </c>
      <c r="K41" s="94">
        <f t="shared" si="11"/>
        <v>6.2127907026793086</v>
      </c>
      <c r="L41" s="93">
        <f t="shared" si="13"/>
        <v>436345</v>
      </c>
      <c r="M41" s="94">
        <f t="shared" si="12"/>
        <v>26.33949025092674</v>
      </c>
    </row>
    <row r="42" spans="1:13" ht="27.75" customHeight="1">
      <c r="A42" s="15" t="s">
        <v>37</v>
      </c>
      <c r="B42" s="51">
        <v>5314033</v>
      </c>
      <c r="C42" s="37">
        <f t="shared" si="7"/>
        <v>13.877929249272675</v>
      </c>
      <c r="D42" s="51">
        <v>4255331</v>
      </c>
      <c r="E42" s="37">
        <f t="shared" si="8"/>
        <v>10.485599758852429</v>
      </c>
      <c r="F42" s="51">
        <v>3868795</v>
      </c>
      <c r="G42" s="37">
        <f t="shared" si="9"/>
        <v>12.076192608279307</v>
      </c>
      <c r="H42" s="51">
        <v>3093668</v>
      </c>
      <c r="I42" s="37">
        <f t="shared" si="10"/>
        <v>11.186365835153994</v>
      </c>
      <c r="J42" s="65">
        <v>3433251</v>
      </c>
      <c r="K42" s="94">
        <f t="shared" si="11"/>
        <v>10.191321920856947</v>
      </c>
      <c r="L42" s="93">
        <f t="shared" si="13"/>
        <v>339583</v>
      </c>
      <c r="M42" s="94">
        <f t="shared" si="12"/>
        <v>10.976711140303355</v>
      </c>
    </row>
    <row r="43" spans="1:13" ht="27.75" customHeight="1">
      <c r="A43" s="15" t="s">
        <v>38</v>
      </c>
      <c r="B43" s="51">
        <v>2044879</v>
      </c>
      <c r="C43" s="37">
        <f t="shared" si="7"/>
        <v>5.340329291391953</v>
      </c>
      <c r="D43" s="51">
        <v>2071662</v>
      </c>
      <c r="E43" s="37">
        <f t="shared" si="8"/>
        <v>5.104801146520386</v>
      </c>
      <c r="F43" s="51">
        <v>1780213</v>
      </c>
      <c r="G43" s="37">
        <f t="shared" si="9"/>
        <v>5.556819389955459</v>
      </c>
      <c r="H43" s="51">
        <v>1700858</v>
      </c>
      <c r="I43" s="37">
        <f t="shared" si="10"/>
        <v>6.150116890903727</v>
      </c>
      <c r="J43" s="65">
        <v>1878203</v>
      </c>
      <c r="K43" s="94">
        <f t="shared" si="11"/>
        <v>5.575290418824396</v>
      </c>
      <c r="L43" s="93">
        <f t="shared" si="13"/>
        <v>177345</v>
      </c>
      <c r="M43" s="94">
        <f t="shared" si="12"/>
        <v>10.426796358073394</v>
      </c>
    </row>
    <row r="44" spans="1:13" ht="27.75" customHeight="1">
      <c r="A44" s="15" t="s">
        <v>39</v>
      </c>
      <c r="B44" s="51">
        <v>203694</v>
      </c>
      <c r="C44" s="37">
        <f t="shared" si="7"/>
        <v>0.5319596096790042</v>
      </c>
      <c r="D44" s="51">
        <v>192681</v>
      </c>
      <c r="E44" s="37">
        <f t="shared" si="8"/>
        <v>0.47478700179502953</v>
      </c>
      <c r="F44" s="51">
        <v>177832</v>
      </c>
      <c r="G44" s="37">
        <f t="shared" si="9"/>
        <v>0.5550910513261947</v>
      </c>
      <c r="H44" s="51">
        <v>149424</v>
      </c>
      <c r="I44" s="37">
        <f t="shared" si="10"/>
        <v>0.5403008753854811</v>
      </c>
      <c r="J44" s="65">
        <v>112156</v>
      </c>
      <c r="K44" s="94">
        <f t="shared" si="11"/>
        <v>0.3329258191013799</v>
      </c>
      <c r="L44" s="93">
        <f t="shared" si="13"/>
        <v>-37268</v>
      </c>
      <c r="M44" s="94">
        <f t="shared" si="12"/>
        <v>-24.94110718492344</v>
      </c>
    </row>
    <row r="45" spans="1:13" ht="27.75" customHeight="1">
      <c r="A45" s="12"/>
      <c r="B45" s="53"/>
      <c r="C45" s="2"/>
      <c r="D45" s="53"/>
      <c r="E45" s="2"/>
      <c r="F45" s="35"/>
      <c r="G45" s="29"/>
      <c r="H45" s="35"/>
      <c r="I45" s="29"/>
      <c r="J45" s="105"/>
      <c r="K45" s="88"/>
      <c r="L45" s="88"/>
      <c r="M45" s="88"/>
    </row>
    <row r="46" spans="1:5" ht="11.25" customHeight="1">
      <c r="A46" s="4"/>
      <c r="B46" s="55"/>
      <c r="C46" s="4"/>
      <c r="D46" s="55"/>
      <c r="E46" s="4"/>
    </row>
  </sheetData>
  <sheetProtection/>
  <mergeCells count="5">
    <mergeCell ref="B3:C3"/>
    <mergeCell ref="D3:E3"/>
    <mergeCell ref="F3:G3"/>
    <mergeCell ref="H3:I3"/>
    <mergeCell ref="J3:M3"/>
  </mergeCells>
  <printOptions horizontalCentered="1"/>
  <pageMargins left="0.4330708661417323" right="0.4724409448818898" top="0.5118110236220472" bottom="0.5511811023622047" header="0.5118110236220472" footer="0.5118110236220472"/>
  <pageSetup fitToHeight="1" fitToWidth="1" horizontalDpi="600" verticalDpi="600" orientation="portrait" paperSize="9" scale="55" r:id="rId1"/>
  <ignoredErrors>
    <ignoredError sqref="K8:K33 K34 K35:K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椿　幸</cp:lastModifiedBy>
  <cp:lastPrinted>2012-02-27T09:09:57Z</cp:lastPrinted>
  <dcterms:created xsi:type="dcterms:W3CDTF">2000-01-28T10:23:12Z</dcterms:created>
  <dcterms:modified xsi:type="dcterms:W3CDTF">2012-03-21T01:50:35Z</dcterms:modified>
  <cp:category/>
  <cp:version/>
  <cp:contentType/>
  <cp:contentStatus/>
</cp:coreProperties>
</file>