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0" windowWidth="8250" windowHeight="8415" activeTab="0"/>
  </bookViews>
  <sheets>
    <sheet name="学校数等" sheetId="1" r:id="rId1"/>
    <sheet name="進学率等" sheetId="2" r:id="rId2"/>
  </sheets>
  <definedNames>
    <definedName name="_xlnm.Print_Area" localSheetId="0">'学校数等'!$A$1:$N$461</definedName>
    <definedName name="_xlnm.Print_Area" localSheetId="1">'進学率等'!$A$1:$M$56</definedName>
  </definedNames>
  <calcPr fullCalcOnLoad="1"/>
</workbook>
</file>

<file path=xl/sharedStrings.xml><?xml version="1.0" encoding="utf-8"?>
<sst xmlns="http://schemas.openxmlformats.org/spreadsheetml/2006/main" count="576" uniqueCount="119">
  <si>
    <t>区分</t>
  </si>
  <si>
    <t>全    国</t>
  </si>
  <si>
    <t>中国５県</t>
  </si>
  <si>
    <t>鳥 取 県</t>
  </si>
  <si>
    <t>岡 山 県</t>
  </si>
  <si>
    <t>広 島 県</t>
  </si>
  <si>
    <t>山 口 県</t>
  </si>
  <si>
    <t>島 根 県</t>
  </si>
  <si>
    <t>全　　国</t>
  </si>
  <si>
    <t>平成11年度</t>
  </si>
  <si>
    <t>(校）</t>
  </si>
  <si>
    <t>区　　分</t>
  </si>
  <si>
    <t>卒業者</t>
  </si>
  <si>
    <t>高等学校等進学者</t>
  </si>
  <si>
    <t>専修学校</t>
  </si>
  <si>
    <t>公共職業</t>
  </si>
  <si>
    <t>就職者</t>
  </si>
  <si>
    <t>その他</t>
  </si>
  <si>
    <t xml:space="preserve">左記A.B.C.D </t>
  </si>
  <si>
    <t>総　数</t>
  </si>
  <si>
    <t>うち通信</t>
  </si>
  <si>
    <t>(高等課程)</t>
  </si>
  <si>
    <t>(一般課程)</t>
  </si>
  <si>
    <t>能力開発</t>
  </si>
  <si>
    <t>のうち就職</t>
  </si>
  <si>
    <t>制課程を</t>
  </si>
  <si>
    <t>進学者　</t>
  </si>
  <si>
    <t>等入学者</t>
  </si>
  <si>
    <t>施設等入</t>
  </si>
  <si>
    <t xml:space="preserve"> Ｄを除く) </t>
  </si>
  <si>
    <t>している者</t>
  </si>
  <si>
    <t>除く　　</t>
  </si>
  <si>
    <t>学者  Ｄ</t>
  </si>
  <si>
    <t>(再掲)</t>
  </si>
  <si>
    <t>つづき</t>
  </si>
  <si>
    <t>高等学校等進学率</t>
  </si>
  <si>
    <t>就職率</t>
  </si>
  <si>
    <t xml:space="preserve">(進学就職 </t>
  </si>
  <si>
    <t xml:space="preserve"> 者を含む)</t>
  </si>
  <si>
    <t>大学等進学者</t>
  </si>
  <si>
    <t>就職者</t>
  </si>
  <si>
    <t>一時的な</t>
  </si>
  <si>
    <t xml:space="preserve">左記A.B.C. </t>
  </si>
  <si>
    <t>(専門課程)</t>
  </si>
  <si>
    <t>(Ａ､Ｂ､Ｃ、</t>
  </si>
  <si>
    <t>仕事に</t>
  </si>
  <si>
    <t>(左記以外の者、</t>
  </si>
  <si>
    <t>Dのうち就職</t>
  </si>
  <si>
    <t>教育部を</t>
  </si>
  <si>
    <t>進学者</t>
  </si>
  <si>
    <t>就いた者</t>
  </si>
  <si>
    <t>大学等進学率</t>
  </si>
  <si>
    <t>(進学就職</t>
  </si>
  <si>
    <t>者を含む)</t>
  </si>
  <si>
    <t>つづき</t>
  </si>
  <si>
    <t>（人）</t>
  </si>
  <si>
    <t>（園）</t>
  </si>
  <si>
    <t>（校）</t>
  </si>
  <si>
    <t>２　全国及び中国５県との比較</t>
  </si>
  <si>
    <t>(1)　学校調査</t>
  </si>
  <si>
    <t>(2)　卒業後の状況調査</t>
  </si>
  <si>
    <t>(学級）</t>
  </si>
  <si>
    <t>Ａ</t>
  </si>
  <si>
    <t>Ｂ</t>
  </si>
  <si>
    <t>Ｃ</t>
  </si>
  <si>
    <t>Ｂ</t>
  </si>
  <si>
    <t>Ｃ</t>
  </si>
  <si>
    <t>Ａ</t>
  </si>
  <si>
    <t>(Ａ､Ｂ､Ｃ、</t>
  </si>
  <si>
    <t>⑤ 専修学校</t>
  </si>
  <si>
    <t>⑥ 各種学校</t>
  </si>
  <si>
    <t xml:space="preserve">①　中学校 </t>
  </si>
  <si>
    <t>②　高等学校</t>
  </si>
  <si>
    <t>平成12年度</t>
  </si>
  <si>
    <t>前年度差</t>
  </si>
  <si>
    <t>表27　学校数の推移</t>
  </si>
  <si>
    <t>表28　生徒数の推移</t>
  </si>
  <si>
    <t>表29　教員数（本務者）の推移</t>
  </si>
  <si>
    <t>表30　学校数の推移</t>
  </si>
  <si>
    <t>表31　生徒数の推移</t>
  </si>
  <si>
    <t>表32　教員数（本務者）の推移</t>
  </si>
  <si>
    <t>(人）（％）</t>
  </si>
  <si>
    <t xml:space="preserve"> </t>
  </si>
  <si>
    <t xml:space="preserve"> </t>
  </si>
  <si>
    <t>① 幼稚園</t>
  </si>
  <si>
    <t>表1　園数の推移</t>
  </si>
  <si>
    <t>表2　在園者数の推移</t>
  </si>
  <si>
    <t>表3　１園当たりの在園者数の推移</t>
  </si>
  <si>
    <t>表4　教員数（本務者）の推移</t>
  </si>
  <si>
    <t>表5　本務教員１人当たりの園児数の推移</t>
  </si>
  <si>
    <t>② 小学校</t>
  </si>
  <si>
    <r>
      <t>表6</t>
    </r>
    <r>
      <rPr>
        <sz val="11"/>
        <rFont val="ＭＳ Ｐゴシック"/>
        <family val="3"/>
      </rPr>
      <t>　学校数の推移</t>
    </r>
  </si>
  <si>
    <t>表7　学級数の推移</t>
  </si>
  <si>
    <t>表8　１校当たりの学級数の推移</t>
  </si>
  <si>
    <t>表9　児童数の推移</t>
  </si>
  <si>
    <r>
      <t>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１校当たりの児童数の推移</t>
    </r>
  </si>
  <si>
    <r>
      <t>表1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１学級当たりの児童数の推移</t>
    </r>
  </si>
  <si>
    <r>
      <t>表1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　教員数（本務者）の推移</t>
    </r>
  </si>
  <si>
    <r>
      <t>表1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本務教員１人当たりの児童数の推移</t>
    </r>
  </si>
  <si>
    <t>③ 中学校</t>
  </si>
  <si>
    <r>
      <t>表1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学校数の推移</t>
    </r>
  </si>
  <si>
    <r>
      <t>表1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学級数の推移</t>
    </r>
  </si>
  <si>
    <r>
      <t>表1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　１校当たりの学級数の推移</t>
    </r>
  </si>
  <si>
    <r>
      <t>表1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　生徒数の推移</t>
    </r>
  </si>
  <si>
    <r>
      <t>表1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１校当たりの生徒数の推移</t>
    </r>
  </si>
  <si>
    <r>
      <t>表1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１学級当たりの生徒数の推移</t>
    </r>
  </si>
  <si>
    <r>
      <t>表2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教員数（本務者）の推移</t>
    </r>
  </si>
  <si>
    <r>
      <t>表2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本務教員１人当たりの生徒数の推移</t>
    </r>
  </si>
  <si>
    <t>④ 高等学校（全日制・定時制課程）</t>
  </si>
  <si>
    <t>表22　学校数の推移</t>
  </si>
  <si>
    <r>
      <t>表2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生徒数の推移</t>
    </r>
  </si>
  <si>
    <r>
      <t>表2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１校当たりの生徒数の推移</t>
    </r>
  </si>
  <si>
    <r>
      <t>表2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教員数（本務者）の推移</t>
    </r>
  </si>
  <si>
    <r>
      <t>表2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　本務教員１人当たりの生徒数の推移</t>
    </r>
  </si>
  <si>
    <t>（学級）</t>
  </si>
  <si>
    <t>平成１7年度</t>
  </si>
  <si>
    <t>表33　状況別卒業者数</t>
  </si>
  <si>
    <t xml:space="preserve"> 不詳･死亡) </t>
  </si>
  <si>
    <t>表34　状況別卒業者数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</si>
</sst>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±&quot;"/>
    <numFmt numFmtId="179" formatCode="0_);[Red]\(0\)"/>
    <numFmt numFmtId="180" formatCode="#,##0_);[Red]\(#,##0\)"/>
    <numFmt numFmtId="181" formatCode="_ * \+#,##0_ ;_ * \-#,##0_ ;_ * &quot;±0&quot;_ ;_ @_ "/>
    <numFmt numFmtId="182" formatCode="_ * \+\ #,##0_ ;_ * \-\ #,##0_ ;_ * &quot;± 0&quot;_ ;_ @_ "/>
    <numFmt numFmtId="183" formatCode="0.0_ "/>
    <numFmt numFmtId="184" formatCode="_ * #,##0.0_ ;_ * \-#,##0.0_ ;_ * &quot;-&quot;?_ ;_ @_ "/>
    <numFmt numFmtId="185" formatCode="_ * \+\ #,##0.0_ ;_ * \-\ #,##0.0_ ;_ * &quot;± 0.0&quot;_ ;_ @_ "/>
    <numFmt numFmtId="186" formatCode="_ * \+\ #,##0.0_ ;_ * \-\ #,##0.0_ ;_ * &quot;± 0.0   &quot;_ ;_ @_ "/>
    <numFmt numFmtId="187" formatCode="_ * \+\ #,##0.0_ ;_ * \-\ #,##0.0_ ;_ * &quot;± 0   &quot;_ ;_ @_ "/>
    <numFmt numFmtId="188" formatCode="_ * \+\ #,##0.0_ ;_ * \-\ #,##0.0_ ;_ * &quot;± 0&quot;_ ;_ @_ "/>
    <numFmt numFmtId="189" formatCode="_ * \+\ #,##0_ ;_ * \-\ #,##0_ ;_ * &quot;±　0　　　&quot;_ ;_ @_ "/>
    <numFmt numFmtId="190" formatCode="_ * \+\ #,##0_ ;_ * \-\ #,##0_ ;_ * &quot;±　0&quot;\ "/>
    <numFmt numFmtId="191" formatCode="#,##0.0_ "/>
    <numFmt numFmtId="192" formatCode="_ * \+#,##0.0_ ;_ * \-#,##0.0_ ;_ * &quot;±0.0&quot;_ ;_ @_ "/>
    <numFmt numFmtId="193" formatCode="0;&quot;△ &quot;0"/>
    <numFmt numFmtId="194" formatCode="0.0;&quot;△ &quot;0.0"/>
    <numFmt numFmtId="195" formatCode="#,##0.0;&quot;△ &quot;#,##0.0"/>
    <numFmt numFmtId="196" formatCode="#,##0.0_);[Red]\(#,##0.0\)"/>
    <numFmt numFmtId="197" formatCode="0_ "/>
    <numFmt numFmtId="198" formatCode="[&lt;=999]000;[&lt;=99999]000\-00;000\-0000"/>
  </numFmts>
  <fonts count="6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Arial Narrow"/>
      <family val="2"/>
    </font>
    <font>
      <b/>
      <sz val="10"/>
      <name val="Arial Narrow"/>
      <family val="2"/>
    </font>
    <font>
      <sz val="9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.5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10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5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1" fontId="12" fillId="0" borderId="0" xfId="60" applyNumberFormat="1" applyFont="1">
      <alignment vertical="center"/>
      <protection/>
    </xf>
    <xf numFmtId="41" fontId="11" fillId="0" borderId="0" xfId="60" applyNumberFormat="1" applyFont="1">
      <alignment vertical="center"/>
      <protection/>
    </xf>
    <xf numFmtId="0" fontId="13" fillId="0" borderId="0" xfId="60" applyFo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>
      <alignment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>
      <alignment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4" fillId="0" borderId="14" xfId="60" applyFont="1" applyBorder="1">
      <alignment vertical="center"/>
      <protection/>
    </xf>
    <xf numFmtId="0" fontId="4" fillId="0" borderId="14" xfId="60" applyFont="1" applyBorder="1" applyAlignment="1">
      <alignment horizontal="right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/>
      <protection/>
    </xf>
    <xf numFmtId="0" fontId="4" fillId="0" borderId="15" xfId="60" applyFont="1" applyBorder="1">
      <alignment vertical="center"/>
      <protection/>
    </xf>
    <xf numFmtId="0" fontId="15" fillId="0" borderId="10" xfId="60" applyFont="1" applyBorder="1" applyAlignment="1">
      <alignment horizontal="center"/>
      <protection/>
    </xf>
    <xf numFmtId="0" fontId="15" fillId="0" borderId="12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/>
      <protection/>
    </xf>
    <xf numFmtId="0" fontId="15" fillId="0" borderId="10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14" xfId="60" applyFont="1" applyBorder="1" applyAlignment="1">
      <alignment horizontal="right"/>
      <protection/>
    </xf>
    <xf numFmtId="0" fontId="15" fillId="0" borderId="11" xfId="60" applyFont="1" applyBorder="1" applyAlignment="1">
      <alignment horizontal="center" vertical="center"/>
      <protection/>
    </xf>
    <xf numFmtId="0" fontId="15" fillId="0" borderId="0" xfId="60" applyFont="1" applyBorder="1">
      <alignment vertical="center"/>
      <protection/>
    </xf>
    <xf numFmtId="0" fontId="15" fillId="0" borderId="14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right" vertical="center"/>
      <protection/>
    </xf>
    <xf numFmtId="0" fontId="15" fillId="0" borderId="17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16" xfId="60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16" fillId="0" borderId="12" xfId="60" applyFont="1" applyBorder="1" applyAlignment="1">
      <alignment horizontal="center"/>
      <protection/>
    </xf>
    <xf numFmtId="0" fontId="18" fillId="0" borderId="0" xfId="60" applyFont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8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1" fontId="8" fillId="0" borderId="11" xfId="0" applyNumberFormat="1" applyFont="1" applyBorder="1" applyAlignment="1">
      <alignment vertical="center"/>
    </xf>
    <xf numFmtId="41" fontId="14" fillId="0" borderId="17" xfId="0" applyNumberFormat="1" applyFont="1" applyBorder="1" applyAlignment="1">
      <alignment vertical="center"/>
    </xf>
    <xf numFmtId="177" fontId="14" fillId="0" borderId="17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41" fontId="8" fillId="0" borderId="13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  <xf numFmtId="177" fontId="20" fillId="0" borderId="16" xfId="0" applyNumberFormat="1" applyFont="1" applyBorder="1" applyAlignment="1">
      <alignment vertical="center"/>
    </xf>
    <xf numFmtId="196" fontId="8" fillId="0" borderId="11" xfId="0" applyNumberFormat="1" applyFont="1" applyBorder="1" applyAlignment="1">
      <alignment vertical="center"/>
    </xf>
    <xf numFmtId="196" fontId="14" fillId="0" borderId="17" xfId="0" applyNumberFormat="1" applyFont="1" applyBorder="1" applyAlignment="1">
      <alignment vertical="center"/>
    </xf>
    <xf numFmtId="195" fontId="14" fillId="0" borderId="17" xfId="0" applyNumberFormat="1" applyFont="1" applyBorder="1" applyAlignment="1">
      <alignment vertical="center"/>
    </xf>
    <xf numFmtId="196" fontId="8" fillId="0" borderId="13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196" fontId="9" fillId="0" borderId="15" xfId="0" applyNumberFormat="1" applyFont="1" applyBorder="1" applyAlignment="1">
      <alignment vertical="center"/>
    </xf>
    <xf numFmtId="196" fontId="20" fillId="0" borderId="16" xfId="0" applyNumberFormat="1" applyFont="1" applyBorder="1" applyAlignment="1">
      <alignment vertical="center"/>
    </xf>
    <xf numFmtId="195" fontId="2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95" fontId="8" fillId="0" borderId="11" xfId="0" applyNumberFormat="1" applyFont="1" applyBorder="1" applyAlignment="1">
      <alignment vertical="center"/>
    </xf>
    <xf numFmtId="195" fontId="8" fillId="0" borderId="13" xfId="0" applyNumberFormat="1" applyFont="1" applyBorder="1" applyAlignment="1">
      <alignment vertical="center"/>
    </xf>
    <xf numFmtId="195" fontId="9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95" fontId="8" fillId="0" borderId="0" xfId="0" applyNumberFormat="1" applyFont="1" applyFill="1" applyBorder="1" applyAlignment="1">
      <alignment vertical="center"/>
    </xf>
    <xf numFmtId="195" fontId="0" fillId="0" borderId="0" xfId="0" applyNumberFormat="1" applyAlignment="1">
      <alignment vertical="center"/>
    </xf>
    <xf numFmtId="195" fontId="9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95" fontId="9" fillId="0" borderId="0" xfId="0" applyNumberFormat="1" applyFont="1" applyBorder="1" applyAlignment="1">
      <alignment vertical="center"/>
    </xf>
    <xf numFmtId="195" fontId="2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195" fontId="17" fillId="0" borderId="16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7" fillId="0" borderId="0" xfId="0" applyFont="1" applyAlignment="1">
      <alignment/>
    </xf>
    <xf numFmtId="0" fontId="7" fillId="0" borderId="0" xfId="60" applyFont="1" applyBorder="1" applyAlignment="1">
      <alignment vertical="center"/>
      <protection/>
    </xf>
    <xf numFmtId="0" fontId="23" fillId="0" borderId="0" xfId="0" applyFont="1" applyAlignment="1">
      <alignment vertical="center"/>
    </xf>
    <xf numFmtId="195" fontId="20" fillId="0" borderId="15" xfId="0" applyNumberFormat="1" applyFont="1" applyBorder="1" applyAlignment="1">
      <alignment vertical="center"/>
    </xf>
    <xf numFmtId="0" fontId="15" fillId="0" borderId="0" xfId="60" applyFont="1" applyAlignment="1">
      <alignment horizontal="right" vertical="center"/>
      <protection/>
    </xf>
    <xf numFmtId="195" fontId="14" fillId="0" borderId="1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77" fontId="8" fillId="0" borderId="24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vertical="center"/>
    </xf>
    <xf numFmtId="195" fontId="14" fillId="0" borderId="25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14" fillId="0" borderId="25" xfId="0" applyNumberFormat="1" applyFont="1" applyBorder="1" applyAlignment="1">
      <alignment vertical="center"/>
    </xf>
    <xf numFmtId="196" fontId="8" fillId="0" borderId="24" xfId="0" applyNumberFormat="1" applyFont="1" applyBorder="1" applyAlignment="1">
      <alignment vertical="center"/>
    </xf>
    <xf numFmtId="196" fontId="14" fillId="0" borderId="25" xfId="0" applyNumberFormat="1" applyFont="1" applyBorder="1" applyAlignment="1">
      <alignment vertical="center"/>
    </xf>
    <xf numFmtId="195" fontId="8" fillId="0" borderId="24" xfId="0" applyNumberFormat="1" applyFont="1" applyBorder="1" applyAlignment="1">
      <alignment vertical="center"/>
    </xf>
    <xf numFmtId="0" fontId="0" fillId="0" borderId="0" xfId="60" applyBorder="1">
      <alignment vertical="center"/>
      <protection/>
    </xf>
    <xf numFmtId="195" fontId="14" fillId="0" borderId="26" xfId="0" applyNumberFormat="1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7" fontId="20" fillId="0" borderId="26" xfId="0" applyNumberFormat="1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vertical="center"/>
    </xf>
    <xf numFmtId="177" fontId="14" fillId="0" borderId="16" xfId="0" applyNumberFormat="1" applyFont="1" applyBorder="1" applyAlignment="1">
      <alignment vertical="center"/>
    </xf>
    <xf numFmtId="195" fontId="20" fillId="0" borderId="26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14" fillId="0" borderId="16" xfId="0" applyNumberFormat="1" applyFont="1" applyBorder="1" applyAlignment="1">
      <alignment vertical="center"/>
    </xf>
    <xf numFmtId="41" fontId="20" fillId="0" borderId="26" xfId="0" applyNumberFormat="1" applyFont="1" applyBorder="1" applyAlignment="1">
      <alignment vertical="center"/>
    </xf>
    <xf numFmtId="196" fontId="8" fillId="0" borderId="15" xfId="0" applyNumberFormat="1" applyFont="1" applyBorder="1" applyAlignment="1">
      <alignment vertical="center"/>
    </xf>
    <xf numFmtId="196" fontId="14" fillId="0" borderId="16" xfId="0" applyNumberFormat="1" applyFont="1" applyBorder="1" applyAlignment="1">
      <alignment vertical="center"/>
    </xf>
    <xf numFmtId="196" fontId="20" fillId="0" borderId="26" xfId="0" applyNumberFormat="1" applyFont="1" applyBorder="1" applyAlignment="1">
      <alignment vertical="center"/>
    </xf>
    <xf numFmtId="195" fontId="8" fillId="0" borderId="15" xfId="0" applyNumberFormat="1" applyFont="1" applyBorder="1" applyAlignment="1">
      <alignment vertical="center"/>
    </xf>
    <xf numFmtId="177" fontId="14" fillId="0" borderId="11" xfId="0" applyNumberFormat="1" applyFont="1" applyBorder="1" applyAlignment="1">
      <alignment horizontal="center" vertical="center"/>
    </xf>
    <xf numFmtId="195" fontId="18" fillId="0" borderId="0" xfId="0" applyNumberFormat="1" applyFont="1" applyBorder="1" applyAlignment="1">
      <alignment vertical="center"/>
    </xf>
    <xf numFmtId="196" fontId="18" fillId="0" borderId="0" xfId="0" applyNumberFormat="1" applyFont="1" applyBorder="1" applyAlignment="1">
      <alignment vertical="center"/>
    </xf>
    <xf numFmtId="195" fontId="18" fillId="0" borderId="16" xfId="0" applyNumberFormat="1" applyFont="1" applyBorder="1" applyAlignment="1">
      <alignment vertical="center"/>
    </xf>
    <xf numFmtId="196" fontId="18" fillId="0" borderId="16" xfId="0" applyNumberFormat="1" applyFont="1" applyBorder="1" applyAlignment="1">
      <alignment vertical="center"/>
    </xf>
    <xf numFmtId="41" fontId="16" fillId="0" borderId="11" xfId="60" applyNumberFormat="1" applyFont="1" applyBorder="1" applyAlignment="1">
      <alignment horizontal="right" vertical="center"/>
      <protection/>
    </xf>
    <xf numFmtId="41" fontId="16" fillId="0" borderId="17" xfId="60" applyNumberFormat="1" applyFont="1" applyBorder="1" applyAlignment="1">
      <alignment horizontal="right" vertical="center"/>
      <protection/>
    </xf>
    <xf numFmtId="41" fontId="16" fillId="0" borderId="24" xfId="60" applyNumberFormat="1" applyFont="1" applyBorder="1" applyAlignment="1">
      <alignment horizontal="right" vertical="center"/>
      <protection/>
    </xf>
    <xf numFmtId="41" fontId="16" fillId="0" borderId="25" xfId="60" applyNumberFormat="1" applyFont="1" applyBorder="1" applyAlignment="1">
      <alignment horizontal="right" vertical="center"/>
      <protection/>
    </xf>
    <xf numFmtId="41" fontId="16" fillId="0" borderId="13" xfId="60" applyNumberFormat="1" applyFont="1" applyBorder="1" applyAlignment="1">
      <alignment horizontal="right" vertical="center"/>
      <protection/>
    </xf>
    <xf numFmtId="41" fontId="16" fillId="0" borderId="0" xfId="60" applyNumberFormat="1" applyFont="1" applyBorder="1" applyAlignment="1">
      <alignment horizontal="right" vertical="center"/>
      <protection/>
    </xf>
    <xf numFmtId="41" fontId="16" fillId="0" borderId="15" xfId="60" applyNumberFormat="1" applyFont="1" applyBorder="1" applyAlignment="1">
      <alignment horizontal="right" vertical="center"/>
      <protection/>
    </xf>
    <xf numFmtId="41" fontId="16" fillId="0" borderId="16" xfId="60" applyNumberFormat="1" applyFont="1" applyBorder="1" applyAlignment="1">
      <alignment horizontal="right" vertical="center"/>
      <protection/>
    </xf>
    <xf numFmtId="184" fontId="16" fillId="0" borderId="13" xfId="60" applyNumberFormat="1" applyFont="1" applyBorder="1" applyAlignment="1">
      <alignment horizontal="right" vertical="center"/>
      <protection/>
    </xf>
    <xf numFmtId="183" fontId="16" fillId="0" borderId="0" xfId="60" applyNumberFormat="1" applyFont="1" applyBorder="1" applyAlignment="1">
      <alignment horizontal="right" vertical="center"/>
      <protection/>
    </xf>
    <xf numFmtId="184" fontId="16" fillId="0" borderId="0" xfId="60" applyNumberFormat="1" applyFont="1" applyBorder="1" applyAlignment="1">
      <alignment horizontal="right" vertical="center"/>
      <protection/>
    </xf>
    <xf numFmtId="184" fontId="16" fillId="0" borderId="24" xfId="60" applyNumberFormat="1" applyFont="1" applyBorder="1" applyAlignment="1">
      <alignment horizontal="right" vertical="center"/>
      <protection/>
    </xf>
    <xf numFmtId="183" fontId="16" fillId="0" borderId="25" xfId="60" applyNumberFormat="1" applyFont="1" applyBorder="1" applyAlignment="1">
      <alignment horizontal="right" vertical="center"/>
      <protection/>
    </xf>
    <xf numFmtId="184" fontId="16" fillId="0" borderId="25" xfId="60" applyNumberFormat="1" applyFont="1" applyBorder="1" applyAlignment="1">
      <alignment horizontal="right" vertical="center"/>
      <protection/>
    </xf>
    <xf numFmtId="184" fontId="16" fillId="0" borderId="15" xfId="60" applyNumberFormat="1" applyFont="1" applyBorder="1" applyAlignment="1">
      <alignment horizontal="right" vertical="center"/>
      <protection/>
    </xf>
    <xf numFmtId="183" fontId="16" fillId="0" borderId="16" xfId="60" applyNumberFormat="1" applyFont="1" applyBorder="1" applyAlignment="1">
      <alignment horizontal="right" vertical="center"/>
      <protection/>
    </xf>
    <xf numFmtId="184" fontId="16" fillId="0" borderId="16" xfId="60" applyNumberFormat="1" applyFont="1" applyBorder="1" applyAlignment="1">
      <alignment horizontal="right" vertical="center"/>
      <protection/>
    </xf>
    <xf numFmtId="41" fontId="16" fillId="0" borderId="11" xfId="60" applyNumberFormat="1" applyFont="1" applyBorder="1" applyAlignment="1">
      <alignment horizontal="left" vertical="center"/>
      <protection/>
    </xf>
    <xf numFmtId="41" fontId="16" fillId="0" borderId="17" xfId="60" applyNumberFormat="1" applyFont="1" applyBorder="1" applyAlignment="1">
      <alignment horizontal="left" vertical="center"/>
      <protection/>
    </xf>
    <xf numFmtId="41" fontId="16" fillId="0" borderId="24" xfId="60" applyNumberFormat="1" applyFont="1" applyBorder="1" applyAlignment="1">
      <alignment horizontal="left" vertical="center"/>
      <protection/>
    </xf>
    <xf numFmtId="41" fontId="16" fillId="0" borderId="25" xfId="60" applyNumberFormat="1" applyFont="1" applyBorder="1" applyAlignment="1">
      <alignment horizontal="left" vertical="center"/>
      <protection/>
    </xf>
    <xf numFmtId="41" fontId="16" fillId="0" borderId="13" xfId="60" applyNumberFormat="1" applyFont="1" applyBorder="1" applyAlignment="1">
      <alignment horizontal="left" vertical="center"/>
      <protection/>
    </xf>
    <xf numFmtId="41" fontId="16" fillId="0" borderId="0" xfId="60" applyNumberFormat="1" applyFont="1" applyBorder="1" applyAlignment="1">
      <alignment horizontal="left" vertical="center"/>
      <protection/>
    </xf>
    <xf numFmtId="41" fontId="16" fillId="0" borderId="15" xfId="60" applyNumberFormat="1" applyFont="1" applyBorder="1" applyAlignment="1">
      <alignment horizontal="left" vertical="center"/>
      <protection/>
    </xf>
    <xf numFmtId="41" fontId="16" fillId="0" borderId="16" xfId="60" applyNumberFormat="1" applyFont="1" applyBorder="1" applyAlignment="1">
      <alignment horizontal="left" vertical="center"/>
      <protection/>
    </xf>
    <xf numFmtId="184" fontId="16" fillId="0" borderId="11" xfId="60" applyNumberFormat="1" applyFont="1" applyBorder="1" applyAlignment="1">
      <alignment horizontal="left" vertical="center"/>
      <protection/>
    </xf>
    <xf numFmtId="184" fontId="16" fillId="0" borderId="17" xfId="60" applyNumberFormat="1" applyFont="1" applyBorder="1" applyAlignment="1">
      <alignment horizontal="left" vertical="center"/>
      <protection/>
    </xf>
    <xf numFmtId="184" fontId="16" fillId="0" borderId="0" xfId="60" applyNumberFormat="1" applyFont="1" applyBorder="1" applyAlignment="1">
      <alignment horizontal="left" vertical="center"/>
      <protection/>
    </xf>
    <xf numFmtId="184" fontId="16" fillId="0" borderId="24" xfId="60" applyNumberFormat="1" applyFont="1" applyBorder="1" applyAlignment="1">
      <alignment horizontal="left" vertical="center"/>
      <protection/>
    </xf>
    <xf numFmtId="184" fontId="16" fillId="0" borderId="25" xfId="60" applyNumberFormat="1" applyFont="1" applyBorder="1" applyAlignment="1">
      <alignment horizontal="left" vertical="center"/>
      <protection/>
    </xf>
    <xf numFmtId="184" fontId="16" fillId="0" borderId="13" xfId="60" applyNumberFormat="1" applyFont="1" applyBorder="1" applyAlignment="1">
      <alignment horizontal="left" vertical="center"/>
      <protection/>
    </xf>
    <xf numFmtId="184" fontId="16" fillId="0" borderId="15" xfId="60" applyNumberFormat="1" applyFont="1" applyBorder="1" applyAlignment="1">
      <alignment horizontal="left" vertical="center"/>
      <protection/>
    </xf>
    <xf numFmtId="184" fontId="16" fillId="0" borderId="16" xfId="60" applyNumberFormat="1" applyFont="1" applyBorder="1" applyAlignment="1">
      <alignment horizontal="left"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16" fillId="0" borderId="25" xfId="60" applyFont="1" applyBorder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16" fillId="0" borderId="22" xfId="60" applyFont="1" applyBorder="1" applyAlignment="1">
      <alignment horizontal="center" vertical="center"/>
      <protection/>
    </xf>
    <xf numFmtId="0" fontId="16" fillId="0" borderId="16" xfId="60" applyFont="1" applyBorder="1" applyAlignment="1">
      <alignment horizontal="center" vertical="center"/>
      <protection/>
    </xf>
    <xf numFmtId="0" fontId="16" fillId="0" borderId="23" xfId="60" applyFont="1" applyBorder="1" applyAlignment="1">
      <alignment horizontal="center" vertical="center"/>
      <protection/>
    </xf>
    <xf numFmtId="0" fontId="25" fillId="0" borderId="27" xfId="60" applyFont="1" applyBorder="1" applyAlignment="1">
      <alignment horizontal="center" vertical="center"/>
      <protection/>
    </xf>
    <xf numFmtId="41" fontId="25" fillId="0" borderId="13" xfId="60" applyNumberFormat="1" applyFont="1" applyBorder="1" applyAlignment="1">
      <alignment horizontal="right" vertical="center"/>
      <protection/>
    </xf>
    <xf numFmtId="41" fontId="25" fillId="0" borderId="26" xfId="60" applyNumberFormat="1" applyFont="1" applyBorder="1" applyAlignment="1">
      <alignment horizontal="right" vertical="center"/>
      <protection/>
    </xf>
    <xf numFmtId="41" fontId="25" fillId="0" borderId="0" xfId="60" applyNumberFormat="1" applyFont="1" applyBorder="1" applyAlignment="1">
      <alignment horizontal="right" vertical="center"/>
      <protection/>
    </xf>
    <xf numFmtId="184" fontId="25" fillId="0" borderId="13" xfId="60" applyNumberFormat="1" applyFont="1" applyBorder="1" applyAlignment="1">
      <alignment horizontal="right" vertical="center"/>
      <protection/>
    </xf>
    <xf numFmtId="183" fontId="25" fillId="0" borderId="0" xfId="60" applyNumberFormat="1" applyFont="1" applyBorder="1" applyAlignment="1">
      <alignment horizontal="right" vertical="center"/>
      <protection/>
    </xf>
    <xf numFmtId="184" fontId="25" fillId="0" borderId="0" xfId="60" applyNumberFormat="1" applyFont="1" applyBorder="1" applyAlignment="1">
      <alignment horizontal="right" vertical="center"/>
      <protection/>
    </xf>
    <xf numFmtId="184" fontId="25" fillId="0" borderId="13" xfId="60" applyNumberFormat="1" applyFont="1" applyBorder="1" applyAlignment="1">
      <alignment horizontal="left" vertical="center"/>
      <protection/>
    </xf>
    <xf numFmtId="184" fontId="25" fillId="0" borderId="0" xfId="60" applyNumberFormat="1" applyFont="1" applyBorder="1" applyAlignment="1">
      <alignment horizontal="left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16" fillId="0" borderId="10" xfId="60" applyFont="1" applyBorder="1" applyAlignment="1">
      <alignment horizontal="center"/>
      <protection/>
    </xf>
    <xf numFmtId="0" fontId="14" fillId="0" borderId="17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６１－表８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458"/>
  <sheetViews>
    <sheetView tabSelected="1" zoomScaleSheetLayoutView="75" zoomScalePageLayoutView="0" workbookViewId="0" topLeftCell="A1">
      <selection activeCell="G3" sqref="G3"/>
    </sheetView>
  </sheetViews>
  <sheetFormatPr defaultColWidth="8.796875" defaultRowHeight="14.25"/>
  <cols>
    <col min="1" max="1" width="1.8984375" style="44" customWidth="1"/>
    <col min="2" max="3" width="2.09765625" style="44" customWidth="1"/>
    <col min="4" max="4" width="12.59765625" style="44" customWidth="1"/>
    <col min="5" max="6" width="9.09765625" style="44" hidden="1" customWidth="1"/>
    <col min="7" max="12" width="9.09765625" style="44" customWidth="1"/>
    <col min="13" max="13" width="10.09765625" style="45" customWidth="1"/>
    <col min="14" max="14" width="2.5" style="44" customWidth="1"/>
    <col min="15" max="16384" width="9" style="44" customWidth="1"/>
  </cols>
  <sheetData>
    <row r="1" ht="21">
      <c r="A1" s="43" t="s">
        <v>58</v>
      </c>
    </row>
    <row r="3" spans="2:4" ht="14.25">
      <c r="B3" s="97" t="s">
        <v>59</v>
      </c>
      <c r="C3" s="46"/>
      <c r="D3" s="46"/>
    </row>
    <row r="4" spans="2:4" ht="13.5">
      <c r="B4" s="46"/>
      <c r="C4" s="46"/>
      <c r="D4" s="46"/>
    </row>
    <row r="5" spans="3:13" ht="14.25">
      <c r="C5" s="98" t="s">
        <v>84</v>
      </c>
      <c r="E5" s="83"/>
      <c r="F5" s="83"/>
      <c r="G5" s="83"/>
      <c r="H5" s="83"/>
      <c r="I5" s="83"/>
      <c r="J5" s="83"/>
      <c r="K5" s="83"/>
      <c r="L5" s="83"/>
      <c r="M5" s="84"/>
    </row>
    <row r="6" spans="4:13" ht="13.5">
      <c r="D6" s="2"/>
      <c r="E6" s="83"/>
      <c r="F6" s="83"/>
      <c r="G6" s="83"/>
      <c r="H6" s="83"/>
      <c r="I6" s="83"/>
      <c r="J6" s="83"/>
      <c r="K6" s="83"/>
      <c r="L6" s="83"/>
      <c r="M6" s="84"/>
    </row>
    <row r="7" spans="4:13" ht="12.75" customHeight="1">
      <c r="D7" s="106" t="s">
        <v>85</v>
      </c>
      <c r="E7" s="83"/>
      <c r="F7" s="83"/>
      <c r="G7" s="83"/>
      <c r="H7" s="83"/>
      <c r="I7" s="83"/>
      <c r="J7" s="83"/>
      <c r="K7" s="83"/>
      <c r="L7" s="83"/>
      <c r="M7" s="48" t="s">
        <v>56</v>
      </c>
    </row>
    <row r="8" spans="4:13" s="49" customFormat="1" ht="13.5">
      <c r="D8" s="50" t="s">
        <v>0</v>
      </c>
      <c r="E8" s="51" t="s">
        <v>9</v>
      </c>
      <c r="F8" s="51" t="s">
        <v>73</v>
      </c>
      <c r="G8" s="119" t="s">
        <v>115</v>
      </c>
      <c r="H8" s="51">
        <v>18</v>
      </c>
      <c r="I8" s="51">
        <v>19</v>
      </c>
      <c r="J8" s="52">
        <v>20</v>
      </c>
      <c r="K8" s="52">
        <v>21</v>
      </c>
      <c r="L8" s="52">
        <v>22</v>
      </c>
      <c r="M8" s="53" t="s">
        <v>74</v>
      </c>
    </row>
    <row r="9" spans="4:13" ht="13.5">
      <c r="D9" s="54" t="s">
        <v>1</v>
      </c>
      <c r="E9" s="77">
        <v>14527</v>
      </c>
      <c r="F9" s="57">
        <v>14451</v>
      </c>
      <c r="G9" s="57">
        <v>13949</v>
      </c>
      <c r="H9" s="57">
        <v>13835</v>
      </c>
      <c r="I9" s="57">
        <v>13723</v>
      </c>
      <c r="J9" s="57">
        <v>13626</v>
      </c>
      <c r="K9" s="57">
        <v>13516</v>
      </c>
      <c r="L9" s="57">
        <v>13392</v>
      </c>
      <c r="M9" s="57">
        <f>+L9-K9</f>
        <v>-124</v>
      </c>
    </row>
    <row r="10" spans="4:13" ht="13.5">
      <c r="D10" s="108" t="s">
        <v>2</v>
      </c>
      <c r="E10" s="109">
        <v>1117</v>
      </c>
      <c r="F10" s="110">
        <v>1106</v>
      </c>
      <c r="G10" s="110">
        <f aca="true" t="shared" si="0" ref="G10:L10">SUM(G11:G15)</f>
        <v>1061</v>
      </c>
      <c r="H10" s="110">
        <f t="shared" si="0"/>
        <v>1051</v>
      </c>
      <c r="I10" s="110">
        <f t="shared" si="0"/>
        <v>1040</v>
      </c>
      <c r="J10" s="110">
        <f t="shared" si="0"/>
        <v>1036</v>
      </c>
      <c r="K10" s="110">
        <f t="shared" si="0"/>
        <v>1026</v>
      </c>
      <c r="L10" s="110">
        <f t="shared" si="0"/>
        <v>1016</v>
      </c>
      <c r="M10" s="110">
        <f aca="true" t="shared" si="1" ref="M10:M15">+L10-K10</f>
        <v>-10</v>
      </c>
    </row>
    <row r="11" spans="4:13" s="62" customFormat="1" ht="13.5">
      <c r="D11" s="120" t="s">
        <v>7</v>
      </c>
      <c r="E11" s="79">
        <v>130</v>
      </c>
      <c r="F11" s="65">
        <v>130</v>
      </c>
      <c r="G11" s="121">
        <v>123</v>
      </c>
      <c r="H11" s="121">
        <v>123</v>
      </c>
      <c r="I11" s="121">
        <v>123</v>
      </c>
      <c r="J11" s="121">
        <v>123</v>
      </c>
      <c r="K11" s="121">
        <v>121</v>
      </c>
      <c r="L11" s="121">
        <v>120</v>
      </c>
      <c r="M11" s="121">
        <f>+L11-K11</f>
        <v>-1</v>
      </c>
    </row>
    <row r="12" spans="4:13" ht="13.5">
      <c r="D12" s="58" t="s">
        <v>3</v>
      </c>
      <c r="E12" s="78">
        <v>52</v>
      </c>
      <c r="F12" s="61">
        <v>52</v>
      </c>
      <c r="G12" s="61">
        <v>45</v>
      </c>
      <c r="H12" s="61">
        <v>41</v>
      </c>
      <c r="I12" s="61">
        <v>41</v>
      </c>
      <c r="J12" s="61">
        <v>40</v>
      </c>
      <c r="K12" s="61">
        <v>40</v>
      </c>
      <c r="L12" s="61">
        <v>39</v>
      </c>
      <c r="M12" s="61">
        <f t="shared" si="1"/>
        <v>-1</v>
      </c>
    </row>
    <row r="13" spans="4:13" ht="13.5">
      <c r="D13" s="58" t="s">
        <v>4</v>
      </c>
      <c r="E13" s="78">
        <v>370</v>
      </c>
      <c r="F13" s="61">
        <v>367</v>
      </c>
      <c r="G13" s="61">
        <v>347</v>
      </c>
      <c r="H13" s="61">
        <v>345</v>
      </c>
      <c r="I13" s="61">
        <v>344</v>
      </c>
      <c r="J13" s="61">
        <v>344</v>
      </c>
      <c r="K13" s="61">
        <v>338</v>
      </c>
      <c r="L13" s="61">
        <v>334</v>
      </c>
      <c r="M13" s="61">
        <f t="shared" si="1"/>
        <v>-4</v>
      </c>
    </row>
    <row r="14" spans="4:13" ht="13.5">
      <c r="D14" s="58" t="s">
        <v>5</v>
      </c>
      <c r="E14" s="78">
        <v>356</v>
      </c>
      <c r="F14" s="61">
        <v>348</v>
      </c>
      <c r="G14" s="61">
        <v>341</v>
      </c>
      <c r="H14" s="61">
        <v>337</v>
      </c>
      <c r="I14" s="61">
        <v>328</v>
      </c>
      <c r="J14" s="61">
        <v>326</v>
      </c>
      <c r="K14" s="61">
        <v>324</v>
      </c>
      <c r="L14" s="61">
        <v>320</v>
      </c>
      <c r="M14" s="61">
        <f t="shared" si="1"/>
        <v>-4</v>
      </c>
    </row>
    <row r="15" spans="4:13" ht="13.5">
      <c r="D15" s="122" t="s">
        <v>6</v>
      </c>
      <c r="E15" s="123">
        <v>209</v>
      </c>
      <c r="F15" s="124">
        <v>209</v>
      </c>
      <c r="G15" s="124">
        <v>205</v>
      </c>
      <c r="H15" s="124">
        <v>205</v>
      </c>
      <c r="I15" s="124">
        <v>204</v>
      </c>
      <c r="J15" s="124">
        <v>203</v>
      </c>
      <c r="K15" s="124">
        <v>203</v>
      </c>
      <c r="L15" s="124">
        <v>203</v>
      </c>
      <c r="M15" s="124">
        <f t="shared" si="1"/>
        <v>0</v>
      </c>
    </row>
    <row r="16" spans="4:13" s="62" customFormat="1" ht="13.5">
      <c r="D16" s="88"/>
      <c r="E16" s="93"/>
      <c r="F16" s="95"/>
      <c r="G16" s="95"/>
      <c r="H16" s="95"/>
      <c r="I16" s="95"/>
      <c r="J16" s="95"/>
      <c r="K16" s="95"/>
      <c r="L16" s="95"/>
      <c r="M16" s="95"/>
    </row>
    <row r="17" spans="4:13" s="62" customFormat="1" ht="13.5">
      <c r="D17" s="88"/>
      <c r="E17" s="93"/>
      <c r="F17" s="95"/>
      <c r="G17" s="95"/>
      <c r="H17" s="95"/>
      <c r="I17" s="95"/>
      <c r="J17" s="95"/>
      <c r="K17" s="95"/>
      <c r="L17" s="95"/>
      <c r="M17" s="95"/>
    </row>
    <row r="18" spans="4:13" s="62" customFormat="1" ht="13.5">
      <c r="D18" s="88"/>
      <c r="E18" s="93"/>
      <c r="F18" s="95"/>
      <c r="G18" s="95"/>
      <c r="H18" s="95"/>
      <c r="I18" s="95"/>
      <c r="J18" s="95"/>
      <c r="K18" s="95"/>
      <c r="L18" s="95"/>
      <c r="M18" s="95"/>
    </row>
    <row r="19" spans="5:13" ht="13.5">
      <c r="E19" s="83"/>
      <c r="F19" s="83"/>
      <c r="G19" s="83"/>
      <c r="H19" s="83"/>
      <c r="I19" s="83"/>
      <c r="J19" s="83"/>
      <c r="K19" s="83"/>
      <c r="L19" s="83"/>
      <c r="M19" s="84"/>
    </row>
    <row r="21" spans="4:13" ht="13.5">
      <c r="D21" s="106" t="s">
        <v>86</v>
      </c>
      <c r="E21" s="83"/>
      <c r="F21" s="83"/>
      <c r="G21" s="83"/>
      <c r="H21" s="83"/>
      <c r="I21" s="83"/>
      <c r="J21" s="83"/>
      <c r="K21" s="83"/>
      <c r="L21" s="83"/>
      <c r="M21" s="48" t="s">
        <v>55</v>
      </c>
    </row>
    <row r="22" spans="4:13" s="49" customFormat="1" ht="13.5">
      <c r="D22" s="50" t="s">
        <v>0</v>
      </c>
      <c r="E22" s="51" t="s">
        <v>9</v>
      </c>
      <c r="F22" s="51" t="s">
        <v>73</v>
      </c>
      <c r="G22" s="119" t="s">
        <v>115</v>
      </c>
      <c r="H22" s="51">
        <v>18</v>
      </c>
      <c r="I22" s="51">
        <v>19</v>
      </c>
      <c r="J22" s="52">
        <v>20</v>
      </c>
      <c r="K22" s="52">
        <v>21</v>
      </c>
      <c r="L22" s="52">
        <v>22</v>
      </c>
      <c r="M22" s="53" t="s">
        <v>74</v>
      </c>
    </row>
    <row r="23" spans="4:13" ht="13.5">
      <c r="D23" s="54" t="s">
        <v>1</v>
      </c>
      <c r="E23" s="77">
        <v>1778286</v>
      </c>
      <c r="F23" s="57">
        <v>1773682</v>
      </c>
      <c r="G23" s="57">
        <v>1738766</v>
      </c>
      <c r="H23" s="57">
        <v>1726520</v>
      </c>
      <c r="I23" s="57">
        <v>1705402</v>
      </c>
      <c r="J23" s="57">
        <v>1674163</v>
      </c>
      <c r="K23" s="57">
        <v>1630336</v>
      </c>
      <c r="L23" s="57">
        <v>1605912</v>
      </c>
      <c r="M23" s="57">
        <f>+L23-K23</f>
        <v>-24424</v>
      </c>
    </row>
    <row r="24" spans="4:13" ht="13.5">
      <c r="D24" s="108" t="s">
        <v>2</v>
      </c>
      <c r="E24" s="109">
        <v>94702</v>
      </c>
      <c r="F24" s="110">
        <v>93670</v>
      </c>
      <c r="G24" s="110">
        <f aca="true" t="shared" si="2" ref="G24:L24">SUM(G25:G29)</f>
        <v>88538</v>
      </c>
      <c r="H24" s="110">
        <f t="shared" si="2"/>
        <v>87905</v>
      </c>
      <c r="I24" s="110">
        <f t="shared" si="2"/>
        <v>86554</v>
      </c>
      <c r="J24" s="110">
        <f t="shared" si="2"/>
        <v>84119</v>
      </c>
      <c r="K24" s="110">
        <f t="shared" si="2"/>
        <v>81254</v>
      </c>
      <c r="L24" s="110">
        <f t="shared" si="2"/>
        <v>79396</v>
      </c>
      <c r="M24" s="110">
        <f aca="true" t="shared" si="3" ref="M24:M29">+L24-K24</f>
        <v>-1858</v>
      </c>
    </row>
    <row r="25" spans="4:13" s="62" customFormat="1" ht="13.5">
      <c r="D25" s="120" t="s">
        <v>7</v>
      </c>
      <c r="E25" s="79">
        <v>7637</v>
      </c>
      <c r="F25" s="65">
        <v>7427</v>
      </c>
      <c r="G25" s="121">
        <v>6747</v>
      </c>
      <c r="H25" s="121">
        <v>6595</v>
      </c>
      <c r="I25" s="121">
        <v>6213</v>
      </c>
      <c r="J25" s="121">
        <v>5665</v>
      </c>
      <c r="K25" s="121">
        <v>5267</v>
      </c>
      <c r="L25" s="121">
        <v>5000</v>
      </c>
      <c r="M25" s="121">
        <f>+L25-K25</f>
        <v>-267</v>
      </c>
    </row>
    <row r="26" spans="4:13" ht="13.5">
      <c r="D26" s="58" t="s">
        <v>3</v>
      </c>
      <c r="E26" s="78">
        <v>5857</v>
      </c>
      <c r="F26" s="61">
        <v>5755</v>
      </c>
      <c r="G26" s="61">
        <v>5019</v>
      </c>
      <c r="H26" s="61">
        <v>4858</v>
      </c>
      <c r="I26" s="61">
        <v>4803</v>
      </c>
      <c r="J26" s="61">
        <v>4759</v>
      </c>
      <c r="K26" s="61">
        <v>4603</v>
      </c>
      <c r="L26" s="61">
        <v>4486</v>
      </c>
      <c r="M26" s="61">
        <f t="shared" si="3"/>
        <v>-117</v>
      </c>
    </row>
    <row r="27" spans="4:13" ht="13.5">
      <c r="D27" s="58" t="s">
        <v>4</v>
      </c>
      <c r="E27" s="78">
        <v>23678</v>
      </c>
      <c r="F27" s="61">
        <v>23525</v>
      </c>
      <c r="G27" s="61">
        <v>22771</v>
      </c>
      <c r="H27" s="61">
        <v>22476</v>
      </c>
      <c r="I27" s="61">
        <v>21885</v>
      </c>
      <c r="J27" s="61">
        <v>21120</v>
      </c>
      <c r="K27" s="61">
        <v>20252</v>
      </c>
      <c r="L27" s="61">
        <v>19732</v>
      </c>
      <c r="M27" s="61">
        <f t="shared" si="3"/>
        <v>-520</v>
      </c>
    </row>
    <row r="28" spans="4:13" ht="13.5">
      <c r="D28" s="58" t="s">
        <v>5</v>
      </c>
      <c r="E28" s="78">
        <v>38271</v>
      </c>
      <c r="F28" s="61">
        <v>37863</v>
      </c>
      <c r="G28" s="61">
        <v>35977</v>
      </c>
      <c r="H28" s="61">
        <v>35949</v>
      </c>
      <c r="I28" s="61">
        <v>35828</v>
      </c>
      <c r="J28" s="61">
        <v>35073</v>
      </c>
      <c r="K28" s="61">
        <v>34187</v>
      </c>
      <c r="L28" s="61">
        <v>33620</v>
      </c>
      <c r="M28" s="61">
        <f t="shared" si="3"/>
        <v>-567</v>
      </c>
    </row>
    <row r="29" spans="4:13" ht="13.5">
      <c r="D29" s="122" t="s">
        <v>6</v>
      </c>
      <c r="E29" s="123">
        <v>19259</v>
      </c>
      <c r="F29" s="124">
        <v>19100</v>
      </c>
      <c r="G29" s="124">
        <v>18024</v>
      </c>
      <c r="H29" s="124">
        <v>18027</v>
      </c>
      <c r="I29" s="124">
        <v>17825</v>
      </c>
      <c r="J29" s="124">
        <v>17502</v>
      </c>
      <c r="K29" s="124">
        <v>16945</v>
      </c>
      <c r="L29" s="124">
        <v>16558</v>
      </c>
      <c r="M29" s="124">
        <f t="shared" si="3"/>
        <v>-387</v>
      </c>
    </row>
    <row r="30" spans="5:13" ht="13.5">
      <c r="E30" s="83"/>
      <c r="F30" s="83"/>
      <c r="G30" s="83"/>
      <c r="H30" s="83"/>
      <c r="I30" s="83"/>
      <c r="J30" s="83"/>
      <c r="K30" s="83"/>
      <c r="L30" s="83"/>
      <c r="M30" s="84"/>
    </row>
    <row r="31" spans="5:13" ht="13.5">
      <c r="E31" s="83"/>
      <c r="F31" s="83"/>
      <c r="G31" s="83"/>
      <c r="H31" s="83"/>
      <c r="I31" s="83"/>
      <c r="J31" s="83"/>
      <c r="K31" s="83"/>
      <c r="L31" s="83"/>
      <c r="M31" s="84"/>
    </row>
    <row r="32" spans="5:13" ht="13.5">
      <c r="E32" s="83"/>
      <c r="F32" s="83"/>
      <c r="G32" s="83"/>
      <c r="H32" s="83"/>
      <c r="I32" s="83"/>
      <c r="J32" s="83"/>
      <c r="K32" s="83"/>
      <c r="L32" s="83"/>
      <c r="M32" s="84"/>
    </row>
    <row r="33" spans="5:13" ht="13.5">
      <c r="E33" s="83"/>
      <c r="F33" s="83"/>
      <c r="G33" s="83"/>
      <c r="H33" s="83"/>
      <c r="I33" s="83"/>
      <c r="J33" s="83"/>
      <c r="K33" s="83"/>
      <c r="L33" s="83"/>
      <c r="M33" s="84"/>
    </row>
    <row r="34" spans="5:13" ht="13.5">
      <c r="E34" s="83"/>
      <c r="F34" s="83"/>
      <c r="G34" s="83"/>
      <c r="H34" s="83"/>
      <c r="I34" s="83"/>
      <c r="J34" s="83"/>
      <c r="K34" s="83"/>
      <c r="L34" s="83"/>
      <c r="M34" s="84"/>
    </row>
    <row r="35" spans="4:13" ht="13.5">
      <c r="D35" s="106" t="s">
        <v>87</v>
      </c>
      <c r="E35" s="83"/>
      <c r="F35" s="83"/>
      <c r="G35" s="83"/>
      <c r="H35" s="83"/>
      <c r="I35" s="83"/>
      <c r="J35" s="83"/>
      <c r="K35" s="83"/>
      <c r="L35" s="83"/>
      <c r="M35" s="48" t="s">
        <v>55</v>
      </c>
    </row>
    <row r="36" spans="4:13" ht="13.5">
      <c r="D36" s="50" t="s">
        <v>0</v>
      </c>
      <c r="E36" s="51" t="s">
        <v>9</v>
      </c>
      <c r="F36" s="51" t="s">
        <v>73</v>
      </c>
      <c r="G36" s="119" t="s">
        <v>115</v>
      </c>
      <c r="H36" s="51">
        <v>18</v>
      </c>
      <c r="I36" s="51">
        <v>19</v>
      </c>
      <c r="J36" s="52">
        <v>20</v>
      </c>
      <c r="K36" s="52">
        <v>21</v>
      </c>
      <c r="L36" s="52">
        <v>22</v>
      </c>
      <c r="M36" s="133" t="s">
        <v>74</v>
      </c>
    </row>
    <row r="37" spans="4:13" ht="13.5">
      <c r="D37" s="54" t="s">
        <v>1</v>
      </c>
      <c r="E37" s="77">
        <v>105048</v>
      </c>
      <c r="F37" s="68">
        <f aca="true" t="shared" si="4" ref="F37:L38">+F23/F9</f>
        <v>122.73766521348004</v>
      </c>
      <c r="G37" s="68">
        <f t="shared" si="4"/>
        <v>124.65165961717686</v>
      </c>
      <c r="H37" s="68">
        <f t="shared" si="4"/>
        <v>124.79363932056378</v>
      </c>
      <c r="I37" s="68">
        <f t="shared" si="4"/>
        <v>124.27326386358668</v>
      </c>
      <c r="J37" s="68">
        <f t="shared" si="4"/>
        <v>122.86533098488184</v>
      </c>
      <c r="K37" s="68">
        <f t="shared" si="4"/>
        <v>120.62266942882509</v>
      </c>
      <c r="L37" s="68">
        <f>L23/L9</f>
        <v>119.915770609319</v>
      </c>
      <c r="M37" s="68">
        <f aca="true" t="shared" si="5" ref="M37:M43">+L37-K37</f>
        <v>-0.7068988195060939</v>
      </c>
    </row>
    <row r="38" spans="4:13" ht="13.5">
      <c r="D38" s="108" t="s">
        <v>2</v>
      </c>
      <c r="E38" s="109">
        <v>5992</v>
      </c>
      <c r="F38" s="111">
        <f t="shared" si="4"/>
        <v>84.69258589511755</v>
      </c>
      <c r="G38" s="111">
        <f t="shared" si="4"/>
        <v>83.44769085768144</v>
      </c>
      <c r="H38" s="111">
        <f t="shared" si="4"/>
        <v>83.63939105613701</v>
      </c>
      <c r="I38" s="111">
        <f t="shared" si="4"/>
        <v>83.225</v>
      </c>
      <c r="J38" s="111">
        <f t="shared" si="4"/>
        <v>81.19594594594595</v>
      </c>
      <c r="K38" s="111">
        <f t="shared" si="4"/>
        <v>79.19493177387915</v>
      </c>
      <c r="L38" s="111">
        <f t="shared" si="4"/>
        <v>78.14566929133858</v>
      </c>
      <c r="M38" s="111">
        <f t="shared" si="5"/>
        <v>-1.0492624825405699</v>
      </c>
    </row>
    <row r="39" spans="4:13" ht="13.5">
      <c r="D39" s="120" t="s">
        <v>7</v>
      </c>
      <c r="E39" s="79">
        <v>576</v>
      </c>
      <c r="F39" s="74" t="e">
        <f>+F25/#REF!</f>
        <v>#REF!</v>
      </c>
      <c r="G39" s="90">
        <f aca="true" t="shared" si="6" ref="G39:L39">+G25/G11</f>
        <v>54.853658536585364</v>
      </c>
      <c r="H39" s="90">
        <f t="shared" si="6"/>
        <v>53.61788617886179</v>
      </c>
      <c r="I39" s="90">
        <f t="shared" si="6"/>
        <v>50.51219512195122</v>
      </c>
      <c r="J39" s="90">
        <f t="shared" si="6"/>
        <v>46.05691056910569</v>
      </c>
      <c r="K39" s="90">
        <f t="shared" si="6"/>
        <v>43.52892561983471</v>
      </c>
      <c r="L39" s="90">
        <f t="shared" si="6"/>
        <v>41.666666666666664</v>
      </c>
      <c r="M39" s="71">
        <f t="shared" si="5"/>
        <v>-1.8622589531680447</v>
      </c>
    </row>
    <row r="40" spans="4:13" ht="13.5">
      <c r="D40" s="58" t="s">
        <v>3</v>
      </c>
      <c r="E40" s="78">
        <v>388</v>
      </c>
      <c r="F40" s="71">
        <f aca="true" t="shared" si="7" ref="F40:K43">+F26/F12</f>
        <v>110.67307692307692</v>
      </c>
      <c r="G40" s="71">
        <f t="shared" si="7"/>
        <v>111.53333333333333</v>
      </c>
      <c r="H40" s="71">
        <f t="shared" si="7"/>
        <v>118.48780487804878</v>
      </c>
      <c r="I40" s="71">
        <f t="shared" si="7"/>
        <v>117.14634146341463</v>
      </c>
      <c r="J40" s="71">
        <f t="shared" si="7"/>
        <v>118.975</v>
      </c>
      <c r="K40" s="71">
        <f t="shared" si="7"/>
        <v>115.075</v>
      </c>
      <c r="L40" s="134">
        <f>+L26/L12</f>
        <v>115.02564102564102</v>
      </c>
      <c r="M40" s="71">
        <f t="shared" si="5"/>
        <v>-0.049358974358980845</v>
      </c>
    </row>
    <row r="41" spans="4:13" ht="13.5">
      <c r="D41" s="58" t="s">
        <v>4</v>
      </c>
      <c r="E41" s="78">
        <v>1568</v>
      </c>
      <c r="F41" s="71">
        <f t="shared" si="7"/>
        <v>64.1008174386921</v>
      </c>
      <c r="G41" s="71">
        <f t="shared" si="7"/>
        <v>65.62247838616715</v>
      </c>
      <c r="H41" s="71">
        <f t="shared" si="7"/>
        <v>65.14782608695653</v>
      </c>
      <c r="I41" s="71">
        <f t="shared" si="7"/>
        <v>63.61918604651163</v>
      </c>
      <c r="J41" s="71">
        <f t="shared" si="7"/>
        <v>61.395348837209305</v>
      </c>
      <c r="K41" s="71">
        <f t="shared" si="7"/>
        <v>59.917159763313606</v>
      </c>
      <c r="L41" s="134">
        <f>+L27/L13</f>
        <v>59.07784431137725</v>
      </c>
      <c r="M41" s="71">
        <f t="shared" si="5"/>
        <v>-0.8393154519363577</v>
      </c>
    </row>
    <row r="42" spans="4:13" ht="13.5">
      <c r="D42" s="58" t="s">
        <v>5</v>
      </c>
      <c r="E42" s="78">
        <v>2245</v>
      </c>
      <c r="F42" s="71">
        <f t="shared" si="7"/>
        <v>108.80172413793103</v>
      </c>
      <c r="G42" s="71">
        <f t="shared" si="7"/>
        <v>105.50439882697947</v>
      </c>
      <c r="H42" s="71">
        <f t="shared" si="7"/>
        <v>106.67359050445104</v>
      </c>
      <c r="I42" s="71">
        <f t="shared" si="7"/>
        <v>109.23170731707317</v>
      </c>
      <c r="J42" s="71">
        <f t="shared" si="7"/>
        <v>107.58588957055214</v>
      </c>
      <c r="K42" s="71">
        <f t="shared" si="7"/>
        <v>105.51543209876543</v>
      </c>
      <c r="L42" s="134">
        <f>+L28/L14</f>
        <v>105.0625</v>
      </c>
      <c r="M42" s="71">
        <f t="shared" si="5"/>
        <v>-0.45293209876543017</v>
      </c>
    </row>
    <row r="43" spans="4:13" ht="13.5">
      <c r="D43" s="122" t="s">
        <v>6</v>
      </c>
      <c r="E43" s="123">
        <v>1215</v>
      </c>
      <c r="F43" s="105">
        <f t="shared" si="7"/>
        <v>91.38755980861244</v>
      </c>
      <c r="G43" s="105">
        <f t="shared" si="7"/>
        <v>87.9219512195122</v>
      </c>
      <c r="H43" s="105">
        <f t="shared" si="7"/>
        <v>87.93658536585366</v>
      </c>
      <c r="I43" s="105">
        <f t="shared" si="7"/>
        <v>87.37745098039215</v>
      </c>
      <c r="J43" s="105">
        <f t="shared" si="7"/>
        <v>86.21674876847291</v>
      </c>
      <c r="K43" s="105">
        <f t="shared" si="7"/>
        <v>83.47290640394088</v>
      </c>
      <c r="L43" s="136">
        <f>+L29/L15</f>
        <v>81.56650246305419</v>
      </c>
      <c r="M43" s="105">
        <f t="shared" si="5"/>
        <v>-1.9064039408866904</v>
      </c>
    </row>
    <row r="45" spans="4:13" ht="13.5">
      <c r="D45" s="88"/>
      <c r="E45" s="93"/>
      <c r="F45" s="95"/>
      <c r="G45" s="95"/>
      <c r="H45" s="95"/>
      <c r="I45" s="95"/>
      <c r="J45" s="95"/>
      <c r="K45" s="95"/>
      <c r="L45" s="95"/>
      <c r="M45" s="95"/>
    </row>
    <row r="46" spans="4:13" ht="13.5">
      <c r="D46" s="88"/>
      <c r="E46" s="93"/>
      <c r="F46" s="95"/>
      <c r="G46" s="95"/>
      <c r="H46" s="95"/>
      <c r="I46" s="95"/>
      <c r="J46" s="95"/>
      <c r="K46" s="95"/>
      <c r="L46" s="95"/>
      <c r="M46" s="95"/>
    </row>
    <row r="47" spans="4:13" ht="13.5">
      <c r="D47" s="88"/>
      <c r="E47" s="93"/>
      <c r="F47" s="95"/>
      <c r="G47" s="95"/>
      <c r="H47" s="95"/>
      <c r="I47" s="95"/>
      <c r="J47" s="95"/>
      <c r="K47" s="95"/>
      <c r="L47" s="95"/>
      <c r="M47" s="95"/>
    </row>
    <row r="48" spans="4:13" ht="13.5">
      <c r="D48" s="88"/>
      <c r="E48" s="93"/>
      <c r="F48" s="95"/>
      <c r="G48" s="95"/>
      <c r="H48" s="95"/>
      <c r="I48" s="95"/>
      <c r="J48" s="95"/>
      <c r="K48" s="95"/>
      <c r="L48" s="95"/>
      <c r="M48" s="95"/>
    </row>
    <row r="49" spans="4:13" ht="13.5">
      <c r="D49" s="106" t="s">
        <v>88</v>
      </c>
      <c r="E49" s="83"/>
      <c r="F49" s="83"/>
      <c r="G49" s="83"/>
      <c r="H49" s="83"/>
      <c r="I49" s="83"/>
      <c r="J49" s="83"/>
      <c r="K49" s="83"/>
      <c r="L49" s="83"/>
      <c r="M49" s="48" t="s">
        <v>55</v>
      </c>
    </row>
    <row r="50" spans="4:13" s="49" customFormat="1" ht="13.5">
      <c r="D50" s="50" t="s">
        <v>0</v>
      </c>
      <c r="E50" s="51" t="s">
        <v>9</v>
      </c>
      <c r="F50" s="51" t="s">
        <v>73</v>
      </c>
      <c r="G50" s="119" t="s">
        <v>115</v>
      </c>
      <c r="H50" s="51">
        <v>18</v>
      </c>
      <c r="I50" s="51">
        <v>19</v>
      </c>
      <c r="J50" s="52">
        <v>20</v>
      </c>
      <c r="K50" s="52">
        <v>21</v>
      </c>
      <c r="L50" s="52">
        <v>22</v>
      </c>
      <c r="M50" s="53" t="s">
        <v>74</v>
      </c>
    </row>
    <row r="51" spans="4:13" ht="13.5">
      <c r="D51" s="54" t="s">
        <v>1</v>
      </c>
      <c r="E51" s="77">
        <v>105048</v>
      </c>
      <c r="F51" s="57">
        <v>106067</v>
      </c>
      <c r="G51" s="57">
        <v>110393</v>
      </c>
      <c r="H51" s="57">
        <v>110807</v>
      </c>
      <c r="I51" s="57">
        <v>111239</v>
      </c>
      <c r="J51" s="57">
        <v>111223</v>
      </c>
      <c r="K51" s="57">
        <v>110692</v>
      </c>
      <c r="L51" s="57">
        <v>110580</v>
      </c>
      <c r="M51" s="57">
        <f>+L51-K51</f>
        <v>-112</v>
      </c>
    </row>
    <row r="52" spans="4:13" ht="13.5">
      <c r="D52" s="108" t="s">
        <v>2</v>
      </c>
      <c r="E52" s="109">
        <v>5992</v>
      </c>
      <c r="F52" s="110">
        <v>5995</v>
      </c>
      <c r="G52" s="110">
        <f aca="true" t="shared" si="8" ref="G52:L52">SUM(G53:G57)</f>
        <v>6177</v>
      </c>
      <c r="H52" s="110">
        <f t="shared" si="8"/>
        <v>6128</v>
      </c>
      <c r="I52" s="110">
        <f t="shared" si="8"/>
        <v>6137</v>
      </c>
      <c r="J52" s="110">
        <f t="shared" si="8"/>
        <v>6085</v>
      </c>
      <c r="K52" s="110">
        <f t="shared" si="8"/>
        <v>6071</v>
      </c>
      <c r="L52" s="110">
        <f t="shared" si="8"/>
        <v>6046</v>
      </c>
      <c r="M52" s="110">
        <f aca="true" t="shared" si="9" ref="M52:M57">+L52-K52</f>
        <v>-25</v>
      </c>
    </row>
    <row r="53" spans="4:13" s="62" customFormat="1" ht="13.5">
      <c r="D53" s="120" t="s">
        <v>7</v>
      </c>
      <c r="E53" s="79">
        <v>576</v>
      </c>
      <c r="F53" s="65">
        <v>574</v>
      </c>
      <c r="G53" s="121">
        <v>603</v>
      </c>
      <c r="H53" s="121">
        <v>617</v>
      </c>
      <c r="I53" s="121">
        <v>596</v>
      </c>
      <c r="J53" s="121">
        <v>576</v>
      </c>
      <c r="K53" s="121">
        <v>558</v>
      </c>
      <c r="L53" s="121">
        <v>549</v>
      </c>
      <c r="M53" s="121">
        <f>+L53-K53</f>
        <v>-9</v>
      </c>
    </row>
    <row r="54" spans="4:13" ht="13.5">
      <c r="D54" s="58" t="s">
        <v>3</v>
      </c>
      <c r="E54" s="78">
        <v>388</v>
      </c>
      <c r="F54" s="61">
        <v>377</v>
      </c>
      <c r="G54" s="61">
        <v>409</v>
      </c>
      <c r="H54" s="61">
        <v>396</v>
      </c>
      <c r="I54" s="61">
        <v>418</v>
      </c>
      <c r="J54" s="61">
        <v>427</v>
      </c>
      <c r="K54" s="61">
        <v>434</v>
      </c>
      <c r="L54" s="61">
        <v>434</v>
      </c>
      <c r="M54" s="61">
        <f t="shared" si="9"/>
        <v>0</v>
      </c>
    </row>
    <row r="55" spans="4:13" ht="13.5">
      <c r="D55" s="58" t="s">
        <v>4</v>
      </c>
      <c r="E55" s="78">
        <v>1568</v>
      </c>
      <c r="F55" s="61">
        <v>1564</v>
      </c>
      <c r="G55" s="61">
        <v>1601</v>
      </c>
      <c r="H55" s="61">
        <v>1562</v>
      </c>
      <c r="I55" s="61">
        <v>1585</v>
      </c>
      <c r="J55" s="61">
        <v>1564</v>
      </c>
      <c r="K55" s="61">
        <v>1538</v>
      </c>
      <c r="L55" s="61">
        <v>1530</v>
      </c>
      <c r="M55" s="61">
        <f t="shared" si="9"/>
        <v>-8</v>
      </c>
    </row>
    <row r="56" spans="4:13" ht="13.5">
      <c r="D56" s="58" t="s">
        <v>5</v>
      </c>
      <c r="E56" s="78">
        <v>2245</v>
      </c>
      <c r="F56" s="61">
        <v>2250</v>
      </c>
      <c r="G56" s="61">
        <v>2344</v>
      </c>
      <c r="H56" s="61">
        <v>2326</v>
      </c>
      <c r="I56" s="61">
        <v>2319</v>
      </c>
      <c r="J56" s="61">
        <v>2294</v>
      </c>
      <c r="K56" s="61">
        <v>2292</v>
      </c>
      <c r="L56" s="61">
        <v>2293</v>
      </c>
      <c r="M56" s="61">
        <f t="shared" si="9"/>
        <v>1</v>
      </c>
    </row>
    <row r="57" spans="4:13" ht="13.5">
      <c r="D57" s="122" t="s">
        <v>6</v>
      </c>
      <c r="E57" s="123">
        <v>1215</v>
      </c>
      <c r="F57" s="124">
        <v>1230</v>
      </c>
      <c r="G57" s="124">
        <v>1220</v>
      </c>
      <c r="H57" s="124">
        <v>1227</v>
      </c>
      <c r="I57" s="124">
        <v>1219</v>
      </c>
      <c r="J57" s="124">
        <v>1224</v>
      </c>
      <c r="K57" s="124">
        <v>1249</v>
      </c>
      <c r="L57" s="124">
        <v>1240</v>
      </c>
      <c r="M57" s="124">
        <f t="shared" si="9"/>
        <v>-9</v>
      </c>
    </row>
    <row r="59" spans="5:13" ht="13.5">
      <c r="E59" s="83"/>
      <c r="F59" s="83"/>
      <c r="G59" s="83"/>
      <c r="H59" s="83"/>
      <c r="I59" s="83"/>
      <c r="J59" s="83"/>
      <c r="K59" s="83"/>
      <c r="L59" s="83"/>
      <c r="M59" s="84"/>
    </row>
    <row r="60" spans="5:13" ht="13.5">
      <c r="E60" s="83"/>
      <c r="F60" s="83"/>
      <c r="G60" s="83"/>
      <c r="H60" s="83"/>
      <c r="I60" s="83"/>
      <c r="J60" s="83"/>
      <c r="K60" s="83"/>
      <c r="L60" s="83"/>
      <c r="M60" s="84"/>
    </row>
    <row r="61" spans="5:13" ht="13.5">
      <c r="E61" s="83"/>
      <c r="F61" s="83"/>
      <c r="G61" s="83"/>
      <c r="H61" s="83"/>
      <c r="I61" s="83"/>
      <c r="J61" s="83"/>
      <c r="K61" s="83"/>
      <c r="L61" s="83"/>
      <c r="M61" s="84"/>
    </row>
    <row r="62" spans="4:13" ht="13.5">
      <c r="D62" s="106" t="s">
        <v>89</v>
      </c>
      <c r="E62" s="83"/>
      <c r="F62" s="83"/>
      <c r="G62" s="83"/>
      <c r="H62" s="83"/>
      <c r="I62" s="83"/>
      <c r="J62" s="83"/>
      <c r="K62" s="83"/>
      <c r="L62" s="83"/>
      <c r="M62" s="48" t="s">
        <v>55</v>
      </c>
    </row>
    <row r="63" spans="4:13" ht="13.5">
      <c r="D63" s="50" t="s">
        <v>0</v>
      </c>
      <c r="E63" s="51" t="s">
        <v>9</v>
      </c>
      <c r="F63" s="51" t="s">
        <v>73</v>
      </c>
      <c r="G63" s="119" t="s">
        <v>115</v>
      </c>
      <c r="H63" s="51">
        <v>18</v>
      </c>
      <c r="I63" s="51">
        <v>19</v>
      </c>
      <c r="J63" s="52">
        <v>20</v>
      </c>
      <c r="K63" s="52">
        <v>21</v>
      </c>
      <c r="L63" s="52">
        <v>22</v>
      </c>
      <c r="M63" s="133" t="s">
        <v>74</v>
      </c>
    </row>
    <row r="64" spans="4:15" ht="13.5">
      <c r="D64" s="54" t="s">
        <v>1</v>
      </c>
      <c r="E64" s="77">
        <v>105048</v>
      </c>
      <c r="F64" s="68">
        <f aca="true" t="shared" si="10" ref="F64:L70">+F23/F51</f>
        <v>16.722279314018497</v>
      </c>
      <c r="G64" s="68">
        <f t="shared" si="10"/>
        <v>15.750690714085133</v>
      </c>
      <c r="H64" s="68">
        <f t="shared" si="10"/>
        <v>15.58132608950698</v>
      </c>
      <c r="I64" s="68">
        <f t="shared" si="10"/>
        <v>15.330972051169104</v>
      </c>
      <c r="J64" s="68">
        <f t="shared" si="10"/>
        <v>15.052309324510219</v>
      </c>
      <c r="K64" s="68">
        <f t="shared" si="10"/>
        <v>14.728580204531493</v>
      </c>
      <c r="L64" s="68">
        <f>L23/L51</f>
        <v>14.522626153011394</v>
      </c>
      <c r="M64" s="68">
        <f aca="true" t="shared" si="11" ref="M64:M70">+L64-K64</f>
        <v>-0.2059540515200986</v>
      </c>
      <c r="O64" s="75"/>
    </row>
    <row r="65" spans="4:13" ht="13.5">
      <c r="D65" s="108" t="s">
        <v>2</v>
      </c>
      <c r="E65" s="109">
        <v>5992</v>
      </c>
      <c r="F65" s="111">
        <f t="shared" si="10"/>
        <v>15.62468723936614</v>
      </c>
      <c r="G65" s="111">
        <f t="shared" si="10"/>
        <v>14.333495224218877</v>
      </c>
      <c r="H65" s="111">
        <f t="shared" si="10"/>
        <v>14.344810704960835</v>
      </c>
      <c r="I65" s="111">
        <f t="shared" si="10"/>
        <v>14.103633697246211</v>
      </c>
      <c r="J65" s="111">
        <f t="shared" si="10"/>
        <v>13.823993426458504</v>
      </c>
      <c r="K65" s="111">
        <f t="shared" si="10"/>
        <v>13.3839565145775</v>
      </c>
      <c r="L65" s="111">
        <f t="shared" si="10"/>
        <v>13.131988091300032</v>
      </c>
      <c r="M65" s="111">
        <f t="shared" si="11"/>
        <v>-0.25196842327746793</v>
      </c>
    </row>
    <row r="66" spans="4:13" ht="13.5">
      <c r="D66" s="120" t="s">
        <v>7</v>
      </c>
      <c r="E66" s="79">
        <v>576</v>
      </c>
      <c r="F66" s="74">
        <f t="shared" si="10"/>
        <v>12.939024390243903</v>
      </c>
      <c r="G66" s="125">
        <f t="shared" si="10"/>
        <v>11.189054726368159</v>
      </c>
      <c r="H66" s="125">
        <f t="shared" si="10"/>
        <v>10.688816855753647</v>
      </c>
      <c r="I66" s="125">
        <f t="shared" si="10"/>
        <v>10.424496644295303</v>
      </c>
      <c r="J66" s="125">
        <f t="shared" si="10"/>
        <v>9.835069444444445</v>
      </c>
      <c r="K66" s="125">
        <f t="shared" si="10"/>
        <v>9.439068100358423</v>
      </c>
      <c r="L66" s="125">
        <f>+L25/L53</f>
        <v>9.107468123861567</v>
      </c>
      <c r="M66" s="125">
        <f>+L66-K66</f>
        <v>-0.3315999764968556</v>
      </c>
    </row>
    <row r="67" spans="4:13" ht="13.5">
      <c r="D67" s="58" t="s">
        <v>3</v>
      </c>
      <c r="E67" s="78">
        <v>388</v>
      </c>
      <c r="F67" s="71">
        <f t="shared" si="10"/>
        <v>15.26525198938992</v>
      </c>
      <c r="G67" s="71">
        <f t="shared" si="10"/>
        <v>12.271393643031784</v>
      </c>
      <c r="H67" s="71">
        <f t="shared" si="10"/>
        <v>12.267676767676768</v>
      </c>
      <c r="I67" s="71">
        <f t="shared" si="10"/>
        <v>11.490430622009569</v>
      </c>
      <c r="J67" s="71">
        <f t="shared" si="10"/>
        <v>11.14519906323185</v>
      </c>
      <c r="K67" s="71">
        <f t="shared" si="10"/>
        <v>10.605990783410139</v>
      </c>
      <c r="L67" s="134">
        <f>+L26/L54</f>
        <v>10.336405529953916</v>
      </c>
      <c r="M67" s="71">
        <f t="shared" si="11"/>
        <v>-0.2695852534562224</v>
      </c>
    </row>
    <row r="68" spans="4:13" ht="13.5">
      <c r="D68" s="58" t="s">
        <v>4</v>
      </c>
      <c r="E68" s="78">
        <v>1568</v>
      </c>
      <c r="F68" s="71">
        <f t="shared" si="10"/>
        <v>15.04156010230179</v>
      </c>
      <c r="G68" s="71">
        <f t="shared" si="10"/>
        <v>14.222985633978764</v>
      </c>
      <c r="H68" s="71">
        <f t="shared" si="10"/>
        <v>14.389244558258643</v>
      </c>
      <c r="I68" s="71">
        <f t="shared" si="10"/>
        <v>13.807570977917981</v>
      </c>
      <c r="J68" s="71">
        <f t="shared" si="10"/>
        <v>13.50383631713555</v>
      </c>
      <c r="K68" s="71">
        <f t="shared" si="10"/>
        <v>13.16775032509753</v>
      </c>
      <c r="L68" s="134">
        <f>+L27/L55</f>
        <v>12.896732026143791</v>
      </c>
      <c r="M68" s="71">
        <f t="shared" si="11"/>
        <v>-0.27101829895373797</v>
      </c>
    </row>
    <row r="69" spans="4:13" ht="13.5">
      <c r="D69" s="58" t="s">
        <v>5</v>
      </c>
      <c r="E69" s="78">
        <v>2245</v>
      </c>
      <c r="F69" s="71">
        <f t="shared" si="10"/>
        <v>16.828</v>
      </c>
      <c r="G69" s="71">
        <f t="shared" si="10"/>
        <v>15.348549488054607</v>
      </c>
      <c r="H69" s="71">
        <f t="shared" si="10"/>
        <v>15.455288048151333</v>
      </c>
      <c r="I69" s="71">
        <f t="shared" si="10"/>
        <v>15.44976282880552</v>
      </c>
      <c r="J69" s="71">
        <f t="shared" si="10"/>
        <v>15.289014821272886</v>
      </c>
      <c r="K69" s="71">
        <f t="shared" si="10"/>
        <v>14.915794066317627</v>
      </c>
      <c r="L69" s="134">
        <f>+L28/L56</f>
        <v>14.66201482773659</v>
      </c>
      <c r="M69" s="71">
        <f t="shared" si="11"/>
        <v>-0.25377923858103735</v>
      </c>
    </row>
    <row r="70" spans="4:13" ht="13.5">
      <c r="D70" s="122" t="s">
        <v>6</v>
      </c>
      <c r="E70" s="123">
        <v>1215</v>
      </c>
      <c r="F70" s="105">
        <f t="shared" si="10"/>
        <v>15.528455284552846</v>
      </c>
      <c r="G70" s="105">
        <f t="shared" si="10"/>
        <v>14.773770491803278</v>
      </c>
      <c r="H70" s="105">
        <f t="shared" si="10"/>
        <v>14.691931540342297</v>
      </c>
      <c r="I70" s="105">
        <f t="shared" si="10"/>
        <v>14.622641509433961</v>
      </c>
      <c r="J70" s="105">
        <f t="shared" si="10"/>
        <v>14.299019607843137</v>
      </c>
      <c r="K70" s="105">
        <f t="shared" si="10"/>
        <v>13.566853482786229</v>
      </c>
      <c r="L70" s="136">
        <f>+L29/L57</f>
        <v>13.353225806451613</v>
      </c>
      <c r="M70" s="105">
        <f t="shared" si="11"/>
        <v>-0.21362767633461566</v>
      </c>
    </row>
    <row r="72" spans="5:13" ht="13.5">
      <c r="E72" s="83"/>
      <c r="F72" s="83"/>
      <c r="G72" s="83"/>
      <c r="H72" s="83"/>
      <c r="I72" s="83"/>
      <c r="J72" s="83"/>
      <c r="K72" s="83"/>
      <c r="L72" s="83"/>
      <c r="M72" s="84"/>
    </row>
    <row r="73" spans="5:13" ht="13.5">
      <c r="E73" s="83"/>
      <c r="F73" s="83"/>
      <c r="G73" s="83"/>
      <c r="H73" s="83"/>
      <c r="I73" s="83"/>
      <c r="J73" s="83"/>
      <c r="K73" s="83"/>
      <c r="L73" s="83"/>
      <c r="M73" s="84"/>
    </row>
    <row r="74" spans="5:13" ht="13.5">
      <c r="E74" s="83"/>
      <c r="F74" s="83"/>
      <c r="G74" s="83"/>
      <c r="H74" s="83"/>
      <c r="I74" s="83"/>
      <c r="J74" s="83"/>
      <c r="K74" s="83"/>
      <c r="L74" s="83"/>
      <c r="M74" s="84"/>
    </row>
    <row r="75" spans="2:4" ht="13.5">
      <c r="B75" s="46"/>
      <c r="C75" s="46"/>
      <c r="D75" s="46"/>
    </row>
    <row r="76" ht="14.25">
      <c r="C76" s="11" t="s">
        <v>90</v>
      </c>
    </row>
    <row r="78" spans="4:13" ht="13.5">
      <c r="D78" s="106" t="s">
        <v>91</v>
      </c>
      <c r="M78" s="48" t="s">
        <v>10</v>
      </c>
    </row>
    <row r="79" spans="4:13" s="49" customFormat="1" ht="13.5">
      <c r="D79" s="50" t="s">
        <v>0</v>
      </c>
      <c r="E79" s="51" t="s">
        <v>9</v>
      </c>
      <c r="F79" s="51" t="s">
        <v>73</v>
      </c>
      <c r="G79" s="119" t="s">
        <v>115</v>
      </c>
      <c r="H79" s="51">
        <v>18</v>
      </c>
      <c r="I79" s="52">
        <v>19</v>
      </c>
      <c r="J79" s="52">
        <v>20</v>
      </c>
      <c r="K79" s="52">
        <v>21</v>
      </c>
      <c r="L79" s="52">
        <v>22</v>
      </c>
      <c r="M79" s="53" t="s">
        <v>74</v>
      </c>
    </row>
    <row r="80" spans="4:13" ht="13.5">
      <c r="D80" s="54" t="s">
        <v>1</v>
      </c>
      <c r="E80" s="55">
        <v>24188</v>
      </c>
      <c r="F80" s="56">
        <v>24106</v>
      </c>
      <c r="G80" s="56">
        <v>23123</v>
      </c>
      <c r="H80" s="56">
        <v>22878</v>
      </c>
      <c r="I80" s="56">
        <v>22693</v>
      </c>
      <c r="J80" s="56">
        <v>22476</v>
      </c>
      <c r="K80" s="56">
        <v>22258</v>
      </c>
      <c r="L80" s="56">
        <v>22000</v>
      </c>
      <c r="M80" s="57">
        <f>+L80-K80</f>
        <v>-258</v>
      </c>
    </row>
    <row r="81" spans="4:13" ht="13.5">
      <c r="D81" s="108" t="s">
        <v>2</v>
      </c>
      <c r="E81" s="112">
        <f>SUM(E83:E87)</f>
        <v>1699</v>
      </c>
      <c r="F81" s="113">
        <f>SUM(F83:F87)</f>
        <v>1692</v>
      </c>
      <c r="G81" s="113">
        <f aca="true" t="shared" si="12" ref="G81:L81">SUM(G82:G86)</f>
        <v>1865</v>
      </c>
      <c r="H81" s="113">
        <f t="shared" si="12"/>
        <v>1831</v>
      </c>
      <c r="I81" s="113">
        <f t="shared" si="12"/>
        <v>1811</v>
      </c>
      <c r="J81" s="113">
        <f t="shared" si="12"/>
        <v>1789</v>
      </c>
      <c r="K81" s="113">
        <f t="shared" si="12"/>
        <v>1760</v>
      </c>
      <c r="L81" s="113">
        <f t="shared" si="12"/>
        <v>1742</v>
      </c>
      <c r="M81" s="110">
        <f aca="true" t="shared" si="13" ref="M81:M86">+L81-K81</f>
        <v>-18</v>
      </c>
    </row>
    <row r="82" spans="4:13" s="62" customFormat="1" ht="13.5">
      <c r="D82" s="120" t="s">
        <v>7</v>
      </c>
      <c r="E82" s="63">
        <v>297</v>
      </c>
      <c r="F82" s="64">
        <v>296</v>
      </c>
      <c r="G82" s="128">
        <v>270</v>
      </c>
      <c r="H82" s="128">
        <v>263</v>
      </c>
      <c r="I82" s="128">
        <v>258</v>
      </c>
      <c r="J82" s="128">
        <v>253</v>
      </c>
      <c r="K82" s="128">
        <v>253</v>
      </c>
      <c r="L82" s="128">
        <v>246</v>
      </c>
      <c r="M82" s="121">
        <f>+L82-K82</f>
        <v>-7</v>
      </c>
    </row>
    <row r="83" spans="4:13" ht="13.5">
      <c r="D83" s="58" t="s">
        <v>3</v>
      </c>
      <c r="E83" s="59">
        <v>190</v>
      </c>
      <c r="F83" s="60">
        <v>189</v>
      </c>
      <c r="G83" s="60">
        <v>175</v>
      </c>
      <c r="H83" s="60">
        <v>169</v>
      </c>
      <c r="I83" s="60">
        <v>164</v>
      </c>
      <c r="J83" s="60">
        <v>162</v>
      </c>
      <c r="K83" s="60">
        <v>149</v>
      </c>
      <c r="L83" s="60">
        <v>147</v>
      </c>
      <c r="M83" s="61">
        <f t="shared" si="13"/>
        <v>-2</v>
      </c>
    </row>
    <row r="84" spans="4:13" ht="13.5">
      <c r="D84" s="58" t="s">
        <v>4</v>
      </c>
      <c r="E84" s="59">
        <v>461</v>
      </c>
      <c r="F84" s="60">
        <v>461</v>
      </c>
      <c r="G84" s="60">
        <v>445</v>
      </c>
      <c r="H84" s="60">
        <v>437</v>
      </c>
      <c r="I84" s="60">
        <v>435</v>
      </c>
      <c r="J84" s="60">
        <v>432</v>
      </c>
      <c r="K84" s="60">
        <v>431</v>
      </c>
      <c r="L84" s="60">
        <v>428</v>
      </c>
      <c r="M84" s="61">
        <f t="shared" si="13"/>
        <v>-3</v>
      </c>
    </row>
    <row r="85" spans="4:13" ht="13.5">
      <c r="D85" s="58" t="s">
        <v>5</v>
      </c>
      <c r="E85" s="59">
        <v>663</v>
      </c>
      <c r="F85" s="60">
        <v>659</v>
      </c>
      <c r="G85" s="60">
        <v>613</v>
      </c>
      <c r="H85" s="60">
        <v>607</v>
      </c>
      <c r="I85" s="60">
        <v>599</v>
      </c>
      <c r="J85" s="60">
        <v>588</v>
      </c>
      <c r="K85" s="60">
        <v>577</v>
      </c>
      <c r="L85" s="60">
        <v>574</v>
      </c>
      <c r="M85" s="61">
        <f t="shared" si="13"/>
        <v>-3</v>
      </c>
    </row>
    <row r="86" spans="4:13" ht="13.5">
      <c r="D86" s="122" t="s">
        <v>6</v>
      </c>
      <c r="E86" s="126">
        <v>385</v>
      </c>
      <c r="F86" s="127">
        <v>383</v>
      </c>
      <c r="G86" s="127">
        <v>362</v>
      </c>
      <c r="H86" s="127">
        <v>355</v>
      </c>
      <c r="I86" s="127">
        <v>355</v>
      </c>
      <c r="J86" s="127">
        <v>354</v>
      </c>
      <c r="K86" s="127">
        <v>350</v>
      </c>
      <c r="L86" s="127">
        <v>347</v>
      </c>
      <c r="M86" s="124">
        <f t="shared" si="13"/>
        <v>-3</v>
      </c>
    </row>
    <row r="92" spans="4:13" ht="13.5">
      <c r="D92" s="106" t="s">
        <v>92</v>
      </c>
      <c r="M92" s="48" t="s">
        <v>61</v>
      </c>
    </row>
    <row r="93" spans="4:13" s="49" customFormat="1" ht="13.5">
      <c r="D93" s="50" t="s">
        <v>0</v>
      </c>
      <c r="E93" s="51" t="s">
        <v>9</v>
      </c>
      <c r="F93" s="51" t="s">
        <v>73</v>
      </c>
      <c r="G93" s="119" t="s">
        <v>115</v>
      </c>
      <c r="H93" s="51">
        <v>18</v>
      </c>
      <c r="I93" s="52">
        <v>19</v>
      </c>
      <c r="J93" s="52">
        <v>20</v>
      </c>
      <c r="K93" s="52">
        <v>21</v>
      </c>
      <c r="L93" s="52">
        <v>22</v>
      </c>
      <c r="M93" s="53" t="s">
        <v>74</v>
      </c>
    </row>
    <row r="94" spans="4:13" ht="13.5">
      <c r="D94" s="54" t="s">
        <v>1</v>
      </c>
      <c r="E94" s="55">
        <v>274490</v>
      </c>
      <c r="F94" s="56">
        <v>271693</v>
      </c>
      <c r="G94" s="56">
        <v>276083</v>
      </c>
      <c r="H94" s="56">
        <v>277524</v>
      </c>
      <c r="I94" s="56">
        <v>277564</v>
      </c>
      <c r="J94" s="56">
        <v>278665</v>
      </c>
      <c r="K94" s="56">
        <v>278203</v>
      </c>
      <c r="L94" s="56">
        <v>277503</v>
      </c>
      <c r="M94" s="57">
        <f>+L94-K94</f>
        <v>-700</v>
      </c>
    </row>
    <row r="95" spans="4:13" ht="13.5">
      <c r="D95" s="108" t="s">
        <v>2</v>
      </c>
      <c r="E95" s="112">
        <v>18626</v>
      </c>
      <c r="F95" s="113">
        <f>SUM(F97:F101)</f>
        <v>16364</v>
      </c>
      <c r="G95" s="113">
        <f aca="true" t="shared" si="14" ref="G95:L95">SUM(G96:G100)</f>
        <v>18661</v>
      </c>
      <c r="H95" s="113">
        <f t="shared" si="14"/>
        <v>18635</v>
      </c>
      <c r="I95" s="113">
        <f t="shared" si="14"/>
        <v>18617</v>
      </c>
      <c r="J95" s="113">
        <f t="shared" si="14"/>
        <v>18600</v>
      </c>
      <c r="K95" s="113">
        <f t="shared" si="14"/>
        <v>18609</v>
      </c>
      <c r="L95" s="113">
        <f t="shared" si="14"/>
        <v>18602</v>
      </c>
      <c r="M95" s="110">
        <f aca="true" t="shared" si="15" ref="M95:M100">+L95-K95</f>
        <v>-7</v>
      </c>
    </row>
    <row r="96" spans="4:13" s="62" customFormat="1" ht="13.5">
      <c r="D96" s="120" t="s">
        <v>7</v>
      </c>
      <c r="E96" s="63">
        <v>2292</v>
      </c>
      <c r="F96" s="64">
        <v>2280</v>
      </c>
      <c r="G96" s="128">
        <v>2218</v>
      </c>
      <c r="H96" s="128">
        <v>2184</v>
      </c>
      <c r="I96" s="128">
        <v>2171</v>
      </c>
      <c r="J96" s="128">
        <v>2141</v>
      </c>
      <c r="K96" s="128">
        <v>2142</v>
      </c>
      <c r="L96" s="128">
        <v>2109</v>
      </c>
      <c r="M96" s="121">
        <f>+L96-K96</f>
        <v>-33</v>
      </c>
    </row>
    <row r="97" spans="4:13" ht="13.5">
      <c r="D97" s="58" t="s">
        <v>3</v>
      </c>
      <c r="E97" s="59">
        <v>1649</v>
      </c>
      <c r="F97" s="60">
        <v>1675</v>
      </c>
      <c r="G97" s="60">
        <v>1694</v>
      </c>
      <c r="H97" s="60">
        <v>1675</v>
      </c>
      <c r="I97" s="60">
        <v>1640</v>
      </c>
      <c r="J97" s="60">
        <v>1637</v>
      </c>
      <c r="K97" s="60">
        <v>1610</v>
      </c>
      <c r="L97" s="60">
        <v>1622</v>
      </c>
      <c r="M97" s="61">
        <f t="shared" si="15"/>
        <v>12</v>
      </c>
    </row>
    <row r="98" spans="4:13" ht="13.5">
      <c r="D98" s="58" t="s">
        <v>4</v>
      </c>
      <c r="E98" s="59">
        <v>4594</v>
      </c>
      <c r="F98" s="60">
        <v>4598</v>
      </c>
      <c r="G98" s="60">
        <v>4677</v>
      </c>
      <c r="H98" s="60">
        <v>4666</v>
      </c>
      <c r="I98" s="60">
        <v>4662</v>
      </c>
      <c r="J98" s="60">
        <v>4686</v>
      </c>
      <c r="K98" s="60">
        <v>4675</v>
      </c>
      <c r="L98" s="60">
        <v>4668</v>
      </c>
      <c r="M98" s="61">
        <f t="shared" si="15"/>
        <v>-7</v>
      </c>
    </row>
    <row r="99" spans="4:13" ht="13.5">
      <c r="D99" s="58" t="s">
        <v>5</v>
      </c>
      <c r="E99" s="59">
        <v>6614</v>
      </c>
      <c r="F99" s="60">
        <v>6616</v>
      </c>
      <c r="G99" s="60">
        <v>6620</v>
      </c>
      <c r="H99" s="60">
        <v>6637</v>
      </c>
      <c r="I99" s="60">
        <v>6634</v>
      </c>
      <c r="J99" s="60">
        <v>6638</v>
      </c>
      <c r="K99" s="60">
        <v>6664</v>
      </c>
      <c r="L99" s="60">
        <v>6679</v>
      </c>
      <c r="M99" s="61">
        <f t="shared" si="15"/>
        <v>15</v>
      </c>
    </row>
    <row r="100" spans="4:13" ht="13.5">
      <c r="D100" s="122" t="s">
        <v>6</v>
      </c>
      <c r="E100" s="126">
        <v>3495</v>
      </c>
      <c r="F100" s="127">
        <v>3475</v>
      </c>
      <c r="G100" s="127">
        <v>3452</v>
      </c>
      <c r="H100" s="127">
        <v>3473</v>
      </c>
      <c r="I100" s="127">
        <v>3510</v>
      </c>
      <c r="J100" s="127">
        <v>3498</v>
      </c>
      <c r="K100" s="127">
        <v>3518</v>
      </c>
      <c r="L100" s="127">
        <v>3524</v>
      </c>
      <c r="M100" s="124">
        <f t="shared" si="15"/>
        <v>6</v>
      </c>
    </row>
    <row r="106" spans="4:13" ht="13.5">
      <c r="D106" s="106" t="s">
        <v>93</v>
      </c>
      <c r="M106" s="48" t="s">
        <v>61</v>
      </c>
    </row>
    <row r="107" spans="4:13" s="49" customFormat="1" ht="13.5">
      <c r="D107" s="50" t="s">
        <v>0</v>
      </c>
      <c r="E107" s="51" t="s">
        <v>9</v>
      </c>
      <c r="F107" s="51" t="s">
        <v>73</v>
      </c>
      <c r="G107" s="119" t="s">
        <v>115</v>
      </c>
      <c r="H107" s="51">
        <v>18</v>
      </c>
      <c r="I107" s="52">
        <v>19</v>
      </c>
      <c r="J107" s="52">
        <v>20</v>
      </c>
      <c r="K107" s="52">
        <v>21</v>
      </c>
      <c r="L107" s="52">
        <v>22</v>
      </c>
      <c r="M107" s="53" t="s">
        <v>74</v>
      </c>
    </row>
    <row r="108" spans="4:13" ht="13.5">
      <c r="D108" s="54" t="s">
        <v>1</v>
      </c>
      <c r="E108" s="66">
        <v>11.5</v>
      </c>
      <c r="F108" s="67">
        <v>11.270762465776155</v>
      </c>
      <c r="G108" s="67">
        <v>11.939756951952601</v>
      </c>
      <c r="H108" s="67">
        <f aca="true" t="shared" si="16" ref="H108:K114">+H94/H80</f>
        <v>12.130605822187254</v>
      </c>
      <c r="I108" s="67">
        <f t="shared" si="16"/>
        <v>12.231260741197726</v>
      </c>
      <c r="J108" s="67">
        <f t="shared" si="16"/>
        <v>12.398336002847481</v>
      </c>
      <c r="K108" s="67">
        <f t="shared" si="16"/>
        <v>12.499011591337945</v>
      </c>
      <c r="L108" s="67">
        <f>L94/L80</f>
        <v>12.613772727272726</v>
      </c>
      <c r="M108" s="68">
        <f aca="true" t="shared" si="17" ref="M108:M114">+L108-K108</f>
        <v>0.11476113593478132</v>
      </c>
    </row>
    <row r="109" spans="4:13" ht="13.5">
      <c r="D109" s="108" t="s">
        <v>2</v>
      </c>
      <c r="E109" s="114">
        <v>9.547405189620758</v>
      </c>
      <c r="F109" s="115">
        <v>9.378269617706238</v>
      </c>
      <c r="G109" s="115">
        <f>+G95/G81</f>
        <v>10.005898123324396</v>
      </c>
      <c r="H109" s="115">
        <f t="shared" si="16"/>
        <v>10.177498634625888</v>
      </c>
      <c r="I109" s="115">
        <f t="shared" si="16"/>
        <v>10.279955825510768</v>
      </c>
      <c r="J109" s="115">
        <f t="shared" si="16"/>
        <v>10.396869759642259</v>
      </c>
      <c r="K109" s="115">
        <f t="shared" si="16"/>
        <v>10.573295454545455</v>
      </c>
      <c r="L109" s="115">
        <f>L95/L81</f>
        <v>10.678530424799082</v>
      </c>
      <c r="M109" s="111">
        <f t="shared" si="17"/>
        <v>0.10523497025362616</v>
      </c>
    </row>
    <row r="110" spans="4:13" s="62" customFormat="1" ht="13.5">
      <c r="D110" s="120" t="s">
        <v>7</v>
      </c>
      <c r="E110" s="72">
        <v>7.818791946308725</v>
      </c>
      <c r="F110" s="73">
        <v>7.702702702702703</v>
      </c>
      <c r="G110" s="131">
        <v>8.214814814814815</v>
      </c>
      <c r="H110" s="131">
        <f t="shared" si="16"/>
        <v>8.304182509505704</v>
      </c>
      <c r="I110" s="131">
        <f t="shared" si="16"/>
        <v>8.414728682170542</v>
      </c>
      <c r="J110" s="131">
        <f t="shared" si="16"/>
        <v>8.462450592885375</v>
      </c>
      <c r="K110" s="131">
        <f t="shared" si="16"/>
        <v>8.466403162055336</v>
      </c>
      <c r="L110" s="131">
        <f>+L96/L82</f>
        <v>8.573170731707316</v>
      </c>
      <c r="M110" s="125">
        <f>+L110-K110</f>
        <v>0.10676756965198031</v>
      </c>
    </row>
    <row r="111" spans="4:13" ht="13.5">
      <c r="D111" s="58" t="s">
        <v>3</v>
      </c>
      <c r="E111" s="69">
        <v>8.905263157894737</v>
      </c>
      <c r="F111" s="70">
        <v>8.862433862433862</v>
      </c>
      <c r="G111" s="70">
        <v>9.68</v>
      </c>
      <c r="H111" s="70">
        <f t="shared" si="16"/>
        <v>9.911242603550296</v>
      </c>
      <c r="I111" s="70">
        <f t="shared" si="16"/>
        <v>10</v>
      </c>
      <c r="J111" s="70">
        <f t="shared" si="16"/>
        <v>10.104938271604938</v>
      </c>
      <c r="K111" s="70">
        <f t="shared" si="16"/>
        <v>10.805369127516778</v>
      </c>
      <c r="L111" s="135">
        <f>+L97/L83</f>
        <v>11.034013605442176</v>
      </c>
      <c r="M111" s="71">
        <f t="shared" si="17"/>
        <v>0.228644477925398</v>
      </c>
    </row>
    <row r="112" spans="4:13" ht="13.5">
      <c r="D112" s="58" t="s">
        <v>4</v>
      </c>
      <c r="E112" s="69">
        <v>10.1</v>
      </c>
      <c r="F112" s="70">
        <v>9.973969631236443</v>
      </c>
      <c r="G112" s="70">
        <v>10.510112359550561</v>
      </c>
      <c r="H112" s="70">
        <f t="shared" si="16"/>
        <v>10.677345537757438</v>
      </c>
      <c r="I112" s="70">
        <f t="shared" si="16"/>
        <v>10.717241379310344</v>
      </c>
      <c r="J112" s="70">
        <f t="shared" si="16"/>
        <v>10.847222222222221</v>
      </c>
      <c r="K112" s="70">
        <f t="shared" si="16"/>
        <v>10.846867749419953</v>
      </c>
      <c r="L112" s="135">
        <f>+L98/L84</f>
        <v>10.906542056074766</v>
      </c>
      <c r="M112" s="71">
        <f t="shared" si="17"/>
        <v>0.05967430665481288</v>
      </c>
    </row>
    <row r="113" spans="4:13" ht="13.5">
      <c r="D113" s="58" t="s">
        <v>5</v>
      </c>
      <c r="E113" s="69">
        <v>10.237593984962405</v>
      </c>
      <c r="F113" s="70">
        <v>10.039453717754173</v>
      </c>
      <c r="G113" s="70">
        <v>10.799347471451876</v>
      </c>
      <c r="H113" s="70">
        <f t="shared" si="16"/>
        <v>10.934102141680395</v>
      </c>
      <c r="I113" s="70">
        <f t="shared" si="16"/>
        <v>11.075125208681134</v>
      </c>
      <c r="J113" s="70">
        <f t="shared" si="16"/>
        <v>11.289115646258503</v>
      </c>
      <c r="K113" s="70">
        <f t="shared" si="16"/>
        <v>11.549393414211439</v>
      </c>
      <c r="L113" s="135">
        <f>+L99/L85</f>
        <v>11.63588850174216</v>
      </c>
      <c r="M113" s="71">
        <f t="shared" si="17"/>
        <v>0.08649508753072155</v>
      </c>
    </row>
    <row r="114" spans="4:13" ht="13.5">
      <c r="D114" s="122" t="s">
        <v>6</v>
      </c>
      <c r="E114" s="129">
        <v>9.301298701298702</v>
      </c>
      <c r="F114" s="130">
        <v>9.073107049608355</v>
      </c>
      <c r="G114" s="130">
        <v>9.535911602209945</v>
      </c>
      <c r="H114" s="130">
        <f t="shared" si="16"/>
        <v>9.783098591549296</v>
      </c>
      <c r="I114" s="130">
        <f t="shared" si="16"/>
        <v>9.887323943661972</v>
      </c>
      <c r="J114" s="130">
        <f t="shared" si="16"/>
        <v>9.88135593220339</v>
      </c>
      <c r="K114" s="130">
        <f t="shared" si="16"/>
        <v>10.051428571428572</v>
      </c>
      <c r="L114" s="137">
        <f>+L100/L86</f>
        <v>10.155619596541786</v>
      </c>
      <c r="M114" s="105">
        <f t="shared" si="17"/>
        <v>0.10419102511321476</v>
      </c>
    </row>
    <row r="116" spans="4:13" ht="13.5">
      <c r="D116" s="75"/>
      <c r="E116" s="75"/>
      <c r="F116" s="75"/>
      <c r="G116" s="75"/>
      <c r="H116" s="75"/>
      <c r="I116" s="75"/>
      <c r="J116" s="75"/>
      <c r="K116" s="75"/>
      <c r="L116" s="75"/>
      <c r="M116" s="76"/>
    </row>
    <row r="117" spans="4:13" ht="13.5">
      <c r="D117" s="75"/>
      <c r="E117" s="75"/>
      <c r="F117" s="75"/>
      <c r="G117" s="75"/>
      <c r="H117" s="75"/>
      <c r="I117" s="75"/>
      <c r="J117" s="75"/>
      <c r="K117" s="75"/>
      <c r="L117" s="75"/>
      <c r="M117" s="76"/>
    </row>
    <row r="118" spans="4:13" ht="13.5">
      <c r="D118" s="75"/>
      <c r="E118" s="75"/>
      <c r="F118" s="75"/>
      <c r="G118" s="75"/>
      <c r="H118" s="75"/>
      <c r="I118" s="75"/>
      <c r="J118" s="75"/>
      <c r="K118" s="75"/>
      <c r="L118" s="75"/>
      <c r="M118" s="76"/>
    </row>
    <row r="120" spans="4:13" ht="13.5">
      <c r="D120" s="106" t="s">
        <v>94</v>
      </c>
      <c r="M120" s="48" t="s">
        <v>55</v>
      </c>
    </row>
    <row r="121" spans="4:13" s="49" customFormat="1" ht="13.5">
      <c r="D121" s="50" t="s">
        <v>0</v>
      </c>
      <c r="E121" s="51" t="s">
        <v>9</v>
      </c>
      <c r="F121" s="51" t="s">
        <v>73</v>
      </c>
      <c r="G121" s="119" t="s">
        <v>115</v>
      </c>
      <c r="H121" s="51">
        <v>18</v>
      </c>
      <c r="I121" s="52">
        <v>19</v>
      </c>
      <c r="J121" s="52">
        <v>20</v>
      </c>
      <c r="K121" s="52">
        <v>21</v>
      </c>
      <c r="L121" s="52">
        <v>22</v>
      </c>
      <c r="M121" s="53" t="s">
        <v>74</v>
      </c>
    </row>
    <row r="122" spans="4:13" ht="13.5">
      <c r="D122" s="54" t="s">
        <v>1</v>
      </c>
      <c r="E122" s="77">
        <v>7500317</v>
      </c>
      <c r="F122" s="57">
        <v>7366079</v>
      </c>
      <c r="G122" s="57">
        <v>7197458</v>
      </c>
      <c r="H122" s="57">
        <v>7187417</v>
      </c>
      <c r="I122" s="57">
        <v>7132874</v>
      </c>
      <c r="J122" s="57">
        <v>7121781</v>
      </c>
      <c r="K122" s="57">
        <v>7063606</v>
      </c>
      <c r="L122" s="57">
        <v>6993376</v>
      </c>
      <c r="M122" s="57">
        <f>+L122-K122</f>
        <v>-70230</v>
      </c>
    </row>
    <row r="123" spans="4:13" ht="13.5">
      <c r="D123" s="108" t="s">
        <v>2</v>
      </c>
      <c r="E123" s="109">
        <v>467844</v>
      </c>
      <c r="F123" s="110">
        <v>457955</v>
      </c>
      <c r="G123" s="110">
        <f aca="true" t="shared" si="18" ref="G123:L123">SUM(G124:G128)</f>
        <v>437619</v>
      </c>
      <c r="H123" s="110">
        <f t="shared" si="18"/>
        <v>434718</v>
      </c>
      <c r="I123" s="110">
        <f t="shared" si="18"/>
        <v>430379</v>
      </c>
      <c r="J123" s="110">
        <f t="shared" si="18"/>
        <v>428987</v>
      </c>
      <c r="K123" s="110">
        <f t="shared" si="18"/>
        <v>424100</v>
      </c>
      <c r="L123" s="110">
        <f t="shared" si="18"/>
        <v>419029</v>
      </c>
      <c r="M123" s="110">
        <f aca="true" t="shared" si="19" ref="M123:M128">+L123-K123</f>
        <v>-5071</v>
      </c>
    </row>
    <row r="124" spans="4:13" s="62" customFormat="1" ht="13.5">
      <c r="D124" s="120" t="s">
        <v>7</v>
      </c>
      <c r="E124" s="79">
        <v>47276</v>
      </c>
      <c r="F124" s="65">
        <v>46023</v>
      </c>
      <c r="G124" s="121">
        <v>41500</v>
      </c>
      <c r="H124" s="121">
        <v>40672</v>
      </c>
      <c r="I124" s="121">
        <v>40104</v>
      </c>
      <c r="J124" s="121">
        <v>39645</v>
      </c>
      <c r="K124" s="121">
        <v>39009</v>
      </c>
      <c r="L124" s="121">
        <v>38409</v>
      </c>
      <c r="M124" s="121">
        <f>+L124-K124</f>
        <v>-600</v>
      </c>
    </row>
    <row r="125" spans="4:13" ht="13.5">
      <c r="D125" s="58" t="s">
        <v>3</v>
      </c>
      <c r="E125" s="78">
        <v>39607</v>
      </c>
      <c r="F125" s="61">
        <v>38609</v>
      </c>
      <c r="G125" s="61">
        <v>34726</v>
      </c>
      <c r="H125" s="61">
        <v>34287</v>
      </c>
      <c r="I125" s="61">
        <v>33591</v>
      </c>
      <c r="J125" s="61">
        <v>33339</v>
      </c>
      <c r="K125" s="61">
        <v>32762</v>
      </c>
      <c r="L125" s="61">
        <v>32588</v>
      </c>
      <c r="M125" s="61">
        <f t="shared" si="19"/>
        <v>-174</v>
      </c>
    </row>
    <row r="126" spans="4:13" ht="13.5">
      <c r="D126" s="58" t="s">
        <v>4</v>
      </c>
      <c r="E126" s="78">
        <v>118268</v>
      </c>
      <c r="F126" s="61">
        <v>115712</v>
      </c>
      <c r="G126" s="61">
        <v>113763</v>
      </c>
      <c r="H126" s="61">
        <v>113676</v>
      </c>
      <c r="I126" s="61">
        <v>113207</v>
      </c>
      <c r="J126" s="61">
        <v>113373</v>
      </c>
      <c r="K126" s="61">
        <v>112290</v>
      </c>
      <c r="L126" s="61">
        <v>110660</v>
      </c>
      <c r="M126" s="61">
        <f t="shared" si="19"/>
        <v>-1630</v>
      </c>
    </row>
    <row r="127" spans="4:13" ht="13.5">
      <c r="D127" s="58" t="s">
        <v>5</v>
      </c>
      <c r="E127" s="78">
        <v>174660</v>
      </c>
      <c r="F127" s="61">
        <v>171761</v>
      </c>
      <c r="G127" s="61">
        <v>166217</v>
      </c>
      <c r="H127" s="61">
        <v>165232</v>
      </c>
      <c r="I127" s="61">
        <v>163699</v>
      </c>
      <c r="J127" s="61">
        <v>163318</v>
      </c>
      <c r="K127" s="61">
        <v>161719</v>
      </c>
      <c r="L127" s="61">
        <v>160310</v>
      </c>
      <c r="M127" s="61">
        <f t="shared" si="19"/>
        <v>-1409</v>
      </c>
    </row>
    <row r="128" spans="4:13" ht="13.5">
      <c r="D128" s="122" t="s">
        <v>6</v>
      </c>
      <c r="E128" s="123">
        <v>88033</v>
      </c>
      <c r="F128" s="124">
        <v>85850</v>
      </c>
      <c r="G128" s="124">
        <v>81413</v>
      </c>
      <c r="H128" s="124">
        <v>80851</v>
      </c>
      <c r="I128" s="124">
        <v>79778</v>
      </c>
      <c r="J128" s="124">
        <v>79312</v>
      </c>
      <c r="K128" s="124">
        <v>78320</v>
      </c>
      <c r="L128" s="124">
        <v>77062</v>
      </c>
      <c r="M128" s="124">
        <f t="shared" si="19"/>
        <v>-1258</v>
      </c>
    </row>
    <row r="134" spans="4:13" ht="13.5">
      <c r="D134" s="106" t="s">
        <v>95</v>
      </c>
      <c r="M134" s="48" t="s">
        <v>55</v>
      </c>
    </row>
    <row r="135" spans="4:13" s="49" customFormat="1" ht="13.5">
      <c r="D135" s="50" t="s">
        <v>0</v>
      </c>
      <c r="E135" s="51" t="s">
        <v>9</v>
      </c>
      <c r="F135" s="51" t="s">
        <v>73</v>
      </c>
      <c r="G135" s="119" t="s">
        <v>115</v>
      </c>
      <c r="H135" s="51">
        <v>18</v>
      </c>
      <c r="I135" s="51">
        <v>19</v>
      </c>
      <c r="J135" s="52">
        <v>20</v>
      </c>
      <c r="K135" s="52">
        <v>21</v>
      </c>
      <c r="L135" s="52">
        <v>22</v>
      </c>
      <c r="M135" s="53" t="s">
        <v>74</v>
      </c>
    </row>
    <row r="136" spans="4:13" ht="13.5">
      <c r="D136" s="54" t="s">
        <v>1</v>
      </c>
      <c r="E136" s="80">
        <v>310.0841326277493</v>
      </c>
      <c r="F136" s="68">
        <v>305.57039741143285</v>
      </c>
      <c r="G136" s="68">
        <f aca="true" t="shared" si="20" ref="G136:L142">+G122/G80</f>
        <v>311.2683475327596</v>
      </c>
      <c r="H136" s="68">
        <f t="shared" si="20"/>
        <v>314.16282017658887</v>
      </c>
      <c r="I136" s="68">
        <f t="shared" si="20"/>
        <v>314.3204512404706</v>
      </c>
      <c r="J136" s="68">
        <f t="shared" si="20"/>
        <v>316.8615856914042</v>
      </c>
      <c r="K136" s="68">
        <f t="shared" si="20"/>
        <v>317.35133435169377</v>
      </c>
      <c r="L136" s="68">
        <f>L122/L80</f>
        <v>317.88072727272726</v>
      </c>
      <c r="M136" s="71">
        <f aca="true" t="shared" si="21" ref="M136:M142">+L136-K136</f>
        <v>0.5293929210334909</v>
      </c>
    </row>
    <row r="137" spans="4:13" ht="13.5">
      <c r="D137" s="108" t="s">
        <v>2</v>
      </c>
      <c r="E137" s="116">
        <v>234.39078156312624</v>
      </c>
      <c r="F137" s="111">
        <v>230.35965794768612</v>
      </c>
      <c r="G137" s="111">
        <f t="shared" si="20"/>
        <v>234.64825737265414</v>
      </c>
      <c r="H137" s="111">
        <f t="shared" si="20"/>
        <v>237.4210813762971</v>
      </c>
      <c r="I137" s="111">
        <f t="shared" si="20"/>
        <v>237.64715626725567</v>
      </c>
      <c r="J137" s="111">
        <f t="shared" si="20"/>
        <v>239.7915036333147</v>
      </c>
      <c r="K137" s="111">
        <f t="shared" si="20"/>
        <v>240.9659090909091</v>
      </c>
      <c r="L137" s="111">
        <f t="shared" si="20"/>
        <v>240.544776119403</v>
      </c>
      <c r="M137" s="111">
        <f t="shared" si="21"/>
        <v>-0.42113297150609696</v>
      </c>
    </row>
    <row r="138" spans="4:13" s="62" customFormat="1" ht="13.5">
      <c r="D138" s="120" t="s">
        <v>7</v>
      </c>
      <c r="E138" s="82">
        <v>159.17845117845118</v>
      </c>
      <c r="F138" s="74">
        <v>155.4831081081081</v>
      </c>
      <c r="G138" s="125">
        <f t="shared" si="20"/>
        <v>153.7037037037037</v>
      </c>
      <c r="H138" s="125">
        <f t="shared" si="20"/>
        <v>154.64638783269962</v>
      </c>
      <c r="I138" s="125">
        <f t="shared" si="20"/>
        <v>155.4418604651163</v>
      </c>
      <c r="J138" s="125">
        <f t="shared" si="20"/>
        <v>156.699604743083</v>
      </c>
      <c r="K138" s="125">
        <f t="shared" si="20"/>
        <v>154.18577075098815</v>
      </c>
      <c r="L138" s="125">
        <f>+L124/L82</f>
        <v>156.1341463414634</v>
      </c>
      <c r="M138" s="118">
        <f>+L138-K138</f>
        <v>1.9483755904752513</v>
      </c>
    </row>
    <row r="139" spans="4:13" ht="13.5">
      <c r="D139" s="58" t="s">
        <v>3</v>
      </c>
      <c r="E139" s="81">
        <v>208.4578947368421</v>
      </c>
      <c r="F139" s="71">
        <v>204.2804232804233</v>
      </c>
      <c r="G139" s="71">
        <f t="shared" si="20"/>
        <v>198.43428571428572</v>
      </c>
      <c r="H139" s="71">
        <f t="shared" si="20"/>
        <v>202.88165680473372</v>
      </c>
      <c r="I139" s="71">
        <f t="shared" si="20"/>
        <v>204.8231707317073</v>
      </c>
      <c r="J139" s="71">
        <f t="shared" si="20"/>
        <v>205.7962962962963</v>
      </c>
      <c r="K139" s="71">
        <f t="shared" si="20"/>
        <v>219.8791946308725</v>
      </c>
      <c r="L139" s="134">
        <f>+L125/L83</f>
        <v>221.68707482993196</v>
      </c>
      <c r="M139" s="71">
        <f t="shared" si="21"/>
        <v>1.8078801990594684</v>
      </c>
    </row>
    <row r="140" spans="4:13" ht="13.5">
      <c r="D140" s="58" t="s">
        <v>4</v>
      </c>
      <c r="E140" s="81">
        <v>256.5466377440347</v>
      </c>
      <c r="F140" s="71">
        <v>251.00216919739697</v>
      </c>
      <c r="G140" s="71">
        <f t="shared" si="20"/>
        <v>255.64719101123595</v>
      </c>
      <c r="H140" s="71">
        <f t="shared" si="20"/>
        <v>260.12814645308924</v>
      </c>
      <c r="I140" s="71">
        <f t="shared" si="20"/>
        <v>260.24597701149423</v>
      </c>
      <c r="J140" s="71">
        <f t="shared" si="20"/>
        <v>262.4375</v>
      </c>
      <c r="K140" s="71">
        <f t="shared" si="20"/>
        <v>260.5336426914153</v>
      </c>
      <c r="L140" s="134">
        <f>+L126/L84</f>
        <v>258.5514018691589</v>
      </c>
      <c r="M140" s="71">
        <f t="shared" si="21"/>
        <v>-1.982240822256415</v>
      </c>
    </row>
    <row r="141" spans="4:13" ht="13.5">
      <c r="D141" s="58" t="s">
        <v>5</v>
      </c>
      <c r="E141" s="81">
        <v>263.43891402714934</v>
      </c>
      <c r="F141" s="71">
        <v>260.63884673748106</v>
      </c>
      <c r="G141" s="71">
        <f t="shared" si="20"/>
        <v>271.15334420880913</v>
      </c>
      <c r="H141" s="71">
        <f t="shared" si="20"/>
        <v>272.21087314662276</v>
      </c>
      <c r="I141" s="71">
        <f t="shared" si="20"/>
        <v>273.2871452420701</v>
      </c>
      <c r="J141" s="71">
        <f t="shared" si="20"/>
        <v>277.7517006802721</v>
      </c>
      <c r="K141" s="71">
        <f t="shared" si="20"/>
        <v>280.27556325823224</v>
      </c>
      <c r="L141" s="134">
        <f>+L127/L85</f>
        <v>279.2857142857143</v>
      </c>
      <c r="M141" s="71">
        <f t="shared" si="21"/>
        <v>-0.9898489725179616</v>
      </c>
    </row>
    <row r="142" spans="4:13" ht="13.5">
      <c r="D142" s="122" t="s">
        <v>6</v>
      </c>
      <c r="E142" s="132">
        <v>228.65714285714284</v>
      </c>
      <c r="F142" s="105">
        <v>224.1514360313316</v>
      </c>
      <c r="G142" s="105">
        <f t="shared" si="20"/>
        <v>224.8977900552486</v>
      </c>
      <c r="H142" s="105">
        <f t="shared" si="20"/>
        <v>227.7492957746479</v>
      </c>
      <c r="I142" s="105">
        <f t="shared" si="20"/>
        <v>224.72676056338028</v>
      </c>
      <c r="J142" s="105">
        <f t="shared" si="20"/>
        <v>224.045197740113</v>
      </c>
      <c r="K142" s="105">
        <f t="shared" si="20"/>
        <v>223.77142857142857</v>
      </c>
      <c r="L142" s="136">
        <f>+L128/L86</f>
        <v>222.0806916426513</v>
      </c>
      <c r="M142" s="105">
        <f t="shared" si="21"/>
        <v>-1.6907369287772838</v>
      </c>
    </row>
    <row r="144" spans="5:13" ht="13.5">
      <c r="E144" s="83"/>
      <c r="F144" s="83"/>
      <c r="G144" s="83"/>
      <c r="H144" s="83"/>
      <c r="I144" s="83"/>
      <c r="J144" s="83"/>
      <c r="K144" s="83"/>
      <c r="L144" s="83"/>
      <c r="M144" s="84"/>
    </row>
    <row r="145" spans="5:13" ht="13.5">
      <c r="E145" s="83"/>
      <c r="F145" s="83"/>
      <c r="G145" s="83"/>
      <c r="H145" s="83"/>
      <c r="I145" s="83"/>
      <c r="J145" s="83"/>
      <c r="K145" s="83"/>
      <c r="L145" s="83"/>
      <c r="M145" s="84"/>
    </row>
    <row r="146" spans="5:13" ht="13.5">
      <c r="E146" s="83"/>
      <c r="F146" s="83"/>
      <c r="G146" s="83"/>
      <c r="H146" s="83"/>
      <c r="I146" s="83"/>
      <c r="J146" s="83"/>
      <c r="K146" s="83"/>
      <c r="L146" s="83"/>
      <c r="M146" s="84"/>
    </row>
    <row r="147" spans="5:13" ht="13.5">
      <c r="E147" s="83"/>
      <c r="F147" s="83"/>
      <c r="G147" s="83"/>
      <c r="H147" s="83"/>
      <c r="I147" s="83"/>
      <c r="J147" s="83"/>
      <c r="K147" s="83"/>
      <c r="L147" s="83"/>
      <c r="M147" s="84"/>
    </row>
    <row r="148" spans="4:13" ht="13.5">
      <c r="D148" s="106" t="s">
        <v>96</v>
      </c>
      <c r="E148" s="83"/>
      <c r="F148" s="83"/>
      <c r="G148" s="83"/>
      <c r="H148" s="83"/>
      <c r="I148" s="83"/>
      <c r="J148" s="83"/>
      <c r="K148" s="83"/>
      <c r="L148" s="83"/>
      <c r="M148" s="48" t="s">
        <v>55</v>
      </c>
    </row>
    <row r="149" spans="4:13" s="49" customFormat="1" ht="13.5">
      <c r="D149" s="50" t="s">
        <v>0</v>
      </c>
      <c r="E149" s="51" t="s">
        <v>9</v>
      </c>
      <c r="F149" s="51" t="s">
        <v>73</v>
      </c>
      <c r="G149" s="119" t="s">
        <v>115</v>
      </c>
      <c r="H149" s="51">
        <v>18</v>
      </c>
      <c r="I149" s="51">
        <v>19</v>
      </c>
      <c r="J149" s="52">
        <v>20</v>
      </c>
      <c r="K149" s="52">
        <v>21</v>
      </c>
      <c r="L149" s="52">
        <v>22</v>
      </c>
      <c r="M149" s="53" t="s">
        <v>74</v>
      </c>
    </row>
    <row r="150" spans="4:17" ht="13.5">
      <c r="D150" s="54" t="s">
        <v>1</v>
      </c>
      <c r="E150" s="80">
        <v>27.324447796102604</v>
      </c>
      <c r="F150" s="68">
        <v>27.111773214620914</v>
      </c>
      <c r="G150" s="68">
        <f aca="true" t="shared" si="22" ref="G150:K156">+G122/G94</f>
        <v>26.069906513620904</v>
      </c>
      <c r="H150" s="68">
        <f t="shared" si="22"/>
        <v>25.898361943471556</v>
      </c>
      <c r="I150" s="68">
        <f t="shared" si="22"/>
        <v>25.698123675981034</v>
      </c>
      <c r="J150" s="68">
        <f t="shared" si="22"/>
        <v>25.55678323434949</v>
      </c>
      <c r="K150" s="68">
        <f t="shared" si="22"/>
        <v>25.3901144128568</v>
      </c>
      <c r="L150" s="68">
        <f>L122/L94</f>
        <v>25.201082510819703</v>
      </c>
      <c r="M150" s="68">
        <f aca="true" t="shared" si="23" ref="M150:M156">+L150-K150</f>
        <v>-0.1890319020370974</v>
      </c>
      <c r="Q150" s="75"/>
    </row>
    <row r="151" spans="4:16" ht="13.5">
      <c r="D151" s="108" t="s">
        <v>2</v>
      </c>
      <c r="E151" s="116">
        <v>24.850919137179897</v>
      </c>
      <c r="F151" s="111">
        <v>24.56313022956447</v>
      </c>
      <c r="G151" s="111">
        <f t="shared" si="22"/>
        <v>23.450994051765715</v>
      </c>
      <c r="H151" s="111">
        <f t="shared" si="22"/>
        <v>23.32803863697344</v>
      </c>
      <c r="I151" s="111">
        <f t="shared" si="22"/>
        <v>23.117526991459417</v>
      </c>
      <c r="J151" s="111">
        <f t="shared" si="22"/>
        <v>23.063817204301074</v>
      </c>
      <c r="K151" s="111">
        <f t="shared" si="22"/>
        <v>22.7900478263206</v>
      </c>
      <c r="L151" s="111">
        <f>L123/L95</f>
        <v>22.52601870766584</v>
      </c>
      <c r="M151" s="111">
        <f t="shared" si="23"/>
        <v>-0.26402911865475787</v>
      </c>
      <c r="P151" s="75"/>
    </row>
    <row r="152" spans="4:13" s="62" customFormat="1" ht="13.5">
      <c r="D152" s="120" t="s">
        <v>7</v>
      </c>
      <c r="E152" s="82">
        <v>20.62652705061082</v>
      </c>
      <c r="F152" s="74">
        <v>20.185526315789474</v>
      </c>
      <c r="G152" s="125">
        <f t="shared" si="22"/>
        <v>18.71055004508566</v>
      </c>
      <c r="H152" s="125">
        <f t="shared" si="22"/>
        <v>18.622710622710624</v>
      </c>
      <c r="I152" s="125">
        <f t="shared" si="22"/>
        <v>18.472593274988483</v>
      </c>
      <c r="J152" s="125">
        <f t="shared" si="22"/>
        <v>18.51704810836058</v>
      </c>
      <c r="K152" s="125">
        <f t="shared" si="22"/>
        <v>18.211484593837536</v>
      </c>
      <c r="L152" s="125">
        <f>+L124/L96</f>
        <v>18.21194879089616</v>
      </c>
      <c r="M152" s="125">
        <f>+L152-K152</f>
        <v>0.00046419705862277283</v>
      </c>
    </row>
    <row r="153" spans="4:13" ht="13.5">
      <c r="D153" s="58" t="s">
        <v>3</v>
      </c>
      <c r="E153" s="81">
        <v>23.78506923540036</v>
      </c>
      <c r="F153" s="71">
        <v>23.050149253731345</v>
      </c>
      <c r="G153" s="71">
        <f t="shared" si="22"/>
        <v>20.499409681227863</v>
      </c>
      <c r="H153" s="71">
        <f t="shared" si="22"/>
        <v>20.469850746268655</v>
      </c>
      <c r="I153" s="71">
        <f t="shared" si="22"/>
        <v>20.48231707317073</v>
      </c>
      <c r="J153" s="71">
        <f t="shared" si="22"/>
        <v>20.365913255956016</v>
      </c>
      <c r="K153" s="71">
        <f t="shared" si="22"/>
        <v>20.349068322981367</v>
      </c>
      <c r="L153" s="134">
        <f>+L125/L97</f>
        <v>20.091245376078916</v>
      </c>
      <c r="M153" s="71">
        <f>+L153-K153</f>
        <v>-0.25782294690245067</v>
      </c>
    </row>
    <row r="154" spans="4:13" ht="13.5">
      <c r="D154" s="58" t="s">
        <v>4</v>
      </c>
      <c r="E154" s="81">
        <v>25.455876022384846</v>
      </c>
      <c r="F154" s="71">
        <v>25.165724227925185</v>
      </c>
      <c r="G154" s="71">
        <f t="shared" si="22"/>
        <v>24.323925593329058</v>
      </c>
      <c r="H154" s="71">
        <f t="shared" si="22"/>
        <v>24.36262323189027</v>
      </c>
      <c r="I154" s="71">
        <f t="shared" si="22"/>
        <v>24.282925782925783</v>
      </c>
      <c r="J154" s="71">
        <f t="shared" si="22"/>
        <v>24.193982074263765</v>
      </c>
      <c r="K154" s="71">
        <f t="shared" si="22"/>
        <v>24.019251336898396</v>
      </c>
      <c r="L154" s="134">
        <f>+L126/L98</f>
        <v>23.706083976006855</v>
      </c>
      <c r="M154" s="71">
        <f t="shared" si="23"/>
        <v>-0.3131673608915406</v>
      </c>
    </row>
    <row r="155" spans="4:13" ht="13.5">
      <c r="D155" s="58" t="s">
        <v>5</v>
      </c>
      <c r="E155" s="81">
        <v>26.076440728575694</v>
      </c>
      <c r="F155" s="71">
        <v>25.96145707376058</v>
      </c>
      <c r="G155" s="71">
        <f t="shared" si="22"/>
        <v>25.1083081570997</v>
      </c>
      <c r="H155" s="71">
        <f t="shared" si="22"/>
        <v>24.895585354828988</v>
      </c>
      <c r="I155" s="71">
        <f t="shared" si="22"/>
        <v>24.67576123002713</v>
      </c>
      <c r="J155" s="71">
        <f t="shared" si="22"/>
        <v>24.60349502862308</v>
      </c>
      <c r="K155" s="71">
        <f t="shared" si="22"/>
        <v>24.267557022809125</v>
      </c>
      <c r="L155" s="134">
        <f>+L127/L99</f>
        <v>24.002096122173977</v>
      </c>
      <c r="M155" s="71">
        <f t="shared" si="23"/>
        <v>-0.2654609006351478</v>
      </c>
    </row>
    <row r="156" spans="4:13" ht="13.5">
      <c r="D156" s="122" t="s">
        <v>6</v>
      </c>
      <c r="E156" s="132">
        <v>24.97390070921986</v>
      </c>
      <c r="F156" s="105">
        <v>24.705035971223023</v>
      </c>
      <c r="G156" s="105">
        <f t="shared" si="22"/>
        <v>23.584298957126304</v>
      </c>
      <c r="H156" s="105">
        <f t="shared" si="22"/>
        <v>23.279873308378924</v>
      </c>
      <c r="I156" s="105">
        <f t="shared" si="22"/>
        <v>22.72877492877493</v>
      </c>
      <c r="J156" s="105">
        <f t="shared" si="22"/>
        <v>22.673527730131504</v>
      </c>
      <c r="K156" s="105">
        <f t="shared" si="22"/>
        <v>22.262649232518477</v>
      </c>
      <c r="L156" s="136">
        <f>+L128/L100</f>
        <v>21.867763904653803</v>
      </c>
      <c r="M156" s="105">
        <f t="shared" si="23"/>
        <v>-0.39488532786467445</v>
      </c>
    </row>
    <row r="158" spans="5:13" ht="13.5">
      <c r="E158" s="83"/>
      <c r="F158" s="83"/>
      <c r="G158" s="83"/>
      <c r="H158" s="83"/>
      <c r="I158" s="83"/>
      <c r="J158" s="83"/>
      <c r="K158" s="83"/>
      <c r="L158" s="83"/>
      <c r="M158" s="84"/>
    </row>
    <row r="159" spans="5:13" ht="13.5">
      <c r="E159" s="83"/>
      <c r="F159" s="83"/>
      <c r="G159" s="83"/>
      <c r="H159" s="83"/>
      <c r="I159" s="83"/>
      <c r="J159" s="83"/>
      <c r="K159" s="83"/>
      <c r="L159" s="83"/>
      <c r="M159" s="84"/>
    </row>
    <row r="160" spans="5:13" ht="13.5">
      <c r="E160" s="83"/>
      <c r="F160" s="83"/>
      <c r="G160" s="83"/>
      <c r="H160" s="83"/>
      <c r="I160" s="83"/>
      <c r="J160" s="83"/>
      <c r="K160" s="83"/>
      <c r="L160" s="83"/>
      <c r="M160" s="84"/>
    </row>
    <row r="161" spans="5:13" ht="13.5">
      <c r="E161" s="83"/>
      <c r="F161" s="83"/>
      <c r="G161" s="83"/>
      <c r="H161" s="83"/>
      <c r="I161" s="83"/>
      <c r="J161" s="83"/>
      <c r="K161" s="83"/>
      <c r="L161" s="83"/>
      <c r="M161" s="84"/>
    </row>
    <row r="162" spans="4:13" ht="13.5">
      <c r="D162" s="106" t="s">
        <v>97</v>
      </c>
      <c r="E162" s="83"/>
      <c r="F162" s="83"/>
      <c r="G162" s="83"/>
      <c r="H162" s="83"/>
      <c r="I162" s="83"/>
      <c r="J162" s="83"/>
      <c r="K162" s="83"/>
      <c r="L162" s="83"/>
      <c r="M162" s="48" t="s">
        <v>55</v>
      </c>
    </row>
    <row r="163" spans="4:13" s="49" customFormat="1" ht="13.5">
      <c r="D163" s="50" t="s">
        <v>0</v>
      </c>
      <c r="E163" s="51" t="s">
        <v>9</v>
      </c>
      <c r="F163" s="51" t="s">
        <v>73</v>
      </c>
      <c r="G163" s="119" t="s">
        <v>115</v>
      </c>
      <c r="H163" s="51">
        <v>18</v>
      </c>
      <c r="I163" s="51">
        <v>19</v>
      </c>
      <c r="J163" s="52">
        <v>20</v>
      </c>
      <c r="K163" s="52">
        <v>21</v>
      </c>
      <c r="L163" s="52">
        <v>22</v>
      </c>
      <c r="M163" s="53" t="s">
        <v>74</v>
      </c>
    </row>
    <row r="164" spans="4:14" ht="13.5">
      <c r="D164" s="54" t="s">
        <v>1</v>
      </c>
      <c r="E164" s="80">
        <v>18.2</v>
      </c>
      <c r="F164" s="57">
        <v>407598</v>
      </c>
      <c r="G164" s="57">
        <v>416833</v>
      </c>
      <c r="H164" s="57">
        <v>417858</v>
      </c>
      <c r="I164" s="57">
        <v>418246</v>
      </c>
      <c r="J164" s="57">
        <v>419309</v>
      </c>
      <c r="K164" s="57">
        <v>419518</v>
      </c>
      <c r="L164" s="57">
        <v>419776</v>
      </c>
      <c r="M164" s="57">
        <f>+L164-K164</f>
        <v>258</v>
      </c>
      <c r="N164" s="85"/>
    </row>
    <row r="165" spans="4:14" ht="13.5">
      <c r="D165" s="108" t="s">
        <v>2</v>
      </c>
      <c r="E165" s="116">
        <v>16.1</v>
      </c>
      <c r="F165" s="110">
        <f>SUM(F167:F171)</f>
        <v>25115</v>
      </c>
      <c r="G165" s="110">
        <f aca="true" t="shared" si="24" ref="G165:L165">SUM(G166:G170)</f>
        <v>28630</v>
      </c>
      <c r="H165" s="110">
        <f t="shared" si="24"/>
        <v>28498</v>
      </c>
      <c r="I165" s="110">
        <f t="shared" si="24"/>
        <v>28311</v>
      </c>
      <c r="J165" s="110">
        <f t="shared" si="24"/>
        <v>28153</v>
      </c>
      <c r="K165" s="110">
        <f t="shared" si="24"/>
        <v>27958</v>
      </c>
      <c r="L165" s="110">
        <f t="shared" si="24"/>
        <v>27856</v>
      </c>
      <c r="M165" s="110">
        <f aca="true" t="shared" si="25" ref="M165:M170">+L165-K165</f>
        <v>-102</v>
      </c>
      <c r="N165" s="86"/>
    </row>
    <row r="166" spans="4:14" s="62" customFormat="1" ht="13.5">
      <c r="D166" s="120" t="s">
        <v>7</v>
      </c>
      <c r="E166" s="82">
        <v>12.7</v>
      </c>
      <c r="F166" s="65">
        <v>3729</v>
      </c>
      <c r="G166" s="121">
        <v>3609</v>
      </c>
      <c r="H166" s="121">
        <v>3549</v>
      </c>
      <c r="I166" s="121">
        <v>3516</v>
      </c>
      <c r="J166" s="121">
        <v>3469</v>
      </c>
      <c r="K166" s="121">
        <v>3496</v>
      </c>
      <c r="L166" s="121">
        <v>3429</v>
      </c>
      <c r="M166" s="121">
        <f>+L166-K166</f>
        <v>-67</v>
      </c>
      <c r="N166" s="87"/>
    </row>
    <row r="167" spans="4:14" ht="13.5">
      <c r="D167" s="58" t="s">
        <v>3</v>
      </c>
      <c r="E167" s="81">
        <v>14.9</v>
      </c>
      <c r="F167" s="61">
        <v>2678</v>
      </c>
      <c r="G167" s="61">
        <v>2693</v>
      </c>
      <c r="H167" s="61">
        <v>2674</v>
      </c>
      <c r="I167" s="61">
        <v>2616</v>
      </c>
      <c r="J167" s="61">
        <v>2596</v>
      </c>
      <c r="K167" s="61">
        <v>2532</v>
      </c>
      <c r="L167" s="61">
        <v>2540</v>
      </c>
      <c r="M167" s="61">
        <f t="shared" si="25"/>
        <v>8</v>
      </c>
      <c r="N167" s="85"/>
    </row>
    <row r="168" spans="4:14" ht="13.5">
      <c r="D168" s="58" t="s">
        <v>4</v>
      </c>
      <c r="E168" s="81">
        <v>16.7</v>
      </c>
      <c r="F168" s="61">
        <v>7009</v>
      </c>
      <c r="G168" s="61">
        <v>7208</v>
      </c>
      <c r="H168" s="61">
        <v>7202</v>
      </c>
      <c r="I168" s="61">
        <v>7160</v>
      </c>
      <c r="J168" s="61">
        <v>7162</v>
      </c>
      <c r="K168" s="61">
        <v>7131</v>
      </c>
      <c r="L168" s="61">
        <v>7121</v>
      </c>
      <c r="M168" s="61">
        <f t="shared" si="25"/>
        <v>-10</v>
      </c>
      <c r="N168" s="85"/>
    </row>
    <row r="169" spans="4:14" ht="13.5">
      <c r="D169" s="58" t="s">
        <v>5</v>
      </c>
      <c r="E169" s="81">
        <v>17.1</v>
      </c>
      <c r="F169" s="61">
        <v>10104</v>
      </c>
      <c r="G169" s="61">
        <v>9796</v>
      </c>
      <c r="H169" s="61">
        <v>9738</v>
      </c>
      <c r="I169" s="61">
        <v>9713</v>
      </c>
      <c r="J169" s="61">
        <v>9635</v>
      </c>
      <c r="K169" s="61">
        <v>9537</v>
      </c>
      <c r="L169" s="61">
        <v>9503</v>
      </c>
      <c r="M169" s="61">
        <f t="shared" si="25"/>
        <v>-34</v>
      </c>
      <c r="N169" s="85"/>
    </row>
    <row r="170" spans="4:14" ht="13.5">
      <c r="D170" s="122" t="s">
        <v>6</v>
      </c>
      <c r="E170" s="132">
        <v>16.3</v>
      </c>
      <c r="F170" s="124">
        <v>5324</v>
      </c>
      <c r="G170" s="124">
        <v>5324</v>
      </c>
      <c r="H170" s="124">
        <v>5335</v>
      </c>
      <c r="I170" s="124">
        <v>5306</v>
      </c>
      <c r="J170" s="124">
        <v>5291</v>
      </c>
      <c r="K170" s="124">
        <v>5262</v>
      </c>
      <c r="L170" s="124">
        <v>5263</v>
      </c>
      <c r="M170" s="124">
        <f t="shared" si="25"/>
        <v>1</v>
      </c>
      <c r="N170" s="85"/>
    </row>
    <row r="172" spans="4:14" s="62" customFormat="1" ht="13.5">
      <c r="D172" s="88"/>
      <c r="E172" s="89"/>
      <c r="F172" s="90"/>
      <c r="G172" s="90"/>
      <c r="H172" s="90"/>
      <c r="I172" s="90"/>
      <c r="J172" s="90"/>
      <c r="K172" s="90"/>
      <c r="L172" s="90"/>
      <c r="M172" s="90"/>
      <c r="N172" s="87"/>
    </row>
    <row r="173" spans="4:14" s="62" customFormat="1" ht="13.5">
      <c r="D173" s="88"/>
      <c r="E173" s="89"/>
      <c r="F173" s="90"/>
      <c r="G173" s="90"/>
      <c r="H173" s="90"/>
      <c r="I173" s="90"/>
      <c r="J173" s="90"/>
      <c r="K173" s="90"/>
      <c r="L173" s="90"/>
      <c r="M173" s="90"/>
      <c r="N173" s="87"/>
    </row>
    <row r="174" spans="4:14" s="62" customFormat="1" ht="13.5">
      <c r="D174" s="88"/>
      <c r="E174" s="89"/>
      <c r="F174" s="90"/>
      <c r="G174" s="90"/>
      <c r="H174" s="90"/>
      <c r="I174" s="90"/>
      <c r="J174" s="90"/>
      <c r="K174" s="90"/>
      <c r="L174" s="90"/>
      <c r="M174" s="90"/>
      <c r="N174" s="87"/>
    </row>
    <row r="175" spans="5:13" ht="13.5">
      <c r="E175" s="83"/>
      <c r="F175" s="83"/>
      <c r="G175" s="83"/>
      <c r="H175" s="83"/>
      <c r="I175" s="83"/>
      <c r="J175" s="83"/>
      <c r="K175" s="83"/>
      <c r="L175" s="83"/>
      <c r="M175" s="84"/>
    </row>
    <row r="176" spans="4:13" ht="13.5">
      <c r="D176" s="106" t="s">
        <v>98</v>
      </c>
      <c r="E176" s="83"/>
      <c r="F176" s="83"/>
      <c r="G176" s="83"/>
      <c r="H176" s="83"/>
      <c r="I176" s="83"/>
      <c r="J176" s="83"/>
      <c r="K176" s="83"/>
      <c r="L176" s="83"/>
      <c r="M176" s="48" t="s">
        <v>55</v>
      </c>
    </row>
    <row r="177" spans="4:13" s="49" customFormat="1" ht="13.5">
      <c r="D177" s="50" t="s">
        <v>0</v>
      </c>
      <c r="E177" s="51" t="s">
        <v>9</v>
      </c>
      <c r="F177" s="51" t="s">
        <v>73</v>
      </c>
      <c r="G177" s="119" t="s">
        <v>115</v>
      </c>
      <c r="H177" s="51">
        <v>18</v>
      </c>
      <c r="I177" s="51">
        <v>19</v>
      </c>
      <c r="J177" s="52">
        <v>20</v>
      </c>
      <c r="K177" s="52">
        <v>21</v>
      </c>
      <c r="L177" s="52">
        <v>22</v>
      </c>
      <c r="M177" s="53" t="s">
        <v>74</v>
      </c>
    </row>
    <row r="178" spans="4:14" ht="13.5">
      <c r="D178" s="54" t="s">
        <v>1</v>
      </c>
      <c r="E178" s="80">
        <v>18.2</v>
      </c>
      <c r="F178" s="68">
        <f aca="true" t="shared" si="26" ref="F178:L184">+F122/F164</f>
        <v>18.071921353882992</v>
      </c>
      <c r="G178" s="68">
        <f t="shared" si="26"/>
        <v>17.26700621112052</v>
      </c>
      <c r="H178" s="68">
        <f t="shared" si="26"/>
        <v>17.20062078505138</v>
      </c>
      <c r="I178" s="68">
        <f t="shared" si="26"/>
        <v>17.05425515127461</v>
      </c>
      <c r="J178" s="68">
        <f t="shared" si="26"/>
        <v>16.98456508207551</v>
      </c>
      <c r="K178" s="68">
        <f t="shared" si="26"/>
        <v>16.83743248203891</v>
      </c>
      <c r="L178" s="68">
        <f>L122/L164</f>
        <v>16.65978045433755</v>
      </c>
      <c r="M178" s="71">
        <f aca="true" t="shared" si="27" ref="M178:M184">+L178-K178</f>
        <v>-0.17765202770135957</v>
      </c>
      <c r="N178" s="85"/>
    </row>
    <row r="179" spans="4:14" ht="13.5">
      <c r="D179" s="108" t="s">
        <v>2</v>
      </c>
      <c r="E179" s="116">
        <v>16.1</v>
      </c>
      <c r="F179" s="111">
        <f t="shared" si="26"/>
        <v>18.23432211825602</v>
      </c>
      <c r="G179" s="111">
        <f t="shared" si="26"/>
        <v>15.285330073349634</v>
      </c>
      <c r="H179" s="111">
        <f t="shared" si="26"/>
        <v>15.254333637448243</v>
      </c>
      <c r="I179" s="111">
        <f t="shared" si="26"/>
        <v>15.201829677510508</v>
      </c>
      <c r="J179" s="111">
        <f t="shared" si="26"/>
        <v>15.237701133094165</v>
      </c>
      <c r="K179" s="111">
        <f t="shared" si="26"/>
        <v>15.169182344945991</v>
      </c>
      <c r="L179" s="111">
        <f t="shared" si="26"/>
        <v>15.042683802412407</v>
      </c>
      <c r="M179" s="71">
        <f t="shared" si="27"/>
        <v>-0.12649854253358406</v>
      </c>
      <c r="N179" s="86"/>
    </row>
    <row r="180" spans="4:14" s="62" customFormat="1" ht="13.5">
      <c r="D180" s="120" t="s">
        <v>7</v>
      </c>
      <c r="E180" s="82">
        <v>12.7</v>
      </c>
      <c r="F180" s="74">
        <f t="shared" si="26"/>
        <v>12.341914722445695</v>
      </c>
      <c r="G180" s="125">
        <f t="shared" si="26"/>
        <v>11.499030202272097</v>
      </c>
      <c r="H180" s="125">
        <f t="shared" si="26"/>
        <v>11.460129613975768</v>
      </c>
      <c r="I180" s="125">
        <f t="shared" si="26"/>
        <v>11.406143344709898</v>
      </c>
      <c r="J180" s="125">
        <f t="shared" si="26"/>
        <v>11.428365523205535</v>
      </c>
      <c r="K180" s="125">
        <f t="shared" si="26"/>
        <v>11.158180778032037</v>
      </c>
      <c r="L180" s="125">
        <f>+L124/L166</f>
        <v>11.201224846894139</v>
      </c>
      <c r="M180" s="125">
        <f t="shared" si="27"/>
        <v>0.04304406886210188</v>
      </c>
      <c r="N180" s="87"/>
    </row>
    <row r="181" spans="4:14" ht="13.5">
      <c r="D181" s="58" t="s">
        <v>3</v>
      </c>
      <c r="E181" s="81">
        <v>14.9</v>
      </c>
      <c r="F181" s="71">
        <f t="shared" si="26"/>
        <v>14.417102315160568</v>
      </c>
      <c r="G181" s="71">
        <f t="shared" si="26"/>
        <v>12.894912736724843</v>
      </c>
      <c r="H181" s="71">
        <f t="shared" si="26"/>
        <v>12.82236350037397</v>
      </c>
      <c r="I181" s="71">
        <f t="shared" si="26"/>
        <v>12.840596330275229</v>
      </c>
      <c r="J181" s="71">
        <f t="shared" si="26"/>
        <v>12.842449922958398</v>
      </c>
      <c r="K181" s="71">
        <f t="shared" si="26"/>
        <v>12.9391785150079</v>
      </c>
      <c r="L181" s="134">
        <f>+L125/L167</f>
        <v>12.82992125984252</v>
      </c>
      <c r="M181" s="71">
        <f t="shared" si="27"/>
        <v>-0.10925725516537987</v>
      </c>
      <c r="N181" s="85"/>
    </row>
    <row r="182" spans="4:14" ht="13.5">
      <c r="D182" s="58" t="s">
        <v>4</v>
      </c>
      <c r="E182" s="81">
        <v>16.7</v>
      </c>
      <c r="F182" s="71">
        <f t="shared" si="26"/>
        <v>16.509059780282495</v>
      </c>
      <c r="G182" s="71">
        <f t="shared" si="26"/>
        <v>15.78288013318535</v>
      </c>
      <c r="H182" s="71">
        <f t="shared" si="26"/>
        <v>15.783948903082477</v>
      </c>
      <c r="I182" s="71">
        <f t="shared" si="26"/>
        <v>15.811033519553073</v>
      </c>
      <c r="J182" s="71">
        <f t="shared" si="26"/>
        <v>15.829796146327842</v>
      </c>
      <c r="K182" s="71">
        <f t="shared" si="26"/>
        <v>15.746739587715608</v>
      </c>
      <c r="L182" s="134">
        <f>+L126/L168</f>
        <v>15.539952253896924</v>
      </c>
      <c r="M182" s="71">
        <f t="shared" si="27"/>
        <v>-0.2067873338186832</v>
      </c>
      <c r="N182" s="85"/>
    </row>
    <row r="183" spans="4:14" ht="13.5">
      <c r="D183" s="58" t="s">
        <v>5</v>
      </c>
      <c r="E183" s="81">
        <v>17.1</v>
      </c>
      <c r="F183" s="71">
        <f t="shared" si="26"/>
        <v>16.9993072050673</v>
      </c>
      <c r="G183" s="71">
        <f t="shared" si="26"/>
        <v>16.967844017966517</v>
      </c>
      <c r="H183" s="71">
        <f t="shared" si="26"/>
        <v>16.967755185869787</v>
      </c>
      <c r="I183" s="71">
        <f t="shared" si="26"/>
        <v>16.853598270359313</v>
      </c>
      <c r="J183" s="71">
        <f t="shared" si="26"/>
        <v>16.950492994291643</v>
      </c>
      <c r="K183" s="71">
        <f t="shared" si="26"/>
        <v>16.95700954178463</v>
      </c>
      <c r="L183" s="134">
        <f>+L127/L169</f>
        <v>16.869409660107333</v>
      </c>
      <c r="M183" s="71">
        <f t="shared" si="27"/>
        <v>-0.0875998816772956</v>
      </c>
      <c r="N183" s="85"/>
    </row>
    <row r="184" spans="4:14" ht="13.5">
      <c r="D184" s="122" t="s">
        <v>6</v>
      </c>
      <c r="E184" s="132">
        <v>16.3</v>
      </c>
      <c r="F184" s="105">
        <f t="shared" si="26"/>
        <v>16.125093914350114</v>
      </c>
      <c r="G184" s="105">
        <f t="shared" si="26"/>
        <v>15.291697971450038</v>
      </c>
      <c r="H184" s="105">
        <f t="shared" si="26"/>
        <v>15.154826616682287</v>
      </c>
      <c r="I184" s="105">
        <f t="shared" si="26"/>
        <v>15.035431586882774</v>
      </c>
      <c r="J184" s="105">
        <f t="shared" si="26"/>
        <v>14.98998298998299</v>
      </c>
      <c r="K184" s="105">
        <f t="shared" si="26"/>
        <v>14.884074496389205</v>
      </c>
      <c r="L184" s="136">
        <f>+L128/L170</f>
        <v>14.642219266577998</v>
      </c>
      <c r="M184" s="105">
        <f t="shared" si="27"/>
        <v>-0.24185522981120755</v>
      </c>
      <c r="N184" s="85"/>
    </row>
    <row r="186" spans="4:13" ht="13.5">
      <c r="D186" s="91"/>
      <c r="E186" s="83"/>
      <c r="F186" s="83"/>
      <c r="G186" s="83"/>
      <c r="H186" s="83"/>
      <c r="I186" s="83"/>
      <c r="J186" s="83"/>
      <c r="K186" s="83"/>
      <c r="L186" s="83"/>
      <c r="M186" s="84"/>
    </row>
    <row r="187" spans="4:13" ht="13.5">
      <c r="D187" s="91"/>
      <c r="E187" s="83"/>
      <c r="F187" s="83"/>
      <c r="G187" s="83"/>
      <c r="H187" s="83"/>
      <c r="I187" s="83"/>
      <c r="J187" s="83"/>
      <c r="K187" s="83"/>
      <c r="L187" s="83"/>
      <c r="M187" s="84"/>
    </row>
    <row r="188" spans="4:13" ht="13.5">
      <c r="D188" s="91"/>
      <c r="E188" s="83"/>
      <c r="F188" s="83"/>
      <c r="G188" s="83"/>
      <c r="H188" s="83"/>
      <c r="I188" s="83"/>
      <c r="J188" s="83"/>
      <c r="K188" s="83"/>
      <c r="L188" s="83"/>
      <c r="M188" s="84"/>
    </row>
    <row r="189" spans="4:13" ht="13.5">
      <c r="D189" s="91"/>
      <c r="E189" s="83"/>
      <c r="F189" s="83"/>
      <c r="G189" s="83"/>
      <c r="H189" s="83"/>
      <c r="I189" s="83"/>
      <c r="J189" s="83"/>
      <c r="K189" s="83"/>
      <c r="L189" s="83"/>
      <c r="M189" s="84"/>
    </row>
    <row r="190" spans="3:13" ht="14.25">
      <c r="C190" s="11" t="s">
        <v>99</v>
      </c>
      <c r="E190" s="83"/>
      <c r="F190" s="83"/>
      <c r="G190" s="83"/>
      <c r="H190" s="83"/>
      <c r="I190" s="83"/>
      <c r="J190" s="83"/>
      <c r="K190" s="83"/>
      <c r="L190" s="83"/>
      <c r="M190" s="84"/>
    </row>
    <row r="191" spans="5:13" ht="13.5">
      <c r="E191" s="83"/>
      <c r="F191" s="83"/>
      <c r="G191" s="83"/>
      <c r="H191" s="83"/>
      <c r="I191" s="83"/>
      <c r="J191" s="83"/>
      <c r="K191" s="83"/>
      <c r="L191" s="83"/>
      <c r="M191" s="84"/>
    </row>
    <row r="192" spans="4:13" ht="13.5">
      <c r="D192" s="106" t="s">
        <v>100</v>
      </c>
      <c r="E192" s="83"/>
      <c r="F192" s="83"/>
      <c r="G192" s="83"/>
      <c r="H192" s="83"/>
      <c r="I192" s="83"/>
      <c r="J192" s="83"/>
      <c r="K192" s="83"/>
      <c r="L192" s="83"/>
      <c r="M192" s="48" t="s">
        <v>10</v>
      </c>
    </row>
    <row r="193" spans="4:13" s="49" customFormat="1" ht="13.5">
      <c r="D193" s="50" t="s">
        <v>0</v>
      </c>
      <c r="E193" s="51" t="s">
        <v>9</v>
      </c>
      <c r="F193" s="51" t="s">
        <v>73</v>
      </c>
      <c r="G193" s="119" t="s">
        <v>115</v>
      </c>
      <c r="H193" s="51">
        <v>18</v>
      </c>
      <c r="I193" s="51">
        <v>19</v>
      </c>
      <c r="J193" s="52">
        <v>20</v>
      </c>
      <c r="K193" s="52">
        <v>21</v>
      </c>
      <c r="L193" s="52">
        <v>22</v>
      </c>
      <c r="M193" s="53" t="s">
        <v>74</v>
      </c>
    </row>
    <row r="194" spans="4:13" ht="13.5">
      <c r="D194" s="54" t="s">
        <v>1</v>
      </c>
      <c r="E194" s="77">
        <v>11220</v>
      </c>
      <c r="F194" s="57">
        <v>11209</v>
      </c>
      <c r="G194" s="57">
        <v>11035</v>
      </c>
      <c r="H194" s="57">
        <v>10992</v>
      </c>
      <c r="I194" s="57">
        <v>10955</v>
      </c>
      <c r="J194" s="57">
        <v>10915</v>
      </c>
      <c r="K194" s="57">
        <v>10864</v>
      </c>
      <c r="L194" s="57">
        <v>10815</v>
      </c>
      <c r="M194" s="57">
        <f>+L194-K194</f>
        <v>-49</v>
      </c>
    </row>
    <row r="195" spans="4:13" ht="13.5">
      <c r="D195" s="108" t="s">
        <v>2</v>
      </c>
      <c r="E195" s="109">
        <v>845</v>
      </c>
      <c r="F195" s="110">
        <v>843</v>
      </c>
      <c r="G195" s="110">
        <f aca="true" t="shared" si="28" ref="G195:L195">SUM(G196:G200)</f>
        <v>828</v>
      </c>
      <c r="H195" s="110">
        <f t="shared" si="28"/>
        <v>818</v>
      </c>
      <c r="I195" s="110">
        <f t="shared" si="28"/>
        <v>817</v>
      </c>
      <c r="J195" s="110">
        <f t="shared" si="28"/>
        <v>817</v>
      </c>
      <c r="K195" s="110">
        <f t="shared" si="28"/>
        <v>809</v>
      </c>
      <c r="L195" s="110">
        <f t="shared" si="28"/>
        <v>803</v>
      </c>
      <c r="M195" s="110">
        <f aca="true" t="shared" si="29" ref="M195:M200">+L195-K195</f>
        <v>-6</v>
      </c>
    </row>
    <row r="196" spans="4:13" s="62" customFormat="1" ht="13.5">
      <c r="D196" s="120" t="s">
        <v>7</v>
      </c>
      <c r="E196" s="79">
        <v>118</v>
      </c>
      <c r="F196" s="65">
        <v>118</v>
      </c>
      <c r="G196" s="121">
        <v>111</v>
      </c>
      <c r="H196" s="121">
        <v>111</v>
      </c>
      <c r="I196" s="121">
        <v>108</v>
      </c>
      <c r="J196" s="121">
        <v>108</v>
      </c>
      <c r="K196" s="121">
        <v>108</v>
      </c>
      <c r="L196" s="121">
        <v>106</v>
      </c>
      <c r="M196" s="121">
        <f>+L196-K196</f>
        <v>-2</v>
      </c>
    </row>
    <row r="197" spans="4:13" ht="13.5">
      <c r="D197" s="58" t="s">
        <v>3</v>
      </c>
      <c r="E197" s="78">
        <v>62</v>
      </c>
      <c r="F197" s="61">
        <v>62</v>
      </c>
      <c r="G197" s="61">
        <v>63</v>
      </c>
      <c r="H197" s="61">
        <v>64</v>
      </c>
      <c r="I197" s="61">
        <v>64</v>
      </c>
      <c r="J197" s="61">
        <v>64</v>
      </c>
      <c r="K197" s="61">
        <v>65</v>
      </c>
      <c r="L197" s="61">
        <v>65</v>
      </c>
      <c r="M197" s="61">
        <f t="shared" si="29"/>
        <v>0</v>
      </c>
    </row>
    <row r="198" spans="4:13" ht="13.5">
      <c r="D198" s="58" t="s">
        <v>4</v>
      </c>
      <c r="E198" s="78">
        <v>180</v>
      </c>
      <c r="F198" s="61">
        <v>179</v>
      </c>
      <c r="G198" s="61">
        <v>178</v>
      </c>
      <c r="H198" s="61">
        <v>174</v>
      </c>
      <c r="I198" s="61">
        <v>175</v>
      </c>
      <c r="J198" s="61">
        <v>175</v>
      </c>
      <c r="K198" s="61">
        <v>174</v>
      </c>
      <c r="L198" s="61">
        <v>174</v>
      </c>
      <c r="M198" s="61">
        <f t="shared" si="29"/>
        <v>0</v>
      </c>
    </row>
    <row r="199" spans="4:13" ht="13.5">
      <c r="D199" s="58" t="s">
        <v>5</v>
      </c>
      <c r="E199" s="78">
        <v>285</v>
      </c>
      <c r="F199" s="61">
        <v>284</v>
      </c>
      <c r="G199" s="61">
        <v>286</v>
      </c>
      <c r="H199" s="61">
        <v>286</v>
      </c>
      <c r="I199" s="61">
        <v>286</v>
      </c>
      <c r="J199" s="61">
        <v>286</v>
      </c>
      <c r="K199" s="61">
        <v>282</v>
      </c>
      <c r="L199" s="61">
        <v>279</v>
      </c>
      <c r="M199" s="61">
        <f t="shared" si="29"/>
        <v>-3</v>
      </c>
    </row>
    <row r="200" spans="4:13" ht="13.5">
      <c r="D200" s="122" t="s">
        <v>6</v>
      </c>
      <c r="E200" s="123">
        <v>200</v>
      </c>
      <c r="F200" s="124">
        <v>200</v>
      </c>
      <c r="G200" s="124">
        <v>190</v>
      </c>
      <c r="H200" s="124">
        <v>183</v>
      </c>
      <c r="I200" s="124">
        <v>184</v>
      </c>
      <c r="J200" s="124">
        <v>184</v>
      </c>
      <c r="K200" s="124">
        <v>180</v>
      </c>
      <c r="L200" s="124">
        <v>179</v>
      </c>
      <c r="M200" s="124">
        <f t="shared" si="29"/>
        <v>-1</v>
      </c>
    </row>
    <row r="202" spans="5:13" ht="13.5">
      <c r="E202" s="83"/>
      <c r="F202" s="83"/>
      <c r="G202" s="83"/>
      <c r="H202" s="83"/>
      <c r="I202" s="83"/>
      <c r="J202" s="83"/>
      <c r="K202" s="83"/>
      <c r="L202" s="83"/>
      <c r="M202" s="84"/>
    </row>
    <row r="203" spans="5:13" ht="13.5">
      <c r="E203" s="83"/>
      <c r="F203" s="83"/>
      <c r="G203" s="83"/>
      <c r="H203" s="83"/>
      <c r="I203" s="83"/>
      <c r="J203" s="83"/>
      <c r="K203" s="83"/>
      <c r="L203" s="83"/>
      <c r="M203" s="84"/>
    </row>
    <row r="204" spans="5:13" ht="13.5">
      <c r="E204" s="83"/>
      <c r="F204" s="83"/>
      <c r="G204" s="83"/>
      <c r="H204" s="83"/>
      <c r="I204" s="83"/>
      <c r="J204" s="83"/>
      <c r="K204" s="83"/>
      <c r="L204" s="83"/>
      <c r="M204" s="84"/>
    </row>
    <row r="205" spans="5:13" ht="13.5">
      <c r="E205" s="83"/>
      <c r="F205" s="83"/>
      <c r="G205" s="83"/>
      <c r="H205" s="83"/>
      <c r="I205" s="83"/>
      <c r="J205" s="83"/>
      <c r="K205" s="83"/>
      <c r="L205" s="83"/>
      <c r="M205" s="84"/>
    </row>
    <row r="206" spans="4:13" ht="13.5">
      <c r="D206" s="106" t="s">
        <v>101</v>
      </c>
      <c r="E206" s="83"/>
      <c r="F206" s="83"/>
      <c r="G206" s="83"/>
      <c r="H206" s="83"/>
      <c r="I206" s="83"/>
      <c r="J206" s="83"/>
      <c r="K206" s="83"/>
      <c r="L206" s="83"/>
      <c r="M206" s="48" t="s">
        <v>114</v>
      </c>
    </row>
    <row r="207" spans="4:13" s="49" customFormat="1" ht="13.5">
      <c r="D207" s="50" t="s">
        <v>0</v>
      </c>
      <c r="E207" s="51" t="s">
        <v>9</v>
      </c>
      <c r="F207" s="51" t="s">
        <v>73</v>
      </c>
      <c r="G207" s="119" t="s">
        <v>115</v>
      </c>
      <c r="H207" s="51">
        <v>18</v>
      </c>
      <c r="I207" s="51">
        <v>19</v>
      </c>
      <c r="J207" s="52">
        <v>20</v>
      </c>
      <c r="K207" s="52">
        <v>21</v>
      </c>
      <c r="L207" s="52">
        <v>22</v>
      </c>
      <c r="M207" s="53" t="s">
        <v>74</v>
      </c>
    </row>
    <row r="208" spans="4:13" ht="13.5">
      <c r="D208" s="54" t="s">
        <v>1</v>
      </c>
      <c r="E208" s="77">
        <v>129587</v>
      </c>
      <c r="F208" s="57">
        <v>126643</v>
      </c>
      <c r="G208" s="57">
        <v>118182</v>
      </c>
      <c r="H208" s="57">
        <v>118467</v>
      </c>
      <c r="I208" s="57">
        <v>119606</v>
      </c>
      <c r="J208" s="57">
        <v>119933</v>
      </c>
      <c r="K208" s="57">
        <v>121197</v>
      </c>
      <c r="L208" s="57">
        <v>121070</v>
      </c>
      <c r="M208" s="57">
        <f>+L208-K208</f>
        <v>-127</v>
      </c>
    </row>
    <row r="209" spans="4:13" ht="13.5">
      <c r="D209" s="108" t="s">
        <v>2</v>
      </c>
      <c r="E209" s="109">
        <v>8146</v>
      </c>
      <c r="F209" s="110">
        <f>SUM(F211:F215)</f>
        <v>7395</v>
      </c>
      <c r="G209" s="110">
        <f aca="true" t="shared" si="30" ref="G209:L209">SUM(G210:G214)</f>
        <v>7883</v>
      </c>
      <c r="H209" s="110">
        <f t="shared" si="30"/>
        <v>7875</v>
      </c>
      <c r="I209" s="110">
        <f t="shared" si="30"/>
        <v>7939</v>
      </c>
      <c r="J209" s="110">
        <f t="shared" si="30"/>
        <v>7986</v>
      </c>
      <c r="K209" s="110">
        <f t="shared" si="30"/>
        <v>7995</v>
      </c>
      <c r="L209" s="110">
        <f t="shared" si="30"/>
        <v>7939</v>
      </c>
      <c r="M209" s="110">
        <f aca="true" t="shared" si="31" ref="M209:M214">+L209-K209</f>
        <v>-56</v>
      </c>
    </row>
    <row r="210" spans="4:13" s="62" customFormat="1" ht="13.5">
      <c r="D210" s="120" t="s">
        <v>7</v>
      </c>
      <c r="E210" s="79">
        <v>951</v>
      </c>
      <c r="F210" s="65">
        <v>937</v>
      </c>
      <c r="G210" s="121">
        <v>859</v>
      </c>
      <c r="H210" s="121">
        <v>853</v>
      </c>
      <c r="I210" s="121">
        <v>839</v>
      </c>
      <c r="J210" s="121">
        <v>847</v>
      </c>
      <c r="K210" s="121">
        <v>855</v>
      </c>
      <c r="L210" s="121">
        <v>839</v>
      </c>
      <c r="M210" s="121">
        <f>+L210-K210</f>
        <v>-16</v>
      </c>
    </row>
    <row r="211" spans="4:13" ht="13.5">
      <c r="D211" s="58" t="s">
        <v>3</v>
      </c>
      <c r="E211" s="78">
        <v>711</v>
      </c>
      <c r="F211" s="61">
        <v>714</v>
      </c>
      <c r="G211" s="61">
        <v>699</v>
      </c>
      <c r="H211" s="61">
        <v>688</v>
      </c>
      <c r="I211" s="61">
        <v>695</v>
      </c>
      <c r="J211" s="61">
        <v>688</v>
      </c>
      <c r="K211" s="61">
        <v>680</v>
      </c>
      <c r="L211" s="61">
        <v>677</v>
      </c>
      <c r="M211" s="61">
        <f t="shared" si="31"/>
        <v>-3</v>
      </c>
    </row>
    <row r="212" spans="4:13" ht="13.5">
      <c r="D212" s="58" t="s">
        <v>4</v>
      </c>
      <c r="E212" s="78">
        <v>2037</v>
      </c>
      <c r="F212" s="61">
        <v>2054</v>
      </c>
      <c r="G212" s="61">
        <v>1965</v>
      </c>
      <c r="H212" s="61">
        <v>1965</v>
      </c>
      <c r="I212" s="61">
        <v>1992</v>
      </c>
      <c r="J212" s="61">
        <v>1991</v>
      </c>
      <c r="K212" s="61">
        <v>2006</v>
      </c>
      <c r="L212" s="61">
        <v>2022</v>
      </c>
      <c r="M212" s="61">
        <f t="shared" si="31"/>
        <v>16</v>
      </c>
    </row>
    <row r="213" spans="4:13" ht="13.5">
      <c r="D213" s="58" t="s">
        <v>5</v>
      </c>
      <c r="E213" s="78">
        <v>2810</v>
      </c>
      <c r="F213" s="61">
        <v>2964</v>
      </c>
      <c r="G213" s="61">
        <v>2744</v>
      </c>
      <c r="H213" s="61">
        <v>2765</v>
      </c>
      <c r="I213" s="61">
        <v>2794</v>
      </c>
      <c r="J213" s="61">
        <v>2840</v>
      </c>
      <c r="K213" s="61">
        <v>2842</v>
      </c>
      <c r="L213" s="61">
        <v>2804</v>
      </c>
      <c r="M213" s="61">
        <f t="shared" si="31"/>
        <v>-38</v>
      </c>
    </row>
    <row r="214" spans="4:13" ht="13.5">
      <c r="D214" s="122" t="s">
        <v>6</v>
      </c>
      <c r="E214" s="123">
        <v>1659</v>
      </c>
      <c r="F214" s="124">
        <v>1663</v>
      </c>
      <c r="G214" s="124">
        <v>1616</v>
      </c>
      <c r="H214" s="124">
        <v>1604</v>
      </c>
      <c r="I214" s="124">
        <v>1619</v>
      </c>
      <c r="J214" s="124">
        <v>1620</v>
      </c>
      <c r="K214" s="124">
        <v>1612</v>
      </c>
      <c r="L214" s="124">
        <v>1597</v>
      </c>
      <c r="M214" s="124">
        <f t="shared" si="31"/>
        <v>-15</v>
      </c>
    </row>
    <row r="216" spans="5:13" ht="13.5">
      <c r="E216" s="83"/>
      <c r="F216" s="83"/>
      <c r="G216" s="83"/>
      <c r="H216" s="83"/>
      <c r="I216" s="83"/>
      <c r="J216" s="83"/>
      <c r="K216" s="83"/>
      <c r="L216" s="83"/>
      <c r="M216" s="84"/>
    </row>
    <row r="217" spans="5:13" ht="13.5">
      <c r="E217" s="83"/>
      <c r="F217" s="83"/>
      <c r="G217" s="83"/>
      <c r="H217" s="83"/>
      <c r="I217" s="83"/>
      <c r="J217" s="83"/>
      <c r="K217" s="83"/>
      <c r="L217" s="83"/>
      <c r="M217" s="84"/>
    </row>
    <row r="218" spans="5:13" ht="13.5">
      <c r="E218" s="83"/>
      <c r="F218" s="83"/>
      <c r="G218" s="83"/>
      <c r="H218" s="83"/>
      <c r="I218" s="83"/>
      <c r="J218" s="83"/>
      <c r="K218" s="83"/>
      <c r="L218" s="83"/>
      <c r="M218" s="84"/>
    </row>
    <row r="219" spans="5:13" ht="13.5">
      <c r="E219" s="83"/>
      <c r="F219" s="83"/>
      <c r="G219" s="83"/>
      <c r="H219" s="83"/>
      <c r="I219" s="83"/>
      <c r="J219" s="83"/>
      <c r="K219" s="83"/>
      <c r="L219" s="83"/>
      <c r="M219" s="84"/>
    </row>
    <row r="220" spans="4:13" ht="13.5">
      <c r="D220" s="106" t="s">
        <v>102</v>
      </c>
      <c r="E220" s="83"/>
      <c r="F220" s="83"/>
      <c r="G220" s="83"/>
      <c r="H220" s="83"/>
      <c r="I220" s="83"/>
      <c r="J220" s="83"/>
      <c r="K220" s="83"/>
      <c r="L220" s="83"/>
      <c r="M220" s="48" t="s">
        <v>114</v>
      </c>
    </row>
    <row r="221" spans="4:13" s="49" customFormat="1" ht="13.5">
      <c r="D221" s="50" t="s">
        <v>0</v>
      </c>
      <c r="E221" s="51" t="s">
        <v>9</v>
      </c>
      <c r="F221" s="51" t="s">
        <v>73</v>
      </c>
      <c r="G221" s="119" t="s">
        <v>115</v>
      </c>
      <c r="H221" s="51">
        <v>18</v>
      </c>
      <c r="I221" s="51">
        <v>19</v>
      </c>
      <c r="J221" s="52">
        <v>20</v>
      </c>
      <c r="K221" s="52">
        <v>21</v>
      </c>
      <c r="L221" s="52">
        <v>22</v>
      </c>
      <c r="M221" s="53" t="s">
        <v>74</v>
      </c>
    </row>
    <row r="222" spans="4:13" ht="13.5">
      <c r="D222" s="54" t="s">
        <v>1</v>
      </c>
      <c r="E222" s="80">
        <v>11.549108734402852</v>
      </c>
      <c r="F222" s="68">
        <v>11.298331697742885</v>
      </c>
      <c r="G222" s="68">
        <f aca="true" t="shared" si="32" ref="G222:K228">+G208/G194</f>
        <v>10.709741730856367</v>
      </c>
      <c r="H222" s="68">
        <f t="shared" si="32"/>
        <v>10.777565502183407</v>
      </c>
      <c r="I222" s="68">
        <f t="shared" si="32"/>
        <v>10.917937015061616</v>
      </c>
      <c r="J222" s="68">
        <f t="shared" si="32"/>
        <v>10.987906550618415</v>
      </c>
      <c r="K222" s="68">
        <f t="shared" si="32"/>
        <v>11.155835787923417</v>
      </c>
      <c r="L222" s="68">
        <f>L208/L194</f>
        <v>11.194637078132224</v>
      </c>
      <c r="M222" s="68">
        <f aca="true" t="shared" si="33" ref="M222:M228">+L222-K222</f>
        <v>0.038801290208807515</v>
      </c>
    </row>
    <row r="223" spans="4:13" ht="13.5">
      <c r="D223" s="108" t="s">
        <v>2</v>
      </c>
      <c r="E223" s="116">
        <v>10.111242603550297</v>
      </c>
      <c r="F223" s="111">
        <v>9.883748517200475</v>
      </c>
      <c r="G223" s="111">
        <f t="shared" si="32"/>
        <v>9.520531400966183</v>
      </c>
      <c r="H223" s="111">
        <f t="shared" si="32"/>
        <v>9.62713936430318</v>
      </c>
      <c r="I223" s="111">
        <f t="shared" si="32"/>
        <v>9.717258261933905</v>
      </c>
      <c r="J223" s="111">
        <f t="shared" si="32"/>
        <v>9.774785801713586</v>
      </c>
      <c r="K223" s="111">
        <f t="shared" si="32"/>
        <v>9.88257107540173</v>
      </c>
      <c r="L223" s="111">
        <f>L209/L195</f>
        <v>9.88667496886675</v>
      </c>
      <c r="M223" s="111">
        <f t="shared" si="33"/>
        <v>0.004103893465019937</v>
      </c>
    </row>
    <row r="224" spans="4:13" s="62" customFormat="1" ht="13.5">
      <c r="D224" s="120" t="s">
        <v>7</v>
      </c>
      <c r="E224" s="82">
        <v>8.1</v>
      </c>
      <c r="F224" s="74">
        <v>7.940677966101695</v>
      </c>
      <c r="G224" s="125">
        <f t="shared" si="32"/>
        <v>7.738738738738738</v>
      </c>
      <c r="H224" s="125">
        <f t="shared" si="32"/>
        <v>7.684684684684685</v>
      </c>
      <c r="I224" s="125">
        <f t="shared" si="32"/>
        <v>7.768518518518518</v>
      </c>
      <c r="J224" s="125">
        <f t="shared" si="32"/>
        <v>7.842592592592593</v>
      </c>
      <c r="K224" s="125">
        <f t="shared" si="32"/>
        <v>7.916666666666667</v>
      </c>
      <c r="L224" s="125">
        <f>+L210/L196</f>
        <v>7.915094339622642</v>
      </c>
      <c r="M224" s="125">
        <f>+L224-K224</f>
        <v>-0.0015723270440251014</v>
      </c>
    </row>
    <row r="225" spans="4:13" ht="13.5">
      <c r="D225" s="58" t="s">
        <v>3</v>
      </c>
      <c r="E225" s="81">
        <v>11.8</v>
      </c>
      <c r="F225" s="71">
        <v>11.516129032258064</v>
      </c>
      <c r="G225" s="71">
        <f t="shared" si="32"/>
        <v>11.095238095238095</v>
      </c>
      <c r="H225" s="71">
        <f t="shared" si="32"/>
        <v>10.75</v>
      </c>
      <c r="I225" s="71">
        <f t="shared" si="32"/>
        <v>10.859375</v>
      </c>
      <c r="J225" s="71">
        <f t="shared" si="32"/>
        <v>10.75</v>
      </c>
      <c r="K225" s="71">
        <f t="shared" si="32"/>
        <v>10.461538461538462</v>
      </c>
      <c r="L225" s="134">
        <f>+L211/L197</f>
        <v>10.415384615384616</v>
      </c>
      <c r="M225" s="71">
        <f t="shared" si="33"/>
        <v>-0.04615384615384599</v>
      </c>
    </row>
    <row r="226" spans="4:13" ht="13.5">
      <c r="D226" s="58" t="s">
        <v>4</v>
      </c>
      <c r="E226" s="81">
        <v>11.71111111111111</v>
      </c>
      <c r="F226" s="71">
        <v>11.474860335195531</v>
      </c>
      <c r="G226" s="71">
        <f t="shared" si="32"/>
        <v>11.039325842696629</v>
      </c>
      <c r="H226" s="71">
        <f t="shared" si="32"/>
        <v>11.293103448275861</v>
      </c>
      <c r="I226" s="71">
        <f t="shared" si="32"/>
        <v>11.382857142857143</v>
      </c>
      <c r="J226" s="71">
        <f t="shared" si="32"/>
        <v>11.377142857142857</v>
      </c>
      <c r="K226" s="71">
        <f t="shared" si="32"/>
        <v>11.528735632183908</v>
      </c>
      <c r="L226" s="134">
        <f>+L212/L198</f>
        <v>11.620689655172415</v>
      </c>
      <c r="M226" s="71">
        <f t="shared" si="33"/>
        <v>0.09195402298850652</v>
      </c>
    </row>
    <row r="227" spans="4:13" ht="13.5">
      <c r="D227" s="58" t="s">
        <v>5</v>
      </c>
      <c r="E227" s="81">
        <v>10.687719298245614</v>
      </c>
      <c r="F227" s="71">
        <v>10.43661971830986</v>
      </c>
      <c r="G227" s="71">
        <f t="shared" si="32"/>
        <v>9.594405594405595</v>
      </c>
      <c r="H227" s="71">
        <f t="shared" si="32"/>
        <v>9.667832167832168</v>
      </c>
      <c r="I227" s="71">
        <f t="shared" si="32"/>
        <v>9.76923076923077</v>
      </c>
      <c r="J227" s="71">
        <f t="shared" si="32"/>
        <v>9.93006993006993</v>
      </c>
      <c r="K227" s="71">
        <f t="shared" si="32"/>
        <v>10.078014184397164</v>
      </c>
      <c r="L227" s="134">
        <f>+L213/L199</f>
        <v>10.050179211469533</v>
      </c>
      <c r="M227" s="71">
        <f t="shared" si="33"/>
        <v>-0.027834972927630375</v>
      </c>
    </row>
    <row r="228" spans="4:13" ht="13.5">
      <c r="D228" s="122" t="s">
        <v>6</v>
      </c>
      <c r="E228" s="132">
        <v>8.6</v>
      </c>
      <c r="F228" s="105">
        <v>8.315</v>
      </c>
      <c r="G228" s="105">
        <f t="shared" si="32"/>
        <v>8.505263157894737</v>
      </c>
      <c r="H228" s="105">
        <f t="shared" si="32"/>
        <v>8.765027322404372</v>
      </c>
      <c r="I228" s="105">
        <f t="shared" si="32"/>
        <v>8.798913043478262</v>
      </c>
      <c r="J228" s="105">
        <f t="shared" si="32"/>
        <v>8.804347826086957</v>
      </c>
      <c r="K228" s="105">
        <f t="shared" si="32"/>
        <v>8.955555555555556</v>
      </c>
      <c r="L228" s="136">
        <f>+L214/L200</f>
        <v>8.921787709497206</v>
      </c>
      <c r="M228" s="105">
        <f t="shared" si="33"/>
        <v>-0.033767846058349704</v>
      </c>
    </row>
    <row r="230" spans="4:13" ht="13.5">
      <c r="D230" s="92"/>
      <c r="E230" s="89"/>
      <c r="F230" s="89"/>
      <c r="G230" s="89"/>
      <c r="H230" s="89"/>
      <c r="I230" s="89"/>
      <c r="J230" s="89"/>
      <c r="K230" s="89"/>
      <c r="L230" s="89"/>
      <c r="M230" s="93"/>
    </row>
    <row r="231" spans="4:13" ht="13.5">
      <c r="D231" s="92"/>
      <c r="E231" s="89"/>
      <c r="F231" s="89"/>
      <c r="G231" s="89"/>
      <c r="H231" s="89"/>
      <c r="I231" s="89"/>
      <c r="J231" s="89"/>
      <c r="K231" s="89"/>
      <c r="L231" s="89"/>
      <c r="M231" s="93"/>
    </row>
    <row r="232" spans="4:13" ht="13.5">
      <c r="D232" s="92"/>
      <c r="E232" s="89"/>
      <c r="F232" s="89"/>
      <c r="G232" s="89"/>
      <c r="H232" s="89"/>
      <c r="I232" s="89"/>
      <c r="J232" s="89"/>
      <c r="K232" s="89"/>
      <c r="L232" s="89"/>
      <c r="M232" s="93"/>
    </row>
    <row r="234" spans="4:13" ht="13.5">
      <c r="D234" s="106" t="s">
        <v>103</v>
      </c>
      <c r="E234" s="83"/>
      <c r="F234" s="83"/>
      <c r="G234" s="83"/>
      <c r="H234" s="83"/>
      <c r="I234" s="83"/>
      <c r="J234" s="83"/>
      <c r="K234" s="83"/>
      <c r="L234" s="83"/>
      <c r="M234" s="48" t="s">
        <v>55</v>
      </c>
    </row>
    <row r="235" spans="4:13" s="49" customFormat="1" ht="13.5">
      <c r="D235" s="50" t="s">
        <v>0</v>
      </c>
      <c r="E235" s="51" t="s">
        <v>9</v>
      </c>
      <c r="F235" s="51" t="s">
        <v>73</v>
      </c>
      <c r="G235" s="119" t="s">
        <v>115</v>
      </c>
      <c r="H235" s="51">
        <v>18</v>
      </c>
      <c r="I235" s="51">
        <v>19</v>
      </c>
      <c r="J235" s="52">
        <v>20</v>
      </c>
      <c r="K235" s="52">
        <v>21</v>
      </c>
      <c r="L235" s="52">
        <v>22</v>
      </c>
      <c r="M235" s="53" t="s">
        <v>74</v>
      </c>
    </row>
    <row r="236" spans="4:13" ht="13.5">
      <c r="D236" s="54" t="s">
        <v>1</v>
      </c>
      <c r="E236" s="77">
        <v>4243762</v>
      </c>
      <c r="F236" s="57">
        <v>4103717</v>
      </c>
      <c r="G236" s="57">
        <v>3626415</v>
      </c>
      <c r="H236" s="57">
        <v>3601527</v>
      </c>
      <c r="I236" s="57">
        <v>3614552</v>
      </c>
      <c r="J236" s="57">
        <v>3592378</v>
      </c>
      <c r="K236" s="57">
        <v>3600323</v>
      </c>
      <c r="L236" s="57">
        <v>3558166</v>
      </c>
      <c r="M236" s="57">
        <f>+L236-K236</f>
        <v>-42157</v>
      </c>
    </row>
    <row r="237" spans="4:13" ht="13.5">
      <c r="D237" s="108" t="s">
        <v>2</v>
      </c>
      <c r="E237" s="109">
        <v>269771</v>
      </c>
      <c r="F237" s="110">
        <v>260070</v>
      </c>
      <c r="G237" s="110">
        <f aca="true" t="shared" si="34" ref="G237:L237">SUM(G238:G242)</f>
        <v>223637</v>
      </c>
      <c r="H237" s="110">
        <f t="shared" si="34"/>
        <v>221100</v>
      </c>
      <c r="I237" s="110">
        <f t="shared" si="34"/>
        <v>220623</v>
      </c>
      <c r="J237" s="110">
        <f t="shared" si="34"/>
        <v>218242</v>
      </c>
      <c r="K237" s="110">
        <f t="shared" si="34"/>
        <v>217843</v>
      </c>
      <c r="L237" s="110">
        <f t="shared" si="34"/>
        <v>214977</v>
      </c>
      <c r="M237" s="110">
        <f aca="true" t="shared" si="35" ref="M237:M242">+L237-K237</f>
        <v>-2866</v>
      </c>
    </row>
    <row r="238" spans="4:13" s="62" customFormat="1" ht="13.5">
      <c r="D238" s="120" t="s">
        <v>7</v>
      </c>
      <c r="E238" s="79">
        <v>27363</v>
      </c>
      <c r="F238" s="65">
        <v>26696</v>
      </c>
      <c r="G238" s="121">
        <v>22439</v>
      </c>
      <c r="H238" s="121">
        <v>22018</v>
      </c>
      <c r="I238" s="121">
        <v>21562</v>
      </c>
      <c r="J238" s="121">
        <v>21238</v>
      </c>
      <c r="K238" s="121">
        <v>20744</v>
      </c>
      <c r="L238" s="121">
        <v>20238</v>
      </c>
      <c r="M238" s="121">
        <f>+L238-K238</f>
        <v>-506</v>
      </c>
    </row>
    <row r="239" spans="4:13" ht="13.5">
      <c r="D239" s="58" t="s">
        <v>3</v>
      </c>
      <c r="E239" s="78">
        <v>23128</v>
      </c>
      <c r="F239" s="61">
        <v>22232</v>
      </c>
      <c r="G239" s="61">
        <v>18957</v>
      </c>
      <c r="H239" s="61">
        <v>18269</v>
      </c>
      <c r="I239" s="61">
        <v>18123</v>
      </c>
      <c r="J239" s="61">
        <v>17582</v>
      </c>
      <c r="K239" s="61">
        <v>17344</v>
      </c>
      <c r="L239" s="61">
        <v>16763</v>
      </c>
      <c r="M239" s="61">
        <f t="shared" si="35"/>
        <v>-581</v>
      </c>
    </row>
    <row r="240" spans="4:13" ht="13.5">
      <c r="D240" s="58" t="s">
        <v>4</v>
      </c>
      <c r="E240" s="78">
        <v>68579</v>
      </c>
      <c r="F240" s="61">
        <v>66296</v>
      </c>
      <c r="G240" s="61">
        <v>57229</v>
      </c>
      <c r="H240" s="61">
        <v>56526</v>
      </c>
      <c r="I240" s="61">
        <v>56747</v>
      </c>
      <c r="J240" s="61">
        <v>56400</v>
      </c>
      <c r="K240" s="61">
        <v>56989</v>
      </c>
      <c r="L240" s="61">
        <v>56712</v>
      </c>
      <c r="M240" s="61">
        <f t="shared" si="35"/>
        <v>-277</v>
      </c>
    </row>
    <row r="241" spans="4:13" ht="13.5">
      <c r="D241" s="58" t="s">
        <v>5</v>
      </c>
      <c r="E241" s="78">
        <v>98472</v>
      </c>
      <c r="F241" s="61">
        <v>94874</v>
      </c>
      <c r="G241" s="61">
        <v>83504</v>
      </c>
      <c r="H241" s="61">
        <v>83088</v>
      </c>
      <c r="I241" s="61">
        <v>83266</v>
      </c>
      <c r="J241" s="61">
        <v>82669</v>
      </c>
      <c r="K241" s="61">
        <v>82711</v>
      </c>
      <c r="L241" s="61">
        <v>81859</v>
      </c>
      <c r="M241" s="61">
        <f t="shared" si="35"/>
        <v>-852</v>
      </c>
    </row>
    <row r="242" spans="4:13" ht="13.5">
      <c r="D242" s="122" t="s">
        <v>6</v>
      </c>
      <c r="E242" s="123">
        <v>52229</v>
      </c>
      <c r="F242" s="124">
        <v>49972</v>
      </c>
      <c r="G242" s="124">
        <v>41508</v>
      </c>
      <c r="H242" s="124">
        <v>41199</v>
      </c>
      <c r="I242" s="124">
        <v>40925</v>
      </c>
      <c r="J242" s="124">
        <v>40353</v>
      </c>
      <c r="K242" s="124">
        <v>40055</v>
      </c>
      <c r="L242" s="124">
        <v>39405</v>
      </c>
      <c r="M242" s="124">
        <f t="shared" si="35"/>
        <v>-650</v>
      </c>
    </row>
    <row r="244" spans="5:13" ht="13.5">
      <c r="E244" s="83"/>
      <c r="F244" s="83"/>
      <c r="G244" s="83"/>
      <c r="H244" s="83"/>
      <c r="I244" s="83"/>
      <c r="J244" s="83"/>
      <c r="K244" s="83"/>
      <c r="L244" s="83"/>
      <c r="M244" s="84"/>
    </row>
    <row r="245" spans="5:13" ht="13.5">
      <c r="E245" s="83"/>
      <c r="F245" s="83"/>
      <c r="G245" s="83"/>
      <c r="H245" s="83"/>
      <c r="I245" s="83"/>
      <c r="J245" s="83"/>
      <c r="K245" s="83"/>
      <c r="L245" s="83"/>
      <c r="M245" s="84"/>
    </row>
    <row r="246" spans="5:13" ht="13.5">
      <c r="E246" s="83"/>
      <c r="F246" s="83"/>
      <c r="G246" s="83"/>
      <c r="H246" s="83"/>
      <c r="I246" s="83"/>
      <c r="J246" s="83"/>
      <c r="K246" s="83"/>
      <c r="L246" s="83"/>
      <c r="M246" s="84"/>
    </row>
    <row r="247" spans="5:13" ht="13.5">
      <c r="E247" s="83"/>
      <c r="F247" s="83"/>
      <c r="G247" s="83"/>
      <c r="H247" s="83"/>
      <c r="I247" s="83"/>
      <c r="J247" s="83"/>
      <c r="K247" s="83"/>
      <c r="L247" s="83"/>
      <c r="M247" s="84"/>
    </row>
    <row r="248" spans="4:13" ht="13.5">
      <c r="D248" s="106" t="s">
        <v>104</v>
      </c>
      <c r="E248" s="83"/>
      <c r="F248" s="83"/>
      <c r="G248" s="83"/>
      <c r="H248" s="83"/>
      <c r="I248" s="83"/>
      <c r="J248" s="83"/>
      <c r="K248" s="83"/>
      <c r="L248" s="83"/>
      <c r="M248" s="48" t="s">
        <v>55</v>
      </c>
    </row>
    <row r="249" spans="4:13" s="49" customFormat="1" ht="13.5">
      <c r="D249" s="50" t="s">
        <v>0</v>
      </c>
      <c r="E249" s="51" t="s">
        <v>9</v>
      </c>
      <c r="F249" s="51" t="s">
        <v>73</v>
      </c>
      <c r="G249" s="119" t="s">
        <v>115</v>
      </c>
      <c r="H249" s="51">
        <v>18</v>
      </c>
      <c r="I249" s="51">
        <v>19</v>
      </c>
      <c r="J249" s="52">
        <v>20</v>
      </c>
      <c r="K249" s="52">
        <v>21</v>
      </c>
      <c r="L249" s="52">
        <v>22</v>
      </c>
      <c r="M249" s="133" t="s">
        <v>74</v>
      </c>
    </row>
    <row r="250" spans="4:13" ht="13.5">
      <c r="D250" s="54" t="s">
        <v>1</v>
      </c>
      <c r="E250" s="80">
        <v>378.2</v>
      </c>
      <c r="F250" s="68">
        <v>366.10901953787135</v>
      </c>
      <c r="G250" s="68">
        <f aca="true" t="shared" si="36" ref="G250:L256">+G236/G194</f>
        <v>328.6284549161758</v>
      </c>
      <c r="H250" s="68">
        <f t="shared" si="36"/>
        <v>327.64983624454146</v>
      </c>
      <c r="I250" s="68">
        <f t="shared" si="36"/>
        <v>329.9454130534003</v>
      </c>
      <c r="J250" s="68">
        <f t="shared" si="36"/>
        <v>329.12304168575355</v>
      </c>
      <c r="K250" s="68">
        <f t="shared" si="36"/>
        <v>331.39939248895433</v>
      </c>
      <c r="L250" s="68">
        <f>L236/L194</f>
        <v>329.0028663892742</v>
      </c>
      <c r="M250" s="68">
        <f aca="true" t="shared" si="37" ref="M250:M256">+L250-K250</f>
        <v>-2.396526099680159</v>
      </c>
    </row>
    <row r="251" spans="4:13" ht="13.5">
      <c r="D251" s="108" t="s">
        <v>2</v>
      </c>
      <c r="E251" s="116">
        <v>319.3</v>
      </c>
      <c r="F251" s="111">
        <v>308.5053380782918</v>
      </c>
      <c r="G251" s="111">
        <f t="shared" si="36"/>
        <v>270.09299516908214</v>
      </c>
      <c r="H251" s="111">
        <f t="shared" si="36"/>
        <v>270.29339853300735</v>
      </c>
      <c r="I251" s="111">
        <f t="shared" si="36"/>
        <v>270.0403916768666</v>
      </c>
      <c r="J251" s="111">
        <f t="shared" si="36"/>
        <v>267.1260709914321</v>
      </c>
      <c r="K251" s="111">
        <f t="shared" si="36"/>
        <v>269.274412855377</v>
      </c>
      <c r="L251" s="111">
        <f t="shared" si="36"/>
        <v>267.7173100871731</v>
      </c>
      <c r="M251" s="111">
        <f t="shared" si="37"/>
        <v>-1.557102768203947</v>
      </c>
    </row>
    <row r="252" spans="4:13" s="62" customFormat="1" ht="13.5">
      <c r="D252" s="120" t="s">
        <v>7</v>
      </c>
      <c r="E252" s="82">
        <v>231.9</v>
      </c>
      <c r="F252" s="74">
        <v>226.23728813559322</v>
      </c>
      <c r="G252" s="125">
        <f t="shared" si="36"/>
        <v>202.15315315315314</v>
      </c>
      <c r="H252" s="125">
        <f t="shared" si="36"/>
        <v>198.36036036036037</v>
      </c>
      <c r="I252" s="125">
        <f t="shared" si="36"/>
        <v>199.64814814814815</v>
      </c>
      <c r="J252" s="125">
        <f t="shared" si="36"/>
        <v>196.64814814814815</v>
      </c>
      <c r="K252" s="125">
        <f t="shared" si="36"/>
        <v>192.07407407407408</v>
      </c>
      <c r="L252" s="125">
        <f>+L238/L196</f>
        <v>190.9245283018868</v>
      </c>
      <c r="M252" s="125">
        <f t="shared" si="37"/>
        <v>-1.149545772187281</v>
      </c>
    </row>
    <row r="253" spans="4:13" ht="13.5">
      <c r="D253" s="58" t="s">
        <v>3</v>
      </c>
      <c r="E253" s="81">
        <v>373</v>
      </c>
      <c r="F253" s="71">
        <v>358.5806451612903</v>
      </c>
      <c r="G253" s="71">
        <f t="shared" si="36"/>
        <v>300.9047619047619</v>
      </c>
      <c r="H253" s="71">
        <f t="shared" si="36"/>
        <v>285.453125</v>
      </c>
      <c r="I253" s="71">
        <f t="shared" si="36"/>
        <v>283.171875</v>
      </c>
      <c r="J253" s="71">
        <f t="shared" si="36"/>
        <v>274.71875</v>
      </c>
      <c r="K253" s="71">
        <f t="shared" si="36"/>
        <v>266.83076923076925</v>
      </c>
      <c r="L253" s="134">
        <f>+L239/L197</f>
        <v>257.89230769230767</v>
      </c>
      <c r="M253" s="71">
        <f t="shared" si="37"/>
        <v>-8.938461538461581</v>
      </c>
    </row>
    <row r="254" spans="4:13" ht="13.5">
      <c r="D254" s="58" t="s">
        <v>4</v>
      </c>
      <c r="E254" s="81">
        <v>381</v>
      </c>
      <c r="F254" s="71">
        <v>370.36871508379886</v>
      </c>
      <c r="G254" s="71">
        <f t="shared" si="36"/>
        <v>321.5112359550562</v>
      </c>
      <c r="H254" s="71">
        <f t="shared" si="36"/>
        <v>324.86206896551727</v>
      </c>
      <c r="I254" s="71">
        <f t="shared" si="36"/>
        <v>324.2685714285714</v>
      </c>
      <c r="J254" s="71">
        <f t="shared" si="36"/>
        <v>322.2857142857143</v>
      </c>
      <c r="K254" s="71">
        <f t="shared" si="36"/>
        <v>327.52298850574715</v>
      </c>
      <c r="L254" s="134">
        <f>+L240/L198</f>
        <v>325.9310344827586</v>
      </c>
      <c r="M254" s="71">
        <f t="shared" si="37"/>
        <v>-1.5919540229885456</v>
      </c>
    </row>
    <row r="255" spans="4:13" ht="13.5">
      <c r="D255" s="58" t="s">
        <v>5</v>
      </c>
      <c r="E255" s="81">
        <v>345.5</v>
      </c>
      <c r="F255" s="71">
        <v>334.0633802816901</v>
      </c>
      <c r="G255" s="71">
        <f t="shared" si="36"/>
        <v>291.97202797202794</v>
      </c>
      <c r="H255" s="71">
        <f t="shared" si="36"/>
        <v>290.5174825174825</v>
      </c>
      <c r="I255" s="71">
        <f t="shared" si="36"/>
        <v>291.13986013986016</v>
      </c>
      <c r="J255" s="71">
        <f t="shared" si="36"/>
        <v>289.0524475524476</v>
      </c>
      <c r="K255" s="71">
        <f t="shared" si="36"/>
        <v>293.3014184397163</v>
      </c>
      <c r="L255" s="134">
        <f>+L241/L199</f>
        <v>293.40143369175627</v>
      </c>
      <c r="M255" s="71">
        <f t="shared" si="37"/>
        <v>0.10001525203995243</v>
      </c>
    </row>
    <row r="256" spans="4:13" ht="13.5">
      <c r="D256" s="122" t="s">
        <v>6</v>
      </c>
      <c r="E256" s="132">
        <v>261.1</v>
      </c>
      <c r="F256" s="105">
        <v>249.86</v>
      </c>
      <c r="G256" s="105">
        <f t="shared" si="36"/>
        <v>218.46315789473684</v>
      </c>
      <c r="H256" s="105">
        <f t="shared" si="36"/>
        <v>225.13114754098362</v>
      </c>
      <c r="I256" s="105">
        <f t="shared" si="36"/>
        <v>222.41847826086956</v>
      </c>
      <c r="J256" s="105">
        <f t="shared" si="36"/>
        <v>219.30978260869566</v>
      </c>
      <c r="K256" s="105">
        <f t="shared" si="36"/>
        <v>222.52777777777777</v>
      </c>
      <c r="L256" s="136">
        <f>+L242/L200</f>
        <v>220.13966480446928</v>
      </c>
      <c r="M256" s="105">
        <f t="shared" si="37"/>
        <v>-2.3881129733084947</v>
      </c>
    </row>
    <row r="258" spans="5:13" ht="13.5">
      <c r="E258" s="83"/>
      <c r="F258" s="83"/>
      <c r="G258" s="83"/>
      <c r="H258" s="83"/>
      <c r="I258" s="83"/>
      <c r="J258" s="83"/>
      <c r="K258" s="83"/>
      <c r="L258" s="83"/>
      <c r="M258" s="84"/>
    </row>
    <row r="259" spans="5:13" ht="13.5">
      <c r="E259" s="83"/>
      <c r="F259" s="83"/>
      <c r="G259" s="83"/>
      <c r="H259" s="83"/>
      <c r="I259" s="83"/>
      <c r="J259" s="83"/>
      <c r="K259" s="83"/>
      <c r="L259" s="83"/>
      <c r="M259" s="84"/>
    </row>
    <row r="260" spans="5:13" ht="13.5">
      <c r="E260" s="83"/>
      <c r="F260" s="83"/>
      <c r="G260" s="83"/>
      <c r="H260" s="83"/>
      <c r="I260" s="83"/>
      <c r="J260" s="83"/>
      <c r="K260" s="83"/>
      <c r="L260" s="83"/>
      <c r="M260" s="84"/>
    </row>
    <row r="261" spans="5:13" ht="13.5">
      <c r="E261" s="83"/>
      <c r="F261" s="83"/>
      <c r="G261" s="83"/>
      <c r="H261" s="83"/>
      <c r="I261" s="83"/>
      <c r="J261" s="83"/>
      <c r="K261" s="83"/>
      <c r="L261" s="83"/>
      <c r="M261" s="84"/>
    </row>
    <row r="262" spans="4:13" ht="13.5">
      <c r="D262" s="106" t="s">
        <v>105</v>
      </c>
      <c r="E262" s="83"/>
      <c r="F262" s="83"/>
      <c r="G262" s="83"/>
      <c r="H262" s="83"/>
      <c r="I262" s="83"/>
      <c r="J262" s="83"/>
      <c r="K262" s="83"/>
      <c r="L262" s="83"/>
      <c r="M262" s="48" t="s">
        <v>55</v>
      </c>
    </row>
    <row r="263" spans="4:13" s="49" customFormat="1" ht="13.5">
      <c r="D263" s="50" t="s">
        <v>0</v>
      </c>
      <c r="E263" s="51" t="s">
        <v>9</v>
      </c>
      <c r="F263" s="51" t="s">
        <v>73</v>
      </c>
      <c r="G263" s="119" t="s">
        <v>115</v>
      </c>
      <c r="H263" s="51">
        <v>18</v>
      </c>
      <c r="I263" s="51">
        <v>19</v>
      </c>
      <c r="J263" s="52">
        <v>20</v>
      </c>
      <c r="K263" s="52">
        <v>21</v>
      </c>
      <c r="L263" s="52">
        <v>22</v>
      </c>
      <c r="M263" s="53" t="s">
        <v>74</v>
      </c>
    </row>
    <row r="264" spans="4:13" ht="13.5">
      <c r="D264" s="54" t="s">
        <v>1</v>
      </c>
      <c r="E264" s="80">
        <v>32.749886171583796</v>
      </c>
      <c r="F264" s="68">
        <v>32.40382018745608</v>
      </c>
      <c r="G264" s="68">
        <f aca="true" t="shared" si="38" ref="G264:K270">+G236/G208</f>
        <v>30.685002792303397</v>
      </c>
      <c r="H264" s="68">
        <f t="shared" si="38"/>
        <v>30.401099040239053</v>
      </c>
      <c r="I264" s="68">
        <f t="shared" si="38"/>
        <v>30.220490610838922</v>
      </c>
      <c r="J264" s="68">
        <f t="shared" si="38"/>
        <v>29.95320720735744</v>
      </c>
      <c r="K264" s="68">
        <f t="shared" si="38"/>
        <v>29.706370619734813</v>
      </c>
      <c r="L264" s="68">
        <f>L236/L208</f>
        <v>29.38932848765177</v>
      </c>
      <c r="M264" s="71">
        <f>29.7-30</f>
        <v>-0.3000000000000007</v>
      </c>
    </row>
    <row r="265" spans="4:13" ht="13.5">
      <c r="D265" s="108" t="s">
        <v>2</v>
      </c>
      <c r="E265" s="116">
        <v>31.57432116104869</v>
      </c>
      <c r="F265" s="111">
        <v>31.21339414306289</v>
      </c>
      <c r="G265" s="111">
        <f t="shared" si="38"/>
        <v>28.36952936699226</v>
      </c>
      <c r="H265" s="111">
        <f t="shared" si="38"/>
        <v>28.076190476190476</v>
      </c>
      <c r="I265" s="111">
        <f t="shared" si="38"/>
        <v>27.78977201158836</v>
      </c>
      <c r="J265" s="111">
        <f t="shared" si="38"/>
        <v>27.32807412972702</v>
      </c>
      <c r="K265" s="111">
        <f t="shared" si="38"/>
        <v>27.247404627892433</v>
      </c>
      <c r="L265" s="111">
        <f>L237/L209</f>
        <v>27.078599319813577</v>
      </c>
      <c r="M265" s="111">
        <f aca="true" t="shared" si="39" ref="M265:M270">+L265-K265</f>
        <v>-0.16880530807885563</v>
      </c>
    </row>
    <row r="266" spans="4:13" s="62" customFormat="1" ht="13.5">
      <c r="D266" s="120" t="s">
        <v>7</v>
      </c>
      <c r="E266" s="82">
        <v>28.77287066246057</v>
      </c>
      <c r="F266" s="74">
        <v>28.490928495197437</v>
      </c>
      <c r="G266" s="125">
        <f t="shared" si="38"/>
        <v>26.122235157159487</v>
      </c>
      <c r="H266" s="125">
        <f t="shared" si="38"/>
        <v>25.812426729191092</v>
      </c>
      <c r="I266" s="125">
        <f t="shared" si="38"/>
        <v>25.69964243146603</v>
      </c>
      <c r="J266" s="125">
        <f t="shared" si="38"/>
        <v>25.074380165289256</v>
      </c>
      <c r="K266" s="125">
        <f t="shared" si="38"/>
        <v>24.261988304093567</v>
      </c>
      <c r="L266" s="125">
        <f>+L238/L210</f>
        <v>24.121573301549464</v>
      </c>
      <c r="M266" s="125">
        <f>+L266-K266</f>
        <v>-0.14041500254410266</v>
      </c>
    </row>
    <row r="267" spans="4:13" ht="13.5">
      <c r="D267" s="58" t="s">
        <v>3</v>
      </c>
      <c r="E267" s="81">
        <v>31.7</v>
      </c>
      <c r="F267" s="71">
        <v>31.137254901960784</v>
      </c>
      <c r="G267" s="71">
        <f t="shared" si="38"/>
        <v>27.120171673819744</v>
      </c>
      <c r="H267" s="71">
        <f t="shared" si="38"/>
        <v>26.55377906976744</v>
      </c>
      <c r="I267" s="71">
        <f t="shared" si="38"/>
        <v>26.076258992805755</v>
      </c>
      <c r="J267" s="71">
        <f t="shared" si="38"/>
        <v>25.555232558139537</v>
      </c>
      <c r="K267" s="71">
        <f t="shared" si="38"/>
        <v>25.50588235294118</v>
      </c>
      <c r="L267" s="134">
        <f>+L239/L211</f>
        <v>24.760709010339735</v>
      </c>
      <c r="M267" s="71">
        <f t="shared" si="39"/>
        <v>-0.7451733426014435</v>
      </c>
    </row>
    <row r="268" spans="4:13" ht="13.5">
      <c r="D268" s="58" t="s">
        <v>4</v>
      </c>
      <c r="E268" s="81">
        <v>32.5</v>
      </c>
      <c r="F268" s="71">
        <v>32.27653359298929</v>
      </c>
      <c r="G268" s="71">
        <f t="shared" si="38"/>
        <v>29.124173027989823</v>
      </c>
      <c r="H268" s="71">
        <f t="shared" si="38"/>
        <v>28.76641221374046</v>
      </c>
      <c r="I268" s="71">
        <f t="shared" si="38"/>
        <v>28.48744979919679</v>
      </c>
      <c r="J268" s="71">
        <f t="shared" si="38"/>
        <v>28.327473631341036</v>
      </c>
      <c r="K268" s="71">
        <f t="shared" si="38"/>
        <v>28.40927218344965</v>
      </c>
      <c r="L268" s="134">
        <f>+L240/L212</f>
        <v>28.04747774480712</v>
      </c>
      <c r="M268" s="71">
        <f t="shared" si="39"/>
        <v>-0.36179443864253</v>
      </c>
    </row>
    <row r="269" spans="4:13" ht="13.5">
      <c r="D269" s="58" t="s">
        <v>5</v>
      </c>
      <c r="E269" s="81">
        <v>32.32829940906107</v>
      </c>
      <c r="F269" s="71">
        <v>32.00877192982456</v>
      </c>
      <c r="G269" s="71">
        <f t="shared" si="38"/>
        <v>30.431486880466473</v>
      </c>
      <c r="H269" s="71">
        <f t="shared" si="38"/>
        <v>30.049909584086798</v>
      </c>
      <c r="I269" s="71">
        <f t="shared" si="38"/>
        <v>29.801717967072296</v>
      </c>
      <c r="J269" s="71">
        <f t="shared" si="38"/>
        <v>29.10880281690141</v>
      </c>
      <c r="K269" s="71">
        <f t="shared" si="38"/>
        <v>29.103096410978186</v>
      </c>
      <c r="L269" s="134">
        <f>+L241/L213</f>
        <v>29.193651925820255</v>
      </c>
      <c r="M269" s="71">
        <f t="shared" si="39"/>
        <v>0.09055551484206958</v>
      </c>
    </row>
    <row r="270" spans="4:13" ht="13.5">
      <c r="D270" s="122" t="s">
        <v>6</v>
      </c>
      <c r="E270" s="132">
        <v>30.54327485380117</v>
      </c>
      <c r="F270" s="105">
        <v>30.049308478653035</v>
      </c>
      <c r="G270" s="105">
        <f t="shared" si="38"/>
        <v>25.685643564356436</v>
      </c>
      <c r="H270" s="105">
        <f t="shared" si="38"/>
        <v>25.685162094763093</v>
      </c>
      <c r="I270" s="105">
        <f t="shared" si="38"/>
        <v>25.277949351451515</v>
      </c>
      <c r="J270" s="105">
        <f t="shared" si="38"/>
        <v>24.909259259259258</v>
      </c>
      <c r="K270" s="105">
        <f t="shared" si="38"/>
        <v>24.84801488833747</v>
      </c>
      <c r="L270" s="136">
        <f>+L242/L214</f>
        <v>24.674389480275515</v>
      </c>
      <c r="M270" s="105">
        <f t="shared" si="39"/>
        <v>-0.17362540806195526</v>
      </c>
    </row>
    <row r="272" spans="5:13" ht="13.5">
      <c r="E272" s="83"/>
      <c r="F272" s="83"/>
      <c r="G272" s="83"/>
      <c r="H272" s="83"/>
      <c r="I272" s="83"/>
      <c r="J272" s="83"/>
      <c r="K272" s="83"/>
      <c r="L272" s="83"/>
      <c r="M272" s="84"/>
    </row>
    <row r="273" spans="5:13" ht="13.5">
      <c r="E273" s="83"/>
      <c r="F273" s="83"/>
      <c r="G273" s="83"/>
      <c r="H273" s="83"/>
      <c r="I273" s="83"/>
      <c r="J273" s="83"/>
      <c r="K273" s="83"/>
      <c r="L273" s="83"/>
      <c r="M273" s="84"/>
    </row>
    <row r="274" spans="5:13" ht="13.5">
      <c r="E274" s="83"/>
      <c r="F274" s="83"/>
      <c r="G274" s="83"/>
      <c r="H274" s="83"/>
      <c r="I274" s="83"/>
      <c r="J274" s="83"/>
      <c r="K274" s="83"/>
      <c r="L274" s="83"/>
      <c r="M274" s="84"/>
    </row>
    <row r="275" spans="5:13" ht="13.5">
      <c r="E275" s="83"/>
      <c r="F275" s="83"/>
      <c r="G275" s="83"/>
      <c r="H275" s="83"/>
      <c r="I275" s="83"/>
      <c r="J275" s="83"/>
      <c r="K275" s="83"/>
      <c r="L275" s="83"/>
      <c r="M275" s="84"/>
    </row>
    <row r="276" spans="4:13" ht="13.5">
      <c r="D276" s="106" t="s">
        <v>106</v>
      </c>
      <c r="E276" s="83"/>
      <c r="F276" s="83"/>
      <c r="G276" s="83"/>
      <c r="H276" s="83"/>
      <c r="I276" s="83"/>
      <c r="J276" s="83"/>
      <c r="K276" s="83"/>
      <c r="L276" s="83"/>
      <c r="M276" s="48" t="s">
        <v>55</v>
      </c>
    </row>
    <row r="277" spans="4:13" s="49" customFormat="1" ht="13.5">
      <c r="D277" s="50" t="s">
        <v>0</v>
      </c>
      <c r="E277" s="51" t="s">
        <v>9</v>
      </c>
      <c r="F277" s="51" t="s">
        <v>73</v>
      </c>
      <c r="G277" s="119" t="s">
        <v>115</v>
      </c>
      <c r="H277" s="51">
        <v>18</v>
      </c>
      <c r="I277" s="51">
        <v>19</v>
      </c>
      <c r="J277" s="52">
        <v>20</v>
      </c>
      <c r="K277" s="52">
        <v>21</v>
      </c>
      <c r="L277" s="52">
        <v>22</v>
      </c>
      <c r="M277" s="53" t="s">
        <v>74</v>
      </c>
    </row>
    <row r="278" spans="4:13" ht="13.5">
      <c r="D278" s="54" t="s">
        <v>1</v>
      </c>
      <c r="E278" s="77">
        <v>262226</v>
      </c>
      <c r="F278" s="57">
        <v>257605</v>
      </c>
      <c r="G278" s="57">
        <v>248694</v>
      </c>
      <c r="H278" s="57">
        <v>248280</v>
      </c>
      <c r="I278" s="57">
        <v>249645</v>
      </c>
      <c r="J278" s="57">
        <v>249509</v>
      </c>
      <c r="K278" s="57">
        <v>250771</v>
      </c>
      <c r="L278" s="57">
        <v>250899</v>
      </c>
      <c r="M278" s="57">
        <f>+L278-K278</f>
        <v>128</v>
      </c>
    </row>
    <row r="279" spans="4:13" ht="13.5">
      <c r="D279" s="108" t="s">
        <v>2</v>
      </c>
      <c r="E279" s="109">
        <v>17918</v>
      </c>
      <c r="F279" s="110">
        <v>17543</v>
      </c>
      <c r="G279" s="110">
        <f aca="true" t="shared" si="40" ref="G279:L279">SUM(G280:G284)</f>
        <v>16815</v>
      </c>
      <c r="H279" s="110">
        <f t="shared" si="40"/>
        <v>16599</v>
      </c>
      <c r="I279" s="110">
        <f t="shared" si="40"/>
        <v>16548</v>
      </c>
      <c r="J279" s="110">
        <f t="shared" si="40"/>
        <v>16508</v>
      </c>
      <c r="K279" s="110">
        <f t="shared" si="40"/>
        <v>16429</v>
      </c>
      <c r="L279" s="110">
        <f t="shared" si="40"/>
        <v>16335</v>
      </c>
      <c r="M279" s="110">
        <f aca="true" t="shared" si="41" ref="M279:M284">+L279-K279</f>
        <v>-94</v>
      </c>
    </row>
    <row r="280" spans="4:13" s="62" customFormat="1" ht="13.5">
      <c r="D280" s="120" t="s">
        <v>7</v>
      </c>
      <c r="E280" s="79">
        <v>2154</v>
      </c>
      <c r="F280" s="65">
        <v>2149</v>
      </c>
      <c r="G280" s="121">
        <v>1997</v>
      </c>
      <c r="H280" s="121">
        <v>1991</v>
      </c>
      <c r="I280" s="121">
        <v>1959</v>
      </c>
      <c r="J280" s="121">
        <v>1961</v>
      </c>
      <c r="K280" s="121">
        <v>1979</v>
      </c>
      <c r="L280" s="121">
        <v>1963</v>
      </c>
      <c r="M280" s="121">
        <f>+L280-K280</f>
        <v>-16</v>
      </c>
    </row>
    <row r="281" spans="4:13" ht="13.5">
      <c r="D281" s="58" t="s">
        <v>3</v>
      </c>
      <c r="E281" s="78">
        <v>1509</v>
      </c>
      <c r="F281" s="61">
        <v>1508</v>
      </c>
      <c r="G281" s="61">
        <v>1537</v>
      </c>
      <c r="H281" s="61">
        <v>1512</v>
      </c>
      <c r="I281" s="61">
        <v>1502</v>
      </c>
      <c r="J281" s="61">
        <v>1473</v>
      </c>
      <c r="K281" s="61">
        <v>1465</v>
      </c>
      <c r="L281" s="61">
        <v>1458</v>
      </c>
      <c r="M281" s="61">
        <f t="shared" si="41"/>
        <v>-7</v>
      </c>
    </row>
    <row r="282" spans="4:13" ht="13.5">
      <c r="D282" s="58" t="s">
        <v>4</v>
      </c>
      <c r="E282" s="78">
        <v>4285</v>
      </c>
      <c r="F282" s="61">
        <v>4158</v>
      </c>
      <c r="G282" s="61">
        <v>4188</v>
      </c>
      <c r="H282" s="61">
        <v>4145</v>
      </c>
      <c r="I282" s="61">
        <v>4141</v>
      </c>
      <c r="J282" s="61">
        <v>4142</v>
      </c>
      <c r="K282" s="61">
        <v>4157</v>
      </c>
      <c r="L282" s="61">
        <v>4133</v>
      </c>
      <c r="M282" s="61">
        <f t="shared" si="41"/>
        <v>-24</v>
      </c>
    </row>
    <row r="283" spans="4:13" ht="13.5">
      <c r="D283" s="58" t="s">
        <v>5</v>
      </c>
      <c r="E283" s="78">
        <v>6253</v>
      </c>
      <c r="F283" s="61">
        <v>6113</v>
      </c>
      <c r="G283" s="61">
        <v>5718</v>
      </c>
      <c r="H283" s="61">
        <v>5622</v>
      </c>
      <c r="I283" s="61">
        <v>5585</v>
      </c>
      <c r="J283" s="61">
        <v>5581</v>
      </c>
      <c r="K283" s="61">
        <v>5537</v>
      </c>
      <c r="L283" s="61">
        <v>5508</v>
      </c>
      <c r="M283" s="61">
        <f t="shared" si="41"/>
        <v>-29</v>
      </c>
    </row>
    <row r="284" spans="4:13" ht="13.5">
      <c r="D284" s="122" t="s">
        <v>6</v>
      </c>
      <c r="E284" s="123">
        <v>3717</v>
      </c>
      <c r="F284" s="124">
        <v>3615</v>
      </c>
      <c r="G284" s="124">
        <v>3375</v>
      </c>
      <c r="H284" s="124">
        <v>3329</v>
      </c>
      <c r="I284" s="124">
        <v>3361</v>
      </c>
      <c r="J284" s="124">
        <v>3351</v>
      </c>
      <c r="K284" s="124">
        <v>3291</v>
      </c>
      <c r="L284" s="124">
        <v>3273</v>
      </c>
      <c r="M284" s="124">
        <f t="shared" si="41"/>
        <v>-18</v>
      </c>
    </row>
    <row r="286" spans="5:13" ht="13.5">
      <c r="E286" s="83"/>
      <c r="F286" s="83"/>
      <c r="G286" s="83"/>
      <c r="H286" s="83"/>
      <c r="I286" s="83"/>
      <c r="J286" s="83"/>
      <c r="K286" s="83"/>
      <c r="L286" s="83"/>
      <c r="M286" s="84"/>
    </row>
    <row r="287" spans="5:13" ht="13.5">
      <c r="E287" s="83"/>
      <c r="F287" s="83"/>
      <c r="G287" s="83"/>
      <c r="H287" s="83"/>
      <c r="I287" s="83"/>
      <c r="J287" s="83"/>
      <c r="K287" s="83"/>
      <c r="L287" s="83" t="s">
        <v>82</v>
      </c>
      <c r="M287" s="84"/>
    </row>
    <row r="288" spans="5:13" ht="13.5">
      <c r="E288" s="83"/>
      <c r="F288" s="83"/>
      <c r="G288" s="83"/>
      <c r="H288" s="83"/>
      <c r="I288" s="83"/>
      <c r="J288" s="83"/>
      <c r="K288" s="83"/>
      <c r="L288" s="83"/>
      <c r="M288" s="84"/>
    </row>
    <row r="289" spans="5:13" ht="13.5">
      <c r="E289" s="83"/>
      <c r="F289" s="83"/>
      <c r="G289" s="83"/>
      <c r="H289" s="83"/>
      <c r="I289" s="83"/>
      <c r="J289" s="83"/>
      <c r="K289" s="83"/>
      <c r="L289" s="83" t="s">
        <v>83</v>
      </c>
      <c r="M289" s="84"/>
    </row>
    <row r="290" spans="4:13" ht="13.5">
      <c r="D290" s="106" t="s">
        <v>107</v>
      </c>
      <c r="E290" s="83"/>
      <c r="F290" s="83"/>
      <c r="G290" s="83"/>
      <c r="H290" s="83"/>
      <c r="I290" s="83"/>
      <c r="J290" s="83"/>
      <c r="K290" s="83"/>
      <c r="L290" s="83"/>
      <c r="M290" s="48" t="s">
        <v>55</v>
      </c>
    </row>
    <row r="291" spans="4:13" s="49" customFormat="1" ht="13.5">
      <c r="D291" s="50" t="s">
        <v>0</v>
      </c>
      <c r="E291" s="51" t="s">
        <v>9</v>
      </c>
      <c r="F291" s="51" t="s">
        <v>73</v>
      </c>
      <c r="G291" s="119" t="s">
        <v>115</v>
      </c>
      <c r="H291" s="51">
        <v>18</v>
      </c>
      <c r="I291" s="51">
        <v>19</v>
      </c>
      <c r="J291" s="52">
        <v>20</v>
      </c>
      <c r="K291" s="52">
        <v>21</v>
      </c>
      <c r="L291" s="52">
        <v>22</v>
      </c>
      <c r="M291" s="53" t="s">
        <v>74</v>
      </c>
    </row>
    <row r="292" spans="4:13" ht="13.5">
      <c r="D292" s="54" t="s">
        <v>1</v>
      </c>
      <c r="E292" s="80">
        <v>18.2</v>
      </c>
      <c r="F292" s="68" t="e">
        <f>+F235/F278</f>
        <v>#VALUE!</v>
      </c>
      <c r="G292" s="68">
        <f aca="true" t="shared" si="42" ref="G292:L298">G236/G278</f>
        <v>14.581835508697436</v>
      </c>
      <c r="H292" s="68">
        <f t="shared" si="42"/>
        <v>14.505908651522475</v>
      </c>
      <c r="I292" s="68">
        <f t="shared" si="42"/>
        <v>14.478767850347493</v>
      </c>
      <c r="J292" s="68">
        <f t="shared" si="42"/>
        <v>14.397789258102915</v>
      </c>
      <c r="K292" s="68">
        <f t="shared" si="42"/>
        <v>14.357014965845334</v>
      </c>
      <c r="L292" s="68">
        <f>L236/L278</f>
        <v>14.18166672645168</v>
      </c>
      <c r="M292" s="71">
        <f aca="true" t="shared" si="43" ref="M292:M298">+L292-K292</f>
        <v>-0.17534823939365474</v>
      </c>
    </row>
    <row r="293" spans="4:13" ht="13.5">
      <c r="D293" s="108" t="s">
        <v>2</v>
      </c>
      <c r="E293" s="116">
        <v>16.1</v>
      </c>
      <c r="F293" s="111">
        <f>+F236/F279</f>
        <v>233.9233312432309</v>
      </c>
      <c r="G293" s="111">
        <f t="shared" si="42"/>
        <v>13.299851323223313</v>
      </c>
      <c r="H293" s="111">
        <f t="shared" si="42"/>
        <v>13.320079522862823</v>
      </c>
      <c r="I293" s="111">
        <f t="shared" si="42"/>
        <v>13.332306018854242</v>
      </c>
      <c r="J293" s="111">
        <f t="shared" si="42"/>
        <v>13.220377998546159</v>
      </c>
      <c r="K293" s="111">
        <f t="shared" si="42"/>
        <v>13.259662791405441</v>
      </c>
      <c r="L293" s="111">
        <f t="shared" si="42"/>
        <v>13.160514233241505</v>
      </c>
      <c r="M293" s="71">
        <f t="shared" si="43"/>
        <v>-0.09914855816393597</v>
      </c>
    </row>
    <row r="294" spans="4:13" s="62" customFormat="1" ht="13.5">
      <c r="D294" s="120" t="s">
        <v>7</v>
      </c>
      <c r="E294" s="82">
        <v>12.7</v>
      </c>
      <c r="F294" s="74">
        <f>+F242/F280</f>
        <v>23.253606328524896</v>
      </c>
      <c r="G294" s="125">
        <f t="shared" si="42"/>
        <v>11.236354531797696</v>
      </c>
      <c r="H294" s="125">
        <f t="shared" si="42"/>
        <v>11.05876443997991</v>
      </c>
      <c r="I294" s="125">
        <f t="shared" si="42"/>
        <v>11.006636038795303</v>
      </c>
      <c r="J294" s="125">
        <f t="shared" si="42"/>
        <v>10.830188679245284</v>
      </c>
      <c r="K294" s="125">
        <f t="shared" si="42"/>
        <v>10.482061647296614</v>
      </c>
      <c r="L294" s="125">
        <f>L238/L280</f>
        <v>10.309730005094243</v>
      </c>
      <c r="M294" s="125">
        <f t="shared" si="43"/>
        <v>-0.17233164220237107</v>
      </c>
    </row>
    <row r="295" spans="4:13" ht="13.5">
      <c r="D295" s="58" t="s">
        <v>3</v>
      </c>
      <c r="E295" s="81">
        <v>14.9</v>
      </c>
      <c r="F295" s="71">
        <f>+F237/F281</f>
        <v>172.4602122015915</v>
      </c>
      <c r="G295" s="71">
        <f t="shared" si="42"/>
        <v>12.333767078724788</v>
      </c>
      <c r="H295" s="71">
        <f t="shared" si="42"/>
        <v>12.082671957671957</v>
      </c>
      <c r="I295" s="71">
        <f t="shared" si="42"/>
        <v>12.065912117177097</v>
      </c>
      <c r="J295" s="71">
        <f t="shared" si="42"/>
        <v>11.936184657162254</v>
      </c>
      <c r="K295" s="71">
        <f t="shared" si="42"/>
        <v>11.83890784982935</v>
      </c>
      <c r="L295" s="134">
        <f>L239/L281</f>
        <v>11.497256515775033</v>
      </c>
      <c r="M295" s="71">
        <f t="shared" si="43"/>
        <v>-0.34165133405431725</v>
      </c>
    </row>
    <row r="296" spans="4:13" ht="13.5">
      <c r="D296" s="58" t="s">
        <v>4</v>
      </c>
      <c r="E296" s="81">
        <v>16.7</v>
      </c>
      <c r="F296" s="71">
        <f>+F239/F282</f>
        <v>5.346801346801347</v>
      </c>
      <c r="G296" s="71">
        <f t="shared" si="42"/>
        <v>13.664995224450811</v>
      </c>
      <c r="H296" s="71">
        <f t="shared" si="42"/>
        <v>13.637153196622437</v>
      </c>
      <c r="I296" s="71">
        <f t="shared" si="42"/>
        <v>13.703694759719875</v>
      </c>
      <c r="J296" s="71">
        <f t="shared" si="42"/>
        <v>13.61661033317238</v>
      </c>
      <c r="K296" s="71">
        <f t="shared" si="42"/>
        <v>13.709165263411114</v>
      </c>
      <c r="L296" s="134">
        <f>L240/L282</f>
        <v>13.721751754173724</v>
      </c>
      <c r="M296" s="71">
        <f t="shared" si="43"/>
        <v>0.01258649076260987</v>
      </c>
    </row>
    <row r="297" spans="4:13" ht="13.5">
      <c r="D297" s="58" t="s">
        <v>5</v>
      </c>
      <c r="E297" s="81">
        <v>17.1</v>
      </c>
      <c r="F297" s="71">
        <f>+F240/F283</f>
        <v>10.845084246687387</v>
      </c>
      <c r="G297" s="71">
        <f t="shared" si="42"/>
        <v>14.603707590066456</v>
      </c>
      <c r="H297" s="71">
        <f t="shared" si="42"/>
        <v>14.779082177161152</v>
      </c>
      <c r="I297" s="71">
        <f t="shared" si="42"/>
        <v>14.908863025962399</v>
      </c>
      <c r="J297" s="71">
        <f t="shared" si="42"/>
        <v>14.81257839096936</v>
      </c>
      <c r="K297" s="71">
        <f t="shared" si="42"/>
        <v>14.937872494130396</v>
      </c>
      <c r="L297" s="134">
        <f>L241/L283</f>
        <v>14.861837327523602</v>
      </c>
      <c r="M297" s="71">
        <f t="shared" si="43"/>
        <v>-0.07603516660679333</v>
      </c>
    </row>
    <row r="298" spans="4:13" ht="13.5">
      <c r="D298" s="122" t="s">
        <v>6</v>
      </c>
      <c r="E298" s="132">
        <v>16.3</v>
      </c>
      <c r="F298" s="105">
        <f>+F241/F284</f>
        <v>26.244536652835407</v>
      </c>
      <c r="G298" s="105">
        <f t="shared" si="42"/>
        <v>12.298666666666668</v>
      </c>
      <c r="H298" s="105">
        <f t="shared" si="42"/>
        <v>12.375788525082607</v>
      </c>
      <c r="I298" s="105">
        <f t="shared" si="42"/>
        <v>12.176435584647427</v>
      </c>
      <c r="J298" s="105">
        <f t="shared" si="42"/>
        <v>12.042076991942704</v>
      </c>
      <c r="K298" s="105">
        <f t="shared" si="42"/>
        <v>12.171072622303251</v>
      </c>
      <c r="L298" s="136">
        <f>L242/L284</f>
        <v>12.039413382218148</v>
      </c>
      <c r="M298" s="105">
        <f t="shared" si="43"/>
        <v>-0.13165924008510288</v>
      </c>
    </row>
    <row r="300" spans="5:13" ht="13.5">
      <c r="E300" s="83"/>
      <c r="F300" s="83"/>
      <c r="G300" s="83"/>
      <c r="H300" s="83"/>
      <c r="I300" s="83"/>
      <c r="J300" s="83"/>
      <c r="K300" s="83"/>
      <c r="L300" s="83"/>
      <c r="M300" s="84"/>
    </row>
    <row r="301" spans="5:13" ht="13.5">
      <c r="E301" s="83"/>
      <c r="F301" s="83"/>
      <c r="G301" s="83"/>
      <c r="H301" s="83"/>
      <c r="I301" s="83"/>
      <c r="J301" s="83"/>
      <c r="K301" s="83"/>
      <c r="L301" s="83"/>
      <c r="M301" s="84"/>
    </row>
    <row r="302" spans="5:13" ht="13.5">
      <c r="E302" s="83"/>
      <c r="F302" s="83"/>
      <c r="G302" s="83"/>
      <c r="H302" s="83"/>
      <c r="I302" s="83"/>
      <c r="J302" s="83"/>
      <c r="K302" s="83"/>
      <c r="L302" s="83"/>
      <c r="M302" s="84"/>
    </row>
    <row r="303" spans="5:13" ht="13.5">
      <c r="E303" s="83"/>
      <c r="F303" s="83"/>
      <c r="G303" s="83"/>
      <c r="H303" s="83"/>
      <c r="I303" s="83"/>
      <c r="J303" s="83"/>
      <c r="K303" s="83"/>
      <c r="L303" s="83"/>
      <c r="M303" s="84"/>
    </row>
    <row r="304" spans="3:13" ht="14.25">
      <c r="C304" s="11" t="s">
        <v>108</v>
      </c>
      <c r="E304" s="83"/>
      <c r="F304" s="83"/>
      <c r="G304" s="83"/>
      <c r="H304" s="83"/>
      <c r="I304" s="83"/>
      <c r="J304" s="83"/>
      <c r="K304" s="83"/>
      <c r="L304" s="83"/>
      <c r="M304" s="84"/>
    </row>
    <row r="305" spans="5:13" ht="13.5">
      <c r="E305" s="83"/>
      <c r="F305" s="83"/>
      <c r="G305" s="83"/>
      <c r="H305" s="83"/>
      <c r="I305" s="83"/>
      <c r="J305" s="83"/>
      <c r="K305" s="83"/>
      <c r="L305" s="83"/>
      <c r="M305" s="84"/>
    </row>
    <row r="306" spans="4:13" ht="13.5">
      <c r="D306" s="106" t="s">
        <v>109</v>
      </c>
      <c r="E306" s="83"/>
      <c r="F306" s="83"/>
      <c r="G306" s="83"/>
      <c r="H306" s="83"/>
      <c r="I306" s="83"/>
      <c r="J306" s="83"/>
      <c r="K306" s="83"/>
      <c r="L306" s="83"/>
      <c r="M306" s="48" t="s">
        <v>10</v>
      </c>
    </row>
    <row r="307" spans="4:13" s="49" customFormat="1" ht="13.5">
      <c r="D307" s="50" t="s">
        <v>0</v>
      </c>
      <c r="E307" s="51" t="s">
        <v>9</v>
      </c>
      <c r="F307" s="51" t="s">
        <v>73</v>
      </c>
      <c r="G307" s="119" t="s">
        <v>115</v>
      </c>
      <c r="H307" s="51">
        <v>18</v>
      </c>
      <c r="I307" s="51">
        <v>19</v>
      </c>
      <c r="J307" s="52">
        <v>20</v>
      </c>
      <c r="K307" s="52">
        <v>21</v>
      </c>
      <c r="L307" s="52">
        <v>22</v>
      </c>
      <c r="M307" s="53" t="s">
        <v>74</v>
      </c>
    </row>
    <row r="308" spans="4:13" ht="13.5">
      <c r="D308" s="54" t="s">
        <v>1</v>
      </c>
      <c r="E308" s="77">
        <v>11220</v>
      </c>
      <c r="F308" s="57">
        <v>5478</v>
      </c>
      <c r="G308" s="57">
        <v>5418</v>
      </c>
      <c r="H308" s="57">
        <v>5385</v>
      </c>
      <c r="I308" s="57">
        <v>5313</v>
      </c>
      <c r="J308" s="57">
        <v>5243</v>
      </c>
      <c r="K308" s="57">
        <v>5183</v>
      </c>
      <c r="L308" s="57">
        <v>5116</v>
      </c>
      <c r="M308" s="57">
        <f>+L308-K308</f>
        <v>-67</v>
      </c>
    </row>
    <row r="309" spans="4:13" ht="13.5">
      <c r="D309" s="108" t="s">
        <v>2</v>
      </c>
      <c r="E309" s="109">
        <v>845</v>
      </c>
      <c r="F309" s="110">
        <f>SUM(F311:F315)</f>
        <v>376</v>
      </c>
      <c r="G309" s="110">
        <f aca="true" t="shared" si="44" ref="G309:L309">SUM(G310:G314)</f>
        <v>422</v>
      </c>
      <c r="H309" s="110">
        <f t="shared" si="44"/>
        <v>416</v>
      </c>
      <c r="I309" s="110">
        <f t="shared" si="44"/>
        <v>411</v>
      </c>
      <c r="J309" s="110">
        <f t="shared" si="44"/>
        <v>405</v>
      </c>
      <c r="K309" s="110">
        <f t="shared" si="44"/>
        <v>396</v>
      </c>
      <c r="L309" s="110">
        <f t="shared" si="44"/>
        <v>388</v>
      </c>
      <c r="M309" s="110">
        <f aca="true" t="shared" si="45" ref="M309:M314">+L309-K309</f>
        <v>-8</v>
      </c>
    </row>
    <row r="310" spans="4:13" s="62" customFormat="1" ht="13.5">
      <c r="D310" s="120" t="s">
        <v>7</v>
      </c>
      <c r="E310" s="79">
        <v>118</v>
      </c>
      <c r="F310" s="65">
        <v>51</v>
      </c>
      <c r="G310" s="121">
        <v>51</v>
      </c>
      <c r="H310" s="121">
        <v>52</v>
      </c>
      <c r="I310" s="121">
        <v>53</v>
      </c>
      <c r="J310" s="121">
        <v>51</v>
      </c>
      <c r="K310" s="121">
        <v>49</v>
      </c>
      <c r="L310" s="121">
        <v>50</v>
      </c>
      <c r="M310" s="121">
        <f>+L310-K310</f>
        <v>1</v>
      </c>
    </row>
    <row r="311" spans="4:13" ht="13.5">
      <c r="D311" s="58" t="s">
        <v>3</v>
      </c>
      <c r="E311" s="78">
        <v>62</v>
      </c>
      <c r="F311" s="61">
        <v>36</v>
      </c>
      <c r="G311" s="61">
        <v>31</v>
      </c>
      <c r="H311" s="61">
        <v>31</v>
      </c>
      <c r="I311" s="61">
        <v>31</v>
      </c>
      <c r="J311" s="61">
        <v>31</v>
      </c>
      <c r="K311" s="61">
        <v>31</v>
      </c>
      <c r="L311" s="61">
        <v>31</v>
      </c>
      <c r="M311" s="61">
        <f t="shared" si="45"/>
        <v>0</v>
      </c>
    </row>
    <row r="312" spans="4:13" ht="13.5">
      <c r="D312" s="58" t="s">
        <v>4</v>
      </c>
      <c r="E312" s="78">
        <v>180</v>
      </c>
      <c r="F312" s="61">
        <v>107</v>
      </c>
      <c r="G312" s="61">
        <v>108</v>
      </c>
      <c r="H312" s="61">
        <v>100</v>
      </c>
      <c r="I312" s="61">
        <v>94</v>
      </c>
      <c r="J312" s="61">
        <v>92</v>
      </c>
      <c r="K312" s="61">
        <v>91</v>
      </c>
      <c r="L312" s="61">
        <v>91</v>
      </c>
      <c r="M312" s="61">
        <f t="shared" si="45"/>
        <v>0</v>
      </c>
    </row>
    <row r="313" spans="4:13" ht="13.5">
      <c r="D313" s="58" t="s">
        <v>5</v>
      </c>
      <c r="E313" s="78">
        <v>285</v>
      </c>
      <c r="F313" s="61">
        <v>141</v>
      </c>
      <c r="G313" s="61">
        <v>140</v>
      </c>
      <c r="H313" s="61">
        <v>139</v>
      </c>
      <c r="I313" s="61">
        <v>137</v>
      </c>
      <c r="J313" s="61">
        <v>137</v>
      </c>
      <c r="K313" s="61">
        <v>135</v>
      </c>
      <c r="L313" s="61">
        <v>133</v>
      </c>
      <c r="M313" s="61">
        <f t="shared" si="45"/>
        <v>-2</v>
      </c>
    </row>
    <row r="314" spans="4:13" ht="13.5">
      <c r="D314" s="122" t="s">
        <v>6</v>
      </c>
      <c r="E314" s="123">
        <v>200</v>
      </c>
      <c r="F314" s="124">
        <v>92</v>
      </c>
      <c r="G314" s="124">
        <v>92</v>
      </c>
      <c r="H314" s="124">
        <v>94</v>
      </c>
      <c r="I314" s="124">
        <v>96</v>
      </c>
      <c r="J314" s="124">
        <v>94</v>
      </c>
      <c r="K314" s="124">
        <v>90</v>
      </c>
      <c r="L314" s="124">
        <v>83</v>
      </c>
      <c r="M314" s="124">
        <f t="shared" si="45"/>
        <v>-7</v>
      </c>
    </row>
    <row r="316" spans="5:13" ht="13.5">
      <c r="E316" s="83"/>
      <c r="F316" s="83"/>
      <c r="G316" s="83"/>
      <c r="H316" s="83"/>
      <c r="I316" s="83"/>
      <c r="J316" s="83"/>
      <c r="K316" s="83"/>
      <c r="L316" s="83"/>
      <c r="M316" s="84"/>
    </row>
    <row r="317" spans="5:13" ht="13.5">
      <c r="E317" s="83"/>
      <c r="F317" s="83"/>
      <c r="G317" s="83"/>
      <c r="H317" s="83"/>
      <c r="I317" s="83"/>
      <c r="J317" s="83"/>
      <c r="K317" s="83"/>
      <c r="L317" s="83"/>
      <c r="M317" s="84"/>
    </row>
    <row r="318" spans="5:13" ht="13.5">
      <c r="E318" s="83"/>
      <c r="F318" s="83"/>
      <c r="G318" s="83"/>
      <c r="H318" s="83"/>
      <c r="I318" s="83"/>
      <c r="J318" s="83"/>
      <c r="K318" s="83"/>
      <c r="L318" s="83"/>
      <c r="M318" s="84"/>
    </row>
    <row r="319" spans="5:13" ht="13.5">
      <c r="E319" s="83"/>
      <c r="F319" s="83"/>
      <c r="G319" s="83"/>
      <c r="H319" s="83"/>
      <c r="I319" s="83"/>
      <c r="J319" s="83"/>
      <c r="K319" s="83"/>
      <c r="L319" s="83"/>
      <c r="M319" s="84"/>
    </row>
    <row r="320" spans="4:13" ht="13.5">
      <c r="D320" s="106" t="s">
        <v>110</v>
      </c>
      <c r="E320" s="83"/>
      <c r="F320" s="83"/>
      <c r="G320" s="83"/>
      <c r="H320" s="83"/>
      <c r="I320" s="83"/>
      <c r="J320" s="83"/>
      <c r="K320" s="83"/>
      <c r="L320" s="83"/>
      <c r="M320" s="48" t="s">
        <v>55</v>
      </c>
    </row>
    <row r="321" spans="4:13" s="49" customFormat="1" ht="13.5">
      <c r="D321" s="50" t="s">
        <v>0</v>
      </c>
      <c r="E321" s="51" t="s">
        <v>9</v>
      </c>
      <c r="F321" s="51" t="s">
        <v>73</v>
      </c>
      <c r="G321" s="119" t="s">
        <v>115</v>
      </c>
      <c r="H321" s="51">
        <v>18</v>
      </c>
      <c r="I321" s="51">
        <v>19</v>
      </c>
      <c r="J321" s="52">
        <v>20</v>
      </c>
      <c r="K321" s="52">
        <v>21</v>
      </c>
      <c r="L321" s="52">
        <v>22</v>
      </c>
      <c r="M321" s="53" t="s">
        <v>74</v>
      </c>
    </row>
    <row r="322" spans="4:13" ht="13.5">
      <c r="D322" s="54" t="s">
        <v>1</v>
      </c>
      <c r="E322" s="77">
        <v>4243762</v>
      </c>
      <c r="F322" s="57">
        <v>4165434</v>
      </c>
      <c r="G322" s="57">
        <v>3605242</v>
      </c>
      <c r="H322" s="57">
        <v>3494513</v>
      </c>
      <c r="I322" s="57">
        <v>3406561</v>
      </c>
      <c r="J322" s="57">
        <v>3367489</v>
      </c>
      <c r="K322" s="57">
        <v>3347311</v>
      </c>
      <c r="L322" s="57">
        <v>3368693</v>
      </c>
      <c r="M322" s="57">
        <f>+L322-K322</f>
        <v>21382</v>
      </c>
    </row>
    <row r="323" spans="4:13" ht="13.5">
      <c r="D323" s="108" t="s">
        <v>2</v>
      </c>
      <c r="E323" s="109">
        <v>269771</v>
      </c>
      <c r="F323" s="110">
        <f>SUM(F325:F329)</f>
        <v>241110</v>
      </c>
      <c r="G323" s="110">
        <f aca="true" t="shared" si="46" ref="G323:L323">SUM(G324:G328)</f>
        <v>225167</v>
      </c>
      <c r="H323" s="110">
        <f t="shared" si="46"/>
        <v>217311</v>
      </c>
      <c r="I323" s="110">
        <f t="shared" si="46"/>
        <v>210824</v>
      </c>
      <c r="J323" s="110">
        <f t="shared" si="46"/>
        <v>206891</v>
      </c>
      <c r="K323" s="110">
        <f t="shared" si="46"/>
        <v>204892</v>
      </c>
      <c r="L323" s="110">
        <f t="shared" si="46"/>
        <v>205049</v>
      </c>
      <c r="M323" s="110">
        <f aca="true" t="shared" si="47" ref="M323:M328">+L323-K323</f>
        <v>157</v>
      </c>
    </row>
    <row r="324" spans="4:13" s="62" customFormat="1" ht="13.5">
      <c r="D324" s="120" t="s">
        <v>7</v>
      </c>
      <c r="E324" s="79">
        <v>27363</v>
      </c>
      <c r="F324" s="65">
        <v>26968</v>
      </c>
      <c r="G324" s="121">
        <v>23276</v>
      </c>
      <c r="H324" s="121">
        <v>22343</v>
      </c>
      <c r="I324" s="121">
        <v>21724</v>
      </c>
      <c r="J324" s="121">
        <v>20922</v>
      </c>
      <c r="K324" s="121">
        <v>20523</v>
      </c>
      <c r="L324" s="121">
        <v>20216</v>
      </c>
      <c r="M324" s="121">
        <f>+L324-K324</f>
        <v>-307</v>
      </c>
    </row>
    <row r="325" spans="4:13" ht="13.5">
      <c r="D325" s="58" t="s">
        <v>3</v>
      </c>
      <c r="E325" s="78">
        <v>23128</v>
      </c>
      <c r="F325" s="61">
        <v>22740</v>
      </c>
      <c r="G325" s="61">
        <v>19169</v>
      </c>
      <c r="H325" s="61">
        <v>18665</v>
      </c>
      <c r="I325" s="61">
        <v>18012</v>
      </c>
      <c r="J325" s="61">
        <v>17698</v>
      </c>
      <c r="K325" s="61">
        <v>17181</v>
      </c>
      <c r="L325" s="61">
        <v>17172</v>
      </c>
      <c r="M325" s="61">
        <f t="shared" si="47"/>
        <v>-9</v>
      </c>
    </row>
    <row r="326" spans="4:13" ht="13.5">
      <c r="D326" s="58" t="s">
        <v>4</v>
      </c>
      <c r="E326" s="78">
        <v>68579</v>
      </c>
      <c r="F326" s="61">
        <v>70897</v>
      </c>
      <c r="G326" s="61">
        <v>59841</v>
      </c>
      <c r="H326" s="61">
        <v>57783</v>
      </c>
      <c r="I326" s="61">
        <v>56113</v>
      </c>
      <c r="J326" s="61">
        <v>55315</v>
      </c>
      <c r="K326" s="61">
        <v>54655</v>
      </c>
      <c r="L326" s="61">
        <v>54833</v>
      </c>
      <c r="M326" s="61">
        <f t="shared" si="47"/>
        <v>178</v>
      </c>
    </row>
    <row r="327" spans="4:13" ht="13.5">
      <c r="D327" s="58" t="s">
        <v>5</v>
      </c>
      <c r="E327" s="78">
        <v>98472</v>
      </c>
      <c r="F327" s="61">
        <v>96861</v>
      </c>
      <c r="G327" s="61">
        <v>81775</v>
      </c>
      <c r="H327" s="61">
        <v>79363</v>
      </c>
      <c r="I327" s="61">
        <v>76978</v>
      </c>
      <c r="J327" s="61">
        <v>75850</v>
      </c>
      <c r="K327" s="61">
        <v>75600</v>
      </c>
      <c r="L327" s="61">
        <v>76032</v>
      </c>
      <c r="M327" s="61">
        <f t="shared" si="47"/>
        <v>432</v>
      </c>
    </row>
    <row r="328" spans="4:13" ht="13.5">
      <c r="D328" s="122" t="s">
        <v>6</v>
      </c>
      <c r="E328" s="123">
        <v>52229</v>
      </c>
      <c r="F328" s="124">
        <v>50612</v>
      </c>
      <c r="G328" s="124">
        <v>41106</v>
      </c>
      <c r="H328" s="124">
        <v>39157</v>
      </c>
      <c r="I328" s="124">
        <v>37997</v>
      </c>
      <c r="J328" s="124">
        <v>37106</v>
      </c>
      <c r="K328" s="124">
        <v>36933</v>
      </c>
      <c r="L328" s="124">
        <v>36796</v>
      </c>
      <c r="M328" s="124">
        <f t="shared" si="47"/>
        <v>-137</v>
      </c>
    </row>
    <row r="330" spans="5:13" ht="13.5">
      <c r="E330" s="83"/>
      <c r="F330" s="83"/>
      <c r="G330" s="83"/>
      <c r="H330" s="83"/>
      <c r="I330" s="83"/>
      <c r="J330" s="83"/>
      <c r="K330" s="83"/>
      <c r="L330" s="83"/>
      <c r="M330" s="84"/>
    </row>
    <row r="331" spans="5:13" ht="13.5">
      <c r="E331" s="83"/>
      <c r="F331" s="83"/>
      <c r="G331" s="83"/>
      <c r="H331" s="83"/>
      <c r="I331" s="83"/>
      <c r="J331" s="83"/>
      <c r="K331" s="83"/>
      <c r="L331" s="83"/>
      <c r="M331" s="84"/>
    </row>
    <row r="332" spans="5:13" ht="13.5">
      <c r="E332" s="83"/>
      <c r="F332" s="83"/>
      <c r="G332" s="83"/>
      <c r="H332" s="83"/>
      <c r="I332" s="83"/>
      <c r="J332" s="83"/>
      <c r="K332" s="83"/>
      <c r="L332" s="83"/>
      <c r="M332" s="84"/>
    </row>
    <row r="333" spans="5:13" ht="13.5">
      <c r="E333" s="83"/>
      <c r="F333" s="83"/>
      <c r="G333" s="83"/>
      <c r="H333" s="83"/>
      <c r="I333" s="83"/>
      <c r="J333" s="83"/>
      <c r="K333" s="83"/>
      <c r="L333" s="83"/>
      <c r="M333" s="84"/>
    </row>
    <row r="334" spans="4:13" ht="13.5">
      <c r="D334" s="106" t="s">
        <v>111</v>
      </c>
      <c r="E334" s="83"/>
      <c r="F334" s="83"/>
      <c r="G334" s="83"/>
      <c r="H334" s="83"/>
      <c r="I334" s="83"/>
      <c r="J334" s="83"/>
      <c r="K334" s="83"/>
      <c r="L334" s="83"/>
      <c r="M334" s="48" t="s">
        <v>55</v>
      </c>
    </row>
    <row r="335" spans="4:13" s="49" customFormat="1" ht="13.5">
      <c r="D335" s="50" t="s">
        <v>0</v>
      </c>
      <c r="E335" s="51" t="s">
        <v>9</v>
      </c>
      <c r="F335" s="51" t="s">
        <v>73</v>
      </c>
      <c r="G335" s="119" t="s">
        <v>115</v>
      </c>
      <c r="H335" s="51">
        <v>18</v>
      </c>
      <c r="I335" s="51">
        <v>19</v>
      </c>
      <c r="J335" s="52">
        <v>20</v>
      </c>
      <c r="K335" s="52">
        <v>21</v>
      </c>
      <c r="L335" s="52">
        <v>22</v>
      </c>
      <c r="M335" s="53" t="s">
        <v>74</v>
      </c>
    </row>
    <row r="336" spans="4:13" ht="13.5">
      <c r="D336" s="54" t="s">
        <v>1</v>
      </c>
      <c r="E336" s="80">
        <v>378.2</v>
      </c>
      <c r="F336" s="68">
        <f aca="true" t="shared" si="48" ref="F336:L342">F322/F308</f>
        <v>760.3932092004382</v>
      </c>
      <c r="G336" s="68">
        <f t="shared" si="48"/>
        <v>665.4193429309709</v>
      </c>
      <c r="H336" s="68">
        <f t="shared" si="48"/>
        <v>648.9346332404829</v>
      </c>
      <c r="I336" s="68">
        <f t="shared" si="48"/>
        <v>641.1746659137964</v>
      </c>
      <c r="J336" s="68">
        <f t="shared" si="48"/>
        <v>642.2828533282471</v>
      </c>
      <c r="K336" s="68">
        <f t="shared" si="48"/>
        <v>645.8250048234613</v>
      </c>
      <c r="L336" s="68">
        <f>L322/L308</f>
        <v>658.4622752150117</v>
      </c>
      <c r="M336" s="71">
        <f aca="true" t="shared" si="49" ref="M336:M342">+L336-K336</f>
        <v>12.637270391550373</v>
      </c>
    </row>
    <row r="337" spans="4:13" ht="13.5">
      <c r="D337" s="108" t="s">
        <v>2</v>
      </c>
      <c r="E337" s="116">
        <v>319.3</v>
      </c>
      <c r="F337" s="111">
        <f t="shared" si="48"/>
        <v>641.25</v>
      </c>
      <c r="G337" s="111">
        <f t="shared" si="48"/>
        <v>533.5710900473933</v>
      </c>
      <c r="H337" s="111">
        <f t="shared" si="48"/>
        <v>522.3822115384615</v>
      </c>
      <c r="I337" s="111">
        <f t="shared" si="48"/>
        <v>512.9537712895377</v>
      </c>
      <c r="J337" s="111">
        <f t="shared" si="48"/>
        <v>510.84197530864196</v>
      </c>
      <c r="K337" s="111">
        <f t="shared" si="48"/>
        <v>517.4040404040404</v>
      </c>
      <c r="L337" s="111">
        <f t="shared" si="48"/>
        <v>528.4768041237113</v>
      </c>
      <c r="M337" s="111">
        <f t="shared" si="49"/>
        <v>11.072763719670888</v>
      </c>
    </row>
    <row r="338" spans="4:13" s="62" customFormat="1" ht="13.5">
      <c r="D338" s="120" t="s">
        <v>7</v>
      </c>
      <c r="E338" s="82">
        <v>231.9</v>
      </c>
      <c r="F338" s="94">
        <f t="shared" si="48"/>
        <v>528.7843137254902</v>
      </c>
      <c r="G338" s="125">
        <f t="shared" si="48"/>
        <v>456.3921568627451</v>
      </c>
      <c r="H338" s="125">
        <f t="shared" si="48"/>
        <v>429.6730769230769</v>
      </c>
      <c r="I338" s="125">
        <f t="shared" si="48"/>
        <v>409.8867924528302</v>
      </c>
      <c r="J338" s="125">
        <f t="shared" si="48"/>
        <v>410.2352941176471</v>
      </c>
      <c r="K338" s="125">
        <f t="shared" si="48"/>
        <v>418.83673469387753</v>
      </c>
      <c r="L338" s="125">
        <f>L324/L310</f>
        <v>404.32</v>
      </c>
      <c r="M338" s="125">
        <f>+L338-K338</f>
        <v>-14.516734693877538</v>
      </c>
    </row>
    <row r="339" spans="4:13" ht="13.5">
      <c r="D339" s="58" t="s">
        <v>3</v>
      </c>
      <c r="E339" s="81">
        <v>373</v>
      </c>
      <c r="F339" s="71">
        <f t="shared" si="48"/>
        <v>631.6666666666666</v>
      </c>
      <c r="G339" s="71">
        <f t="shared" si="48"/>
        <v>618.3548387096774</v>
      </c>
      <c r="H339" s="71">
        <f t="shared" si="48"/>
        <v>602.0967741935484</v>
      </c>
      <c r="I339" s="71">
        <f t="shared" si="48"/>
        <v>581.0322580645161</v>
      </c>
      <c r="J339" s="71">
        <f t="shared" si="48"/>
        <v>570.9032258064516</v>
      </c>
      <c r="K339" s="71">
        <f t="shared" si="48"/>
        <v>554.2258064516129</v>
      </c>
      <c r="L339" s="134">
        <f>L325/L311</f>
        <v>553.9354838709677</v>
      </c>
      <c r="M339" s="71">
        <f t="shared" si="49"/>
        <v>-0.2903225806452383</v>
      </c>
    </row>
    <row r="340" spans="4:13" ht="13.5">
      <c r="D340" s="58" t="s">
        <v>4</v>
      </c>
      <c r="E340" s="81">
        <v>381</v>
      </c>
      <c r="F340" s="71">
        <f t="shared" si="48"/>
        <v>662.588785046729</v>
      </c>
      <c r="G340" s="71">
        <f t="shared" si="48"/>
        <v>554.0833333333334</v>
      </c>
      <c r="H340" s="71">
        <f t="shared" si="48"/>
        <v>577.83</v>
      </c>
      <c r="I340" s="71">
        <f t="shared" si="48"/>
        <v>596.9468085106383</v>
      </c>
      <c r="J340" s="71">
        <f t="shared" si="48"/>
        <v>601.25</v>
      </c>
      <c r="K340" s="71">
        <f t="shared" si="48"/>
        <v>600.6043956043956</v>
      </c>
      <c r="L340" s="134">
        <f>L326/L312</f>
        <v>602.5604395604396</v>
      </c>
      <c r="M340" s="71">
        <f t="shared" si="49"/>
        <v>1.9560439560440273</v>
      </c>
    </row>
    <row r="341" spans="4:13" ht="13.5">
      <c r="D341" s="58" t="s">
        <v>5</v>
      </c>
      <c r="E341" s="81">
        <v>345.5</v>
      </c>
      <c r="F341" s="71">
        <f t="shared" si="48"/>
        <v>686.9574468085107</v>
      </c>
      <c r="G341" s="71">
        <f t="shared" si="48"/>
        <v>584.1071428571429</v>
      </c>
      <c r="H341" s="71">
        <f t="shared" si="48"/>
        <v>570.956834532374</v>
      </c>
      <c r="I341" s="71">
        <f t="shared" si="48"/>
        <v>561.8832116788321</v>
      </c>
      <c r="J341" s="71">
        <f t="shared" si="48"/>
        <v>553.6496350364963</v>
      </c>
      <c r="K341" s="71">
        <f t="shared" si="48"/>
        <v>560</v>
      </c>
      <c r="L341" s="134">
        <f>L327/L313</f>
        <v>571.6691729323309</v>
      </c>
      <c r="M341" s="71">
        <f t="shared" si="49"/>
        <v>11.669172932330866</v>
      </c>
    </row>
    <row r="342" spans="4:13" ht="13.5">
      <c r="D342" s="122" t="s">
        <v>6</v>
      </c>
      <c r="E342" s="132">
        <v>261.1</v>
      </c>
      <c r="F342" s="105">
        <f t="shared" si="48"/>
        <v>550.1304347826087</v>
      </c>
      <c r="G342" s="105">
        <f t="shared" si="48"/>
        <v>446.80434782608694</v>
      </c>
      <c r="H342" s="105">
        <f t="shared" si="48"/>
        <v>416.56382978723406</v>
      </c>
      <c r="I342" s="105">
        <f t="shared" si="48"/>
        <v>395.8020833333333</v>
      </c>
      <c r="J342" s="105">
        <f t="shared" si="48"/>
        <v>394.74468085106383</v>
      </c>
      <c r="K342" s="105">
        <f t="shared" si="48"/>
        <v>410.3666666666667</v>
      </c>
      <c r="L342" s="136">
        <f>L328/L314</f>
        <v>443.32530120481925</v>
      </c>
      <c r="M342" s="105">
        <f t="shared" si="49"/>
        <v>32.95863453815258</v>
      </c>
    </row>
    <row r="344" spans="5:13" ht="13.5">
      <c r="E344" s="83"/>
      <c r="F344" s="83"/>
      <c r="G344" s="83"/>
      <c r="H344" s="83"/>
      <c r="I344" s="83"/>
      <c r="J344" s="83"/>
      <c r="K344" s="83"/>
      <c r="L344" s="83"/>
      <c r="M344" s="84"/>
    </row>
    <row r="345" spans="5:13" ht="13.5">
      <c r="E345" s="83"/>
      <c r="F345" s="83"/>
      <c r="G345" s="83"/>
      <c r="H345" s="83"/>
      <c r="I345" s="83"/>
      <c r="J345" s="83"/>
      <c r="K345" s="83"/>
      <c r="L345" s="83"/>
      <c r="M345" s="84"/>
    </row>
    <row r="346" spans="5:13" ht="13.5">
      <c r="E346" s="83"/>
      <c r="F346" s="83"/>
      <c r="G346" s="83"/>
      <c r="H346" s="83"/>
      <c r="I346" s="83"/>
      <c r="J346" s="83"/>
      <c r="K346" s="83"/>
      <c r="L346" s="83"/>
      <c r="M346" s="84"/>
    </row>
    <row r="347" spans="5:13" ht="13.5">
      <c r="E347" s="83"/>
      <c r="F347" s="83"/>
      <c r="G347" s="83"/>
      <c r="H347" s="83"/>
      <c r="I347" s="83"/>
      <c r="J347" s="83"/>
      <c r="K347" s="83"/>
      <c r="L347" s="83"/>
      <c r="M347" s="84"/>
    </row>
    <row r="348" spans="4:13" ht="13.5">
      <c r="D348" s="106" t="s">
        <v>112</v>
      </c>
      <c r="E348" s="83"/>
      <c r="F348" s="83"/>
      <c r="G348" s="83"/>
      <c r="H348" s="83"/>
      <c r="I348" s="83"/>
      <c r="J348" s="83"/>
      <c r="K348" s="83"/>
      <c r="L348" s="83"/>
      <c r="M348" s="48" t="s">
        <v>55</v>
      </c>
    </row>
    <row r="349" spans="4:13" s="49" customFormat="1" ht="13.5">
      <c r="D349" s="50" t="s">
        <v>0</v>
      </c>
      <c r="E349" s="51" t="s">
        <v>9</v>
      </c>
      <c r="F349" s="51" t="s">
        <v>73</v>
      </c>
      <c r="G349" s="119" t="s">
        <v>115</v>
      </c>
      <c r="H349" s="51">
        <v>18</v>
      </c>
      <c r="I349" s="51">
        <v>19</v>
      </c>
      <c r="J349" s="52">
        <v>20</v>
      </c>
      <c r="K349" s="52">
        <v>21</v>
      </c>
      <c r="L349" s="52">
        <v>22</v>
      </c>
      <c r="M349" s="53" t="s">
        <v>74</v>
      </c>
    </row>
    <row r="350" spans="4:13" ht="13.5">
      <c r="D350" s="54" t="s">
        <v>1</v>
      </c>
      <c r="E350" s="77">
        <v>262226</v>
      </c>
      <c r="F350" s="57">
        <v>269027</v>
      </c>
      <c r="G350" s="57">
        <v>251408</v>
      </c>
      <c r="H350" s="57">
        <v>247804</v>
      </c>
      <c r="I350" s="57">
        <v>243953</v>
      </c>
      <c r="J350" s="57">
        <v>241226</v>
      </c>
      <c r="K350" s="57">
        <v>239342</v>
      </c>
      <c r="L350" s="57">
        <v>238929</v>
      </c>
      <c r="M350" s="57">
        <f>+L350-K350</f>
        <v>-413</v>
      </c>
    </row>
    <row r="351" spans="4:13" ht="13.5">
      <c r="D351" s="108" t="s">
        <v>2</v>
      </c>
      <c r="E351" s="109">
        <v>17918</v>
      </c>
      <c r="F351" s="110">
        <f>SUM(F353:F357)</f>
        <v>16820</v>
      </c>
      <c r="G351" s="110">
        <f aca="true" t="shared" si="50" ref="G351:L351">SUM(G352:G356)</f>
        <v>17282</v>
      </c>
      <c r="H351" s="110">
        <f t="shared" si="50"/>
        <v>16897</v>
      </c>
      <c r="I351" s="110">
        <f t="shared" si="50"/>
        <v>16573</v>
      </c>
      <c r="J351" s="110">
        <f t="shared" si="50"/>
        <v>16340</v>
      </c>
      <c r="K351" s="110">
        <f t="shared" si="50"/>
        <v>16146</v>
      </c>
      <c r="L351" s="110">
        <f t="shared" si="50"/>
        <v>15976</v>
      </c>
      <c r="M351" s="110">
        <f aca="true" t="shared" si="51" ref="M351:M356">+L351-K351</f>
        <v>-170</v>
      </c>
    </row>
    <row r="352" spans="4:13" s="62" customFormat="1" ht="13.5">
      <c r="D352" s="120" t="s">
        <v>7</v>
      </c>
      <c r="E352" s="79">
        <v>2154</v>
      </c>
      <c r="F352" s="65">
        <v>2127</v>
      </c>
      <c r="G352" s="121">
        <v>2000</v>
      </c>
      <c r="H352" s="121">
        <v>1956</v>
      </c>
      <c r="I352" s="121">
        <v>1925</v>
      </c>
      <c r="J352" s="121">
        <v>1866</v>
      </c>
      <c r="K352" s="121">
        <v>1839</v>
      </c>
      <c r="L352" s="121">
        <v>1831</v>
      </c>
      <c r="M352" s="121">
        <f>+L352-K352</f>
        <v>-8</v>
      </c>
    </row>
    <row r="353" spans="4:13" ht="13.5">
      <c r="D353" s="58" t="s">
        <v>3</v>
      </c>
      <c r="E353" s="78">
        <v>1509</v>
      </c>
      <c r="F353" s="61">
        <v>1672</v>
      </c>
      <c r="G353" s="61">
        <v>1596</v>
      </c>
      <c r="H353" s="61">
        <v>1589</v>
      </c>
      <c r="I353" s="61">
        <v>1551</v>
      </c>
      <c r="J353" s="61">
        <v>1530</v>
      </c>
      <c r="K353" s="61">
        <v>1490</v>
      </c>
      <c r="L353" s="61">
        <v>1476</v>
      </c>
      <c r="M353" s="61">
        <f t="shared" si="51"/>
        <v>-14</v>
      </c>
    </row>
    <row r="354" spans="4:13" ht="13.5">
      <c r="D354" s="58" t="s">
        <v>4</v>
      </c>
      <c r="E354" s="78">
        <v>4285</v>
      </c>
      <c r="F354" s="61">
        <v>4721</v>
      </c>
      <c r="G354" s="61">
        <v>4356</v>
      </c>
      <c r="H354" s="61">
        <v>4254</v>
      </c>
      <c r="I354" s="61">
        <v>4187</v>
      </c>
      <c r="J354" s="61">
        <v>4154</v>
      </c>
      <c r="K354" s="61">
        <v>4088</v>
      </c>
      <c r="L354" s="61">
        <v>4039</v>
      </c>
      <c r="M354" s="61">
        <f t="shared" si="51"/>
        <v>-49</v>
      </c>
    </row>
    <row r="355" spans="4:13" ht="13.5">
      <c r="D355" s="58" t="s">
        <v>5</v>
      </c>
      <c r="E355" s="78">
        <v>6253</v>
      </c>
      <c r="F355" s="61">
        <v>6866</v>
      </c>
      <c r="G355" s="61">
        <v>6016</v>
      </c>
      <c r="H355" s="61">
        <v>5876</v>
      </c>
      <c r="I355" s="61">
        <v>5737</v>
      </c>
      <c r="J355" s="61">
        <v>5658</v>
      </c>
      <c r="K355" s="61">
        <v>5627</v>
      </c>
      <c r="L355" s="61">
        <v>5547</v>
      </c>
      <c r="M355" s="61">
        <f t="shared" si="51"/>
        <v>-80</v>
      </c>
    </row>
    <row r="356" spans="4:13" ht="13.5">
      <c r="D356" s="122" t="s">
        <v>6</v>
      </c>
      <c r="E356" s="123">
        <v>3717</v>
      </c>
      <c r="F356" s="124">
        <v>3561</v>
      </c>
      <c r="G356" s="124">
        <v>3314</v>
      </c>
      <c r="H356" s="124">
        <v>3222</v>
      </c>
      <c r="I356" s="124">
        <v>3173</v>
      </c>
      <c r="J356" s="124">
        <v>3132</v>
      </c>
      <c r="K356" s="124">
        <v>3102</v>
      </c>
      <c r="L356" s="124">
        <v>3083</v>
      </c>
      <c r="M356" s="124">
        <f t="shared" si="51"/>
        <v>-19</v>
      </c>
    </row>
    <row r="358" spans="5:13" ht="13.5">
      <c r="E358" s="83"/>
      <c r="F358" s="83"/>
      <c r="G358" s="83"/>
      <c r="H358" s="83"/>
      <c r="I358" s="83"/>
      <c r="J358" s="83"/>
      <c r="K358" s="83"/>
      <c r="L358" s="83"/>
      <c r="M358" s="84"/>
    </row>
    <row r="359" spans="5:13" ht="13.5">
      <c r="E359" s="83"/>
      <c r="F359" s="83"/>
      <c r="G359" s="83"/>
      <c r="H359" s="83"/>
      <c r="I359" s="83"/>
      <c r="J359" s="83"/>
      <c r="K359" s="83"/>
      <c r="L359" s="83"/>
      <c r="M359" s="84"/>
    </row>
    <row r="360" spans="5:13" ht="13.5">
      <c r="E360" s="83"/>
      <c r="F360" s="83"/>
      <c r="G360" s="83"/>
      <c r="H360" s="83"/>
      <c r="I360" s="83"/>
      <c r="J360" s="83"/>
      <c r="K360" s="83"/>
      <c r="L360" s="83"/>
      <c r="M360" s="84"/>
    </row>
    <row r="361" spans="5:13" ht="13.5">
      <c r="E361" s="83"/>
      <c r="F361" s="83"/>
      <c r="G361" s="83"/>
      <c r="H361" s="83"/>
      <c r="I361" s="83"/>
      <c r="J361" s="83"/>
      <c r="K361" s="83"/>
      <c r="L361" s="83"/>
      <c r="M361" s="84"/>
    </row>
    <row r="362" spans="4:13" ht="13.5">
      <c r="D362" s="106" t="s">
        <v>113</v>
      </c>
      <c r="E362" s="83"/>
      <c r="F362" s="83"/>
      <c r="G362" s="83"/>
      <c r="H362" s="83"/>
      <c r="I362" s="83"/>
      <c r="J362" s="83"/>
      <c r="K362" s="83"/>
      <c r="L362" s="83"/>
      <c r="M362" s="48" t="s">
        <v>55</v>
      </c>
    </row>
    <row r="363" spans="4:13" s="49" customFormat="1" ht="13.5">
      <c r="D363" s="50" t="s">
        <v>0</v>
      </c>
      <c r="E363" s="51" t="s">
        <v>9</v>
      </c>
      <c r="F363" s="51" t="s">
        <v>73</v>
      </c>
      <c r="G363" s="119" t="s">
        <v>115</v>
      </c>
      <c r="H363" s="51">
        <v>18</v>
      </c>
      <c r="I363" s="51">
        <v>19</v>
      </c>
      <c r="J363" s="52">
        <v>20</v>
      </c>
      <c r="K363" s="52">
        <v>21</v>
      </c>
      <c r="L363" s="52">
        <v>22</v>
      </c>
      <c r="M363" s="53" t="s">
        <v>74</v>
      </c>
    </row>
    <row r="364" spans="4:13" ht="13.5">
      <c r="D364" s="54" t="s">
        <v>1</v>
      </c>
      <c r="E364" s="80">
        <v>16.184349424515855</v>
      </c>
      <c r="F364" s="68">
        <f aca="true" t="shared" si="52" ref="F364:F370">F322/F350</f>
        <v>15.483330669412364</v>
      </c>
      <c r="G364" s="68">
        <f aca="true" t="shared" si="53" ref="G364:L370">G322/G350</f>
        <v>14.34020397123401</v>
      </c>
      <c r="H364" s="68">
        <f t="shared" si="53"/>
        <v>14.101923294216396</v>
      </c>
      <c r="I364" s="68">
        <f t="shared" si="53"/>
        <v>13.964005361688521</v>
      </c>
      <c r="J364" s="68">
        <f t="shared" si="53"/>
        <v>13.95989238307645</v>
      </c>
      <c r="K364" s="68">
        <f t="shared" si="53"/>
        <v>13.985472670906068</v>
      </c>
      <c r="L364" s="68">
        <f>L322/L350</f>
        <v>14.099138237719155</v>
      </c>
      <c r="M364" s="71">
        <f aca="true" t="shared" si="54" ref="M364:M370">+L364-K364</f>
        <v>0.11366556681308637</v>
      </c>
    </row>
    <row r="365" spans="4:13" ht="13.5">
      <c r="D365" s="108" t="s">
        <v>2</v>
      </c>
      <c r="E365" s="116">
        <v>15.1</v>
      </c>
      <c r="F365" s="111">
        <f t="shared" si="52"/>
        <v>14.334720570749107</v>
      </c>
      <c r="G365" s="111">
        <f t="shared" si="53"/>
        <v>13.028989700266173</v>
      </c>
      <c r="H365" s="111">
        <f t="shared" si="53"/>
        <v>12.860922057169912</v>
      </c>
      <c r="I365" s="111">
        <f t="shared" si="53"/>
        <v>12.720931635793157</v>
      </c>
      <c r="J365" s="111">
        <f t="shared" si="53"/>
        <v>12.661627906976744</v>
      </c>
      <c r="K365" s="111">
        <f t="shared" si="53"/>
        <v>12.689954168215039</v>
      </c>
      <c r="L365" s="111">
        <f t="shared" si="53"/>
        <v>12.834814722083125</v>
      </c>
      <c r="M365" s="111">
        <f t="shared" si="54"/>
        <v>0.14486055386808694</v>
      </c>
    </row>
    <row r="366" spans="4:13" s="102" customFormat="1" ht="13.5">
      <c r="D366" s="120" t="s">
        <v>7</v>
      </c>
      <c r="E366" s="103">
        <v>12.7033426183844</v>
      </c>
      <c r="F366" s="74">
        <f t="shared" si="52"/>
        <v>12.678890456041373</v>
      </c>
      <c r="G366" s="125">
        <f t="shared" si="53"/>
        <v>11.638</v>
      </c>
      <c r="H366" s="125">
        <f t="shared" si="53"/>
        <v>11.42280163599182</v>
      </c>
      <c r="I366" s="125">
        <f t="shared" si="53"/>
        <v>11.285194805194806</v>
      </c>
      <c r="J366" s="125">
        <f t="shared" si="53"/>
        <v>11.212218649517684</v>
      </c>
      <c r="K366" s="125">
        <f t="shared" si="53"/>
        <v>11.159869494290374</v>
      </c>
      <c r="L366" s="125">
        <f>L324/L352</f>
        <v>11.040961223375206</v>
      </c>
      <c r="M366" s="90">
        <f t="shared" si="54"/>
        <v>-0.11890827091516876</v>
      </c>
    </row>
    <row r="367" spans="4:13" ht="13.5">
      <c r="D367" s="58" t="s">
        <v>3</v>
      </c>
      <c r="E367" s="81">
        <v>15.326706428098078</v>
      </c>
      <c r="F367" s="71">
        <f t="shared" si="52"/>
        <v>13.60047846889952</v>
      </c>
      <c r="G367" s="71">
        <f t="shared" si="53"/>
        <v>12.010651629072681</v>
      </c>
      <c r="H367" s="71">
        <f t="shared" si="53"/>
        <v>11.746381371932033</v>
      </c>
      <c r="I367" s="71">
        <f t="shared" si="53"/>
        <v>11.613152804642166</v>
      </c>
      <c r="J367" s="71">
        <f t="shared" si="53"/>
        <v>11.567320261437908</v>
      </c>
      <c r="K367" s="71">
        <f t="shared" si="53"/>
        <v>11.530872483221476</v>
      </c>
      <c r="L367" s="134">
        <f>L325/L353</f>
        <v>11.634146341463415</v>
      </c>
      <c r="M367" s="71">
        <f t="shared" si="54"/>
        <v>0.10327385824193946</v>
      </c>
    </row>
    <row r="368" spans="4:13" ht="13.5">
      <c r="D368" s="58" t="s">
        <v>4</v>
      </c>
      <c r="E368" s="81">
        <v>16.00443407234539</v>
      </c>
      <c r="F368" s="71">
        <f t="shared" si="52"/>
        <v>15.017369201440372</v>
      </c>
      <c r="G368" s="71">
        <f t="shared" si="53"/>
        <v>13.737603305785123</v>
      </c>
      <c r="H368" s="71">
        <f t="shared" si="53"/>
        <v>13.583215796897038</v>
      </c>
      <c r="I368" s="71">
        <f t="shared" si="53"/>
        <v>13.40171960831144</v>
      </c>
      <c r="J368" s="71">
        <f t="shared" si="53"/>
        <v>13.316080885893115</v>
      </c>
      <c r="K368" s="71">
        <f t="shared" si="53"/>
        <v>13.369618395303327</v>
      </c>
      <c r="L368" s="134">
        <f>L326/L354</f>
        <v>13.575885120079228</v>
      </c>
      <c r="M368" s="71">
        <f t="shared" si="54"/>
        <v>0.2062667247759009</v>
      </c>
    </row>
    <row r="369" spans="4:13" ht="13.5">
      <c r="D369" s="58" t="s">
        <v>5</v>
      </c>
      <c r="E369" s="81">
        <v>15.747960978730209</v>
      </c>
      <c r="F369" s="71">
        <f t="shared" si="52"/>
        <v>14.107340518496942</v>
      </c>
      <c r="G369" s="71">
        <f t="shared" si="53"/>
        <v>13.592918882978724</v>
      </c>
      <c r="H369" s="71">
        <f t="shared" si="53"/>
        <v>13.506296800544588</v>
      </c>
      <c r="I369" s="71">
        <f t="shared" si="53"/>
        <v>13.417814188600314</v>
      </c>
      <c r="J369" s="71">
        <f t="shared" si="53"/>
        <v>13.405797101449275</v>
      </c>
      <c r="K369" s="71">
        <f t="shared" si="53"/>
        <v>13.435223031810912</v>
      </c>
      <c r="L369" s="134">
        <f>L327/L355</f>
        <v>13.70686857760952</v>
      </c>
      <c r="M369" s="71">
        <f t="shared" si="54"/>
        <v>0.27164554579860756</v>
      </c>
    </row>
    <row r="370" spans="4:13" ht="13.5">
      <c r="D370" s="122" t="s">
        <v>6</v>
      </c>
      <c r="E370" s="132">
        <v>14.1</v>
      </c>
      <c r="F370" s="105">
        <f t="shared" si="52"/>
        <v>14.21286155574277</v>
      </c>
      <c r="G370" s="105">
        <f t="shared" si="53"/>
        <v>12.403741701870851</v>
      </c>
      <c r="H370" s="105">
        <f t="shared" si="53"/>
        <v>12.153010552451894</v>
      </c>
      <c r="I370" s="105">
        <f t="shared" si="53"/>
        <v>11.975102426725496</v>
      </c>
      <c r="J370" s="105">
        <f t="shared" si="53"/>
        <v>11.847381864623244</v>
      </c>
      <c r="K370" s="105">
        <f t="shared" si="53"/>
        <v>11.906189555125726</v>
      </c>
      <c r="L370" s="136">
        <f>L328/L356</f>
        <v>11.935128121959131</v>
      </c>
      <c r="M370" s="105">
        <f t="shared" si="54"/>
        <v>0.028938566833405233</v>
      </c>
    </row>
    <row r="372" spans="4:13" s="102" customFormat="1" ht="13.5">
      <c r="D372" s="107"/>
      <c r="E372" s="90"/>
      <c r="F372" s="90"/>
      <c r="G372" s="90"/>
      <c r="H372" s="90"/>
      <c r="I372" s="90"/>
      <c r="J372" s="90"/>
      <c r="K372" s="90"/>
      <c r="L372" s="90"/>
      <c r="M372" s="90"/>
    </row>
    <row r="373" spans="4:13" s="102" customFormat="1" ht="13.5">
      <c r="D373" s="107"/>
      <c r="E373" s="90"/>
      <c r="F373" s="90"/>
      <c r="G373" s="90"/>
      <c r="H373" s="90"/>
      <c r="I373" s="90"/>
      <c r="J373" s="90"/>
      <c r="K373" s="90"/>
      <c r="L373" s="90"/>
      <c r="M373" s="90"/>
    </row>
    <row r="374" spans="4:13" s="102" customFormat="1" ht="13.5">
      <c r="D374" s="107"/>
      <c r="E374" s="90"/>
      <c r="F374" s="90"/>
      <c r="G374" s="90"/>
      <c r="H374" s="90"/>
      <c r="I374" s="90"/>
      <c r="J374" s="90"/>
      <c r="K374" s="90"/>
      <c r="L374" s="90"/>
      <c r="M374" s="90"/>
    </row>
    <row r="375" spans="5:13" ht="13.5">
      <c r="E375" s="83"/>
      <c r="F375" s="83"/>
      <c r="G375" s="83"/>
      <c r="H375" s="83"/>
      <c r="I375" s="83"/>
      <c r="J375" s="83"/>
      <c r="K375" s="83"/>
      <c r="L375" s="83"/>
      <c r="M375" s="84"/>
    </row>
    <row r="376" spans="2:13" ht="14.25">
      <c r="B376" s="11"/>
      <c r="C376" s="11" t="s">
        <v>69</v>
      </c>
      <c r="E376" s="83"/>
      <c r="F376" s="83"/>
      <c r="G376" s="83"/>
      <c r="H376" s="83"/>
      <c r="I376" s="83"/>
      <c r="J376" s="83"/>
      <c r="K376" s="83"/>
      <c r="L376" s="83"/>
      <c r="M376" s="84"/>
    </row>
    <row r="377" spans="4:13" ht="13.5">
      <c r="D377" s="2"/>
      <c r="E377" s="83"/>
      <c r="F377" s="83"/>
      <c r="G377" s="83"/>
      <c r="H377" s="83"/>
      <c r="I377" s="83"/>
      <c r="J377" s="83"/>
      <c r="K377" s="83"/>
      <c r="L377" s="83"/>
      <c r="M377" s="84"/>
    </row>
    <row r="378" spans="4:13" ht="13.5">
      <c r="D378" s="47" t="s">
        <v>75</v>
      </c>
      <c r="E378" s="83"/>
      <c r="F378" s="83"/>
      <c r="G378" s="83"/>
      <c r="H378" s="83"/>
      <c r="I378" s="83"/>
      <c r="J378" s="83"/>
      <c r="K378" s="83"/>
      <c r="L378" s="83"/>
      <c r="M378" s="48" t="s">
        <v>57</v>
      </c>
    </row>
    <row r="379" spans="4:13" s="49" customFormat="1" ht="13.5">
      <c r="D379" s="50" t="s">
        <v>0</v>
      </c>
      <c r="E379" s="51" t="s">
        <v>9</v>
      </c>
      <c r="F379" s="51" t="s">
        <v>73</v>
      </c>
      <c r="G379" s="119" t="s">
        <v>115</v>
      </c>
      <c r="H379" s="51">
        <v>18</v>
      </c>
      <c r="I379" s="51">
        <v>19</v>
      </c>
      <c r="J379" s="52">
        <v>20</v>
      </c>
      <c r="K379" s="52">
        <v>21</v>
      </c>
      <c r="L379" s="52">
        <v>22</v>
      </c>
      <c r="M379" s="53" t="s">
        <v>74</v>
      </c>
    </row>
    <row r="380" spans="4:13" ht="13.5">
      <c r="D380" s="54" t="s">
        <v>1</v>
      </c>
      <c r="E380" s="77">
        <v>3565</v>
      </c>
      <c r="F380" s="57">
        <v>3551</v>
      </c>
      <c r="G380" s="57">
        <v>3439</v>
      </c>
      <c r="H380" s="57">
        <v>3441</v>
      </c>
      <c r="I380" s="57">
        <v>3435</v>
      </c>
      <c r="J380" s="57">
        <v>3401</v>
      </c>
      <c r="K380" s="57">
        <v>3348</v>
      </c>
      <c r="L380" s="57">
        <v>3311</v>
      </c>
      <c r="M380" s="57">
        <f>+L380-K380</f>
        <v>-37</v>
      </c>
    </row>
    <row r="381" spans="4:13" ht="13.5">
      <c r="D381" s="108" t="s">
        <v>2</v>
      </c>
      <c r="E381" s="109">
        <v>251</v>
      </c>
      <c r="F381" s="110">
        <v>250</v>
      </c>
      <c r="G381" s="110">
        <f aca="true" t="shared" si="55" ref="G381:L381">SUM(G382:G386)</f>
        <v>231</v>
      </c>
      <c r="H381" s="110">
        <f t="shared" si="55"/>
        <v>225</v>
      </c>
      <c r="I381" s="110">
        <f t="shared" si="55"/>
        <v>227</v>
      </c>
      <c r="J381" s="110">
        <f t="shared" si="55"/>
        <v>226</v>
      </c>
      <c r="K381" s="110">
        <f t="shared" si="55"/>
        <v>226</v>
      </c>
      <c r="L381" s="110">
        <f t="shared" si="55"/>
        <v>227</v>
      </c>
      <c r="M381" s="110">
        <f aca="true" t="shared" si="56" ref="M381:M386">+L381-K381</f>
        <v>1</v>
      </c>
    </row>
    <row r="382" spans="4:13" s="62" customFormat="1" ht="13.5">
      <c r="D382" s="120" t="s">
        <v>7</v>
      </c>
      <c r="E382" s="79">
        <v>24</v>
      </c>
      <c r="F382" s="65">
        <v>23</v>
      </c>
      <c r="G382" s="121">
        <v>21</v>
      </c>
      <c r="H382" s="121">
        <v>20</v>
      </c>
      <c r="I382" s="121">
        <v>19</v>
      </c>
      <c r="J382" s="121">
        <v>19</v>
      </c>
      <c r="K382" s="121">
        <v>20</v>
      </c>
      <c r="L382" s="121">
        <v>20</v>
      </c>
      <c r="M382" s="121">
        <f>+L382-K382</f>
        <v>0</v>
      </c>
    </row>
    <row r="383" spans="4:13" ht="13.5">
      <c r="D383" s="58" t="s">
        <v>3</v>
      </c>
      <c r="E383" s="78">
        <v>25</v>
      </c>
      <c r="F383" s="61">
        <v>25</v>
      </c>
      <c r="G383" s="61">
        <v>23</v>
      </c>
      <c r="H383" s="61">
        <v>22</v>
      </c>
      <c r="I383" s="61">
        <v>24</v>
      </c>
      <c r="J383" s="61">
        <v>24</v>
      </c>
      <c r="K383" s="61">
        <v>23</v>
      </c>
      <c r="L383" s="61">
        <v>23</v>
      </c>
      <c r="M383" s="61">
        <f t="shared" si="56"/>
        <v>0</v>
      </c>
    </row>
    <row r="384" spans="4:13" ht="13.5">
      <c r="D384" s="58" t="s">
        <v>4</v>
      </c>
      <c r="E384" s="78">
        <v>62</v>
      </c>
      <c r="F384" s="61">
        <v>62</v>
      </c>
      <c r="G384" s="61">
        <v>57</v>
      </c>
      <c r="H384" s="61">
        <v>56</v>
      </c>
      <c r="I384" s="61">
        <v>56</v>
      </c>
      <c r="J384" s="61">
        <v>57</v>
      </c>
      <c r="K384" s="61">
        <v>58</v>
      </c>
      <c r="L384" s="61">
        <v>56</v>
      </c>
      <c r="M384" s="61">
        <f t="shared" si="56"/>
        <v>-2</v>
      </c>
    </row>
    <row r="385" spans="4:13" ht="13.5">
      <c r="D385" s="58" t="s">
        <v>5</v>
      </c>
      <c r="E385" s="78">
        <v>98</v>
      </c>
      <c r="F385" s="61">
        <v>99</v>
      </c>
      <c r="G385" s="61">
        <v>91</v>
      </c>
      <c r="H385" s="61">
        <v>87</v>
      </c>
      <c r="I385" s="61">
        <v>87</v>
      </c>
      <c r="J385" s="61">
        <v>86</v>
      </c>
      <c r="K385" s="61">
        <v>85</v>
      </c>
      <c r="L385" s="61">
        <v>86</v>
      </c>
      <c r="M385" s="61">
        <f t="shared" si="56"/>
        <v>1</v>
      </c>
    </row>
    <row r="386" spans="4:13" ht="13.5">
      <c r="D386" s="122" t="s">
        <v>6</v>
      </c>
      <c r="E386" s="123">
        <v>42</v>
      </c>
      <c r="F386" s="124">
        <v>41</v>
      </c>
      <c r="G386" s="124">
        <v>39</v>
      </c>
      <c r="H386" s="124">
        <v>40</v>
      </c>
      <c r="I386" s="124">
        <v>41</v>
      </c>
      <c r="J386" s="124">
        <v>40</v>
      </c>
      <c r="K386" s="124">
        <v>40</v>
      </c>
      <c r="L386" s="124">
        <v>42</v>
      </c>
      <c r="M386" s="124">
        <f t="shared" si="56"/>
        <v>2</v>
      </c>
    </row>
    <row r="388" spans="5:13" ht="13.5">
      <c r="E388" s="83"/>
      <c r="F388" s="83"/>
      <c r="G388" s="83"/>
      <c r="H388" s="83"/>
      <c r="I388" s="83"/>
      <c r="J388" s="83"/>
      <c r="K388" s="83"/>
      <c r="L388" s="83"/>
      <c r="M388" s="84"/>
    </row>
    <row r="389" spans="5:13" ht="13.5">
      <c r="E389" s="83"/>
      <c r="F389" s="83"/>
      <c r="G389" s="83"/>
      <c r="H389" s="83"/>
      <c r="I389" s="83"/>
      <c r="J389" s="83"/>
      <c r="K389" s="83"/>
      <c r="L389" s="83"/>
      <c r="M389" s="84"/>
    </row>
    <row r="390" spans="5:13" ht="13.5">
      <c r="E390" s="83"/>
      <c r="F390" s="83"/>
      <c r="G390" s="83"/>
      <c r="H390" s="83"/>
      <c r="I390" s="83"/>
      <c r="J390" s="83"/>
      <c r="K390" s="83"/>
      <c r="L390" s="83"/>
      <c r="M390" s="84"/>
    </row>
    <row r="391" spans="5:13" ht="13.5">
      <c r="E391" s="83"/>
      <c r="F391" s="83"/>
      <c r="G391" s="83"/>
      <c r="H391" s="83"/>
      <c r="I391" s="83"/>
      <c r="J391" s="83"/>
      <c r="K391" s="83"/>
      <c r="L391" s="83"/>
      <c r="M391" s="84"/>
    </row>
    <row r="392" spans="4:13" ht="13.5">
      <c r="D392" s="47" t="s">
        <v>76</v>
      </c>
      <c r="E392" s="83"/>
      <c r="F392" s="83"/>
      <c r="G392" s="83"/>
      <c r="H392" s="83"/>
      <c r="I392" s="83"/>
      <c r="J392" s="83"/>
      <c r="K392" s="83"/>
      <c r="L392" s="83"/>
      <c r="M392" s="48" t="s">
        <v>55</v>
      </c>
    </row>
    <row r="393" spans="4:13" s="49" customFormat="1" ht="13.5">
      <c r="D393" s="50" t="s">
        <v>0</v>
      </c>
      <c r="E393" s="51" t="s">
        <v>9</v>
      </c>
      <c r="F393" s="51" t="s">
        <v>73</v>
      </c>
      <c r="G393" s="119" t="s">
        <v>115</v>
      </c>
      <c r="H393" s="51">
        <v>18</v>
      </c>
      <c r="I393" s="51">
        <v>19</v>
      </c>
      <c r="J393" s="52">
        <v>20</v>
      </c>
      <c r="K393" s="52">
        <v>21</v>
      </c>
      <c r="L393" s="52">
        <v>22</v>
      </c>
      <c r="M393" s="53" t="s">
        <v>74</v>
      </c>
    </row>
    <row r="394" spans="4:13" ht="13.5">
      <c r="D394" s="54" t="s">
        <v>1</v>
      </c>
      <c r="E394" s="77">
        <v>753740</v>
      </c>
      <c r="F394" s="57">
        <v>750824</v>
      </c>
      <c r="G394" s="57">
        <v>783783</v>
      </c>
      <c r="H394" s="57">
        <v>750208</v>
      </c>
      <c r="I394" s="57">
        <v>703490</v>
      </c>
      <c r="J394" s="57">
        <v>657502</v>
      </c>
      <c r="K394" s="57">
        <v>624875</v>
      </c>
      <c r="L394" s="57">
        <v>637897</v>
      </c>
      <c r="M394" s="57">
        <f>+L394-K394</f>
        <v>13022</v>
      </c>
    </row>
    <row r="395" spans="4:13" ht="13.5">
      <c r="D395" s="108" t="s">
        <v>2</v>
      </c>
      <c r="E395" s="109">
        <v>34261</v>
      </c>
      <c r="F395" s="110">
        <v>34066</v>
      </c>
      <c r="G395" s="110">
        <f aca="true" t="shared" si="57" ref="G395:L395">SUM(G396:G400)</f>
        <v>36710</v>
      </c>
      <c r="H395" s="110">
        <f t="shared" si="57"/>
        <v>35718</v>
      </c>
      <c r="I395" s="110">
        <f t="shared" si="57"/>
        <v>33908</v>
      </c>
      <c r="J395" s="110">
        <f t="shared" si="57"/>
        <v>31494</v>
      </c>
      <c r="K395" s="110">
        <f t="shared" si="57"/>
        <v>30061</v>
      </c>
      <c r="L395" s="110">
        <f t="shared" si="57"/>
        <v>30725</v>
      </c>
      <c r="M395" s="110">
        <f aca="true" t="shared" si="58" ref="M395:M400">+L395-K395</f>
        <v>664</v>
      </c>
    </row>
    <row r="396" spans="4:13" s="62" customFormat="1" ht="13.5">
      <c r="D396" s="120" t="s">
        <v>7</v>
      </c>
      <c r="E396" s="79">
        <v>2156</v>
      </c>
      <c r="F396" s="65">
        <v>2282</v>
      </c>
      <c r="G396" s="121">
        <v>2479</v>
      </c>
      <c r="H396" s="121">
        <v>2444</v>
      </c>
      <c r="I396" s="121">
        <v>2442</v>
      </c>
      <c r="J396" s="121">
        <v>2300</v>
      </c>
      <c r="K396" s="121">
        <v>2221</v>
      </c>
      <c r="L396" s="121">
        <v>2302</v>
      </c>
      <c r="M396" s="121">
        <f>+L396-K396</f>
        <v>81</v>
      </c>
    </row>
    <row r="397" spans="4:13" ht="13.5">
      <c r="D397" s="58" t="s">
        <v>3</v>
      </c>
      <c r="E397" s="78">
        <v>1976</v>
      </c>
      <c r="F397" s="61">
        <v>1981</v>
      </c>
      <c r="G397" s="61">
        <v>2037</v>
      </c>
      <c r="H397" s="61">
        <v>1966</v>
      </c>
      <c r="I397" s="61">
        <v>1979</v>
      </c>
      <c r="J397" s="61">
        <v>1925</v>
      </c>
      <c r="K397" s="61">
        <v>1840</v>
      </c>
      <c r="L397" s="61">
        <v>1912</v>
      </c>
      <c r="M397" s="61">
        <f t="shared" si="58"/>
        <v>72</v>
      </c>
    </row>
    <row r="398" spans="4:13" ht="13.5">
      <c r="D398" s="58" t="s">
        <v>4</v>
      </c>
      <c r="E398" s="78">
        <v>8509</v>
      </c>
      <c r="F398" s="61">
        <v>8373</v>
      </c>
      <c r="G398" s="61">
        <v>10076</v>
      </c>
      <c r="H398" s="61">
        <v>9986</v>
      </c>
      <c r="I398" s="61">
        <v>9686</v>
      </c>
      <c r="J398" s="61">
        <v>9123</v>
      </c>
      <c r="K398" s="61">
        <v>8809</v>
      </c>
      <c r="L398" s="61">
        <v>8864</v>
      </c>
      <c r="M398" s="61">
        <f t="shared" si="58"/>
        <v>55</v>
      </c>
    </row>
    <row r="399" spans="4:22" ht="13.5">
      <c r="D399" s="58" t="s">
        <v>5</v>
      </c>
      <c r="E399" s="78">
        <v>16145</v>
      </c>
      <c r="F399" s="61">
        <v>15822</v>
      </c>
      <c r="G399" s="61">
        <v>16521</v>
      </c>
      <c r="H399" s="61">
        <v>15855</v>
      </c>
      <c r="I399" s="61">
        <v>14508</v>
      </c>
      <c r="J399" s="61">
        <v>13081</v>
      </c>
      <c r="K399" s="61">
        <v>12364</v>
      </c>
      <c r="L399" s="61">
        <v>12735</v>
      </c>
      <c r="M399" s="61">
        <f t="shared" si="58"/>
        <v>371</v>
      </c>
      <c r="V399" s="96"/>
    </row>
    <row r="400" spans="4:13" ht="13.5">
      <c r="D400" s="122" t="s">
        <v>6</v>
      </c>
      <c r="E400" s="123">
        <v>5475</v>
      </c>
      <c r="F400" s="124">
        <v>5608</v>
      </c>
      <c r="G400" s="124">
        <v>5597</v>
      </c>
      <c r="H400" s="124">
        <v>5467</v>
      </c>
      <c r="I400" s="124">
        <v>5293</v>
      </c>
      <c r="J400" s="124">
        <v>5065</v>
      </c>
      <c r="K400" s="124">
        <v>4827</v>
      </c>
      <c r="L400" s="124">
        <v>4912</v>
      </c>
      <c r="M400" s="124">
        <f t="shared" si="58"/>
        <v>85</v>
      </c>
    </row>
    <row r="402" spans="4:13" s="62" customFormat="1" ht="13.5">
      <c r="D402" s="88"/>
      <c r="E402" s="93"/>
      <c r="F402" s="95"/>
      <c r="G402" s="95"/>
      <c r="H402" s="95"/>
      <c r="I402" s="95"/>
      <c r="J402" s="95"/>
      <c r="K402" s="95"/>
      <c r="L402" s="95"/>
      <c r="M402" s="95"/>
    </row>
    <row r="403" spans="4:13" s="62" customFormat="1" ht="13.5">
      <c r="D403" s="88"/>
      <c r="E403" s="93"/>
      <c r="F403" s="95"/>
      <c r="G403" s="95"/>
      <c r="H403" s="95"/>
      <c r="I403" s="95"/>
      <c r="J403" s="95"/>
      <c r="K403" s="95"/>
      <c r="L403" s="95"/>
      <c r="M403" s="95"/>
    </row>
    <row r="404" spans="4:13" ht="13.5">
      <c r="D404" s="92"/>
      <c r="E404" s="93"/>
      <c r="F404" s="93"/>
      <c r="G404" s="93"/>
      <c r="H404" s="93"/>
      <c r="I404" s="93"/>
      <c r="J404" s="93"/>
      <c r="K404" s="93"/>
      <c r="L404" s="93"/>
      <c r="M404" s="93"/>
    </row>
    <row r="405" spans="5:13" ht="13.5">
      <c r="E405" s="83"/>
      <c r="F405" s="83"/>
      <c r="G405" s="83"/>
      <c r="H405" s="83"/>
      <c r="I405" s="83"/>
      <c r="J405" s="83"/>
      <c r="K405" s="83"/>
      <c r="L405" s="83"/>
      <c r="M405" s="84"/>
    </row>
    <row r="406" spans="4:13" ht="13.5">
      <c r="D406" s="47" t="s">
        <v>77</v>
      </c>
      <c r="E406" s="83"/>
      <c r="F406" s="83"/>
      <c r="G406" s="83"/>
      <c r="H406" s="83"/>
      <c r="I406" s="83"/>
      <c r="J406" s="83"/>
      <c r="K406" s="83"/>
      <c r="L406" s="83"/>
      <c r="M406" s="48" t="s">
        <v>55</v>
      </c>
    </row>
    <row r="407" spans="4:13" ht="13.5">
      <c r="D407" s="50" t="s">
        <v>0</v>
      </c>
      <c r="E407" s="51" t="s">
        <v>9</v>
      </c>
      <c r="F407" s="51" t="s">
        <v>73</v>
      </c>
      <c r="G407" s="119" t="s">
        <v>115</v>
      </c>
      <c r="H407" s="51">
        <v>18</v>
      </c>
      <c r="I407" s="51">
        <v>19</v>
      </c>
      <c r="J407" s="52">
        <v>20</v>
      </c>
      <c r="K407" s="52">
        <v>21</v>
      </c>
      <c r="L407" s="52">
        <v>22</v>
      </c>
      <c r="M407" s="53" t="s">
        <v>74</v>
      </c>
    </row>
    <row r="408" spans="4:13" ht="13.5">
      <c r="D408" s="54" t="s">
        <v>1</v>
      </c>
      <c r="E408" s="77">
        <v>753740</v>
      </c>
      <c r="F408" s="57">
        <v>37656</v>
      </c>
      <c r="G408" s="57">
        <v>41776</v>
      </c>
      <c r="H408" s="57">
        <v>42171</v>
      </c>
      <c r="I408" s="57">
        <v>42103</v>
      </c>
      <c r="J408" s="57">
        <v>41602</v>
      </c>
      <c r="K408" s="57">
        <v>40922</v>
      </c>
      <c r="L408" s="57">
        <v>40416</v>
      </c>
      <c r="M408" s="57">
        <f>+L408-K408</f>
        <v>-506</v>
      </c>
    </row>
    <row r="409" spans="4:13" ht="13.5">
      <c r="D409" s="108" t="s">
        <v>2</v>
      </c>
      <c r="E409" s="109">
        <v>34261</v>
      </c>
      <c r="F409" s="110">
        <f>SUM(F411:F415)</f>
        <v>2031</v>
      </c>
      <c r="G409" s="110">
        <f aca="true" t="shared" si="59" ref="G409:L409">SUM(G410:G414)</f>
        <v>2364</v>
      </c>
      <c r="H409" s="110">
        <f t="shared" si="59"/>
        <v>2406</v>
      </c>
      <c r="I409" s="110">
        <f t="shared" si="59"/>
        <v>2418</v>
      </c>
      <c r="J409" s="110">
        <f t="shared" si="59"/>
        <v>2334</v>
      </c>
      <c r="K409" s="110">
        <f t="shared" si="59"/>
        <v>2240</v>
      </c>
      <c r="L409" s="110">
        <f t="shared" si="59"/>
        <v>2265</v>
      </c>
      <c r="M409" s="110">
        <f aca="true" t="shared" si="60" ref="M409:M414">+L409-K409</f>
        <v>25</v>
      </c>
    </row>
    <row r="410" spans="4:13" ht="13.5">
      <c r="D410" s="120" t="s">
        <v>7</v>
      </c>
      <c r="E410" s="79">
        <v>2156</v>
      </c>
      <c r="F410" s="65">
        <v>147</v>
      </c>
      <c r="G410" s="121">
        <v>196</v>
      </c>
      <c r="H410" s="121">
        <v>194</v>
      </c>
      <c r="I410" s="121">
        <v>202</v>
      </c>
      <c r="J410" s="121">
        <v>195</v>
      </c>
      <c r="K410" s="121">
        <v>191</v>
      </c>
      <c r="L410" s="121">
        <v>191</v>
      </c>
      <c r="M410" s="121">
        <f>+L410-K410</f>
        <v>0</v>
      </c>
    </row>
    <row r="411" spans="4:13" ht="13.5">
      <c r="D411" s="58" t="s">
        <v>3</v>
      </c>
      <c r="E411" s="78">
        <v>1976</v>
      </c>
      <c r="F411" s="61">
        <v>149</v>
      </c>
      <c r="G411" s="61">
        <v>167</v>
      </c>
      <c r="H411" s="61">
        <v>168</v>
      </c>
      <c r="I411" s="61">
        <v>193</v>
      </c>
      <c r="J411" s="61">
        <v>184</v>
      </c>
      <c r="K411" s="61">
        <v>179</v>
      </c>
      <c r="L411" s="61">
        <v>180</v>
      </c>
      <c r="M411" s="61">
        <f t="shared" si="60"/>
        <v>1</v>
      </c>
    </row>
    <row r="412" spans="4:13" ht="13.5">
      <c r="D412" s="58" t="s">
        <v>4</v>
      </c>
      <c r="E412" s="78">
        <v>8509</v>
      </c>
      <c r="F412" s="61">
        <v>553</v>
      </c>
      <c r="G412" s="61">
        <v>627</v>
      </c>
      <c r="H412" s="61">
        <v>651</v>
      </c>
      <c r="I412" s="61">
        <v>665</v>
      </c>
      <c r="J412" s="61">
        <v>647</v>
      </c>
      <c r="K412" s="61">
        <v>624</v>
      </c>
      <c r="L412" s="61">
        <v>617</v>
      </c>
      <c r="M412" s="61">
        <f t="shared" si="60"/>
        <v>-7</v>
      </c>
    </row>
    <row r="413" spans="4:13" ht="13.5">
      <c r="D413" s="58" t="s">
        <v>5</v>
      </c>
      <c r="E413" s="78">
        <v>16145</v>
      </c>
      <c r="F413" s="61">
        <v>986</v>
      </c>
      <c r="G413" s="61">
        <v>995</v>
      </c>
      <c r="H413" s="61">
        <v>978</v>
      </c>
      <c r="I413" s="61">
        <v>937</v>
      </c>
      <c r="J413" s="61">
        <v>903</v>
      </c>
      <c r="K413" s="61">
        <v>870</v>
      </c>
      <c r="L413" s="61">
        <v>876</v>
      </c>
      <c r="M413" s="61">
        <f t="shared" si="60"/>
        <v>6</v>
      </c>
    </row>
    <row r="414" spans="4:13" ht="13.5">
      <c r="D414" s="122" t="s">
        <v>6</v>
      </c>
      <c r="E414" s="123">
        <v>5475</v>
      </c>
      <c r="F414" s="124">
        <v>343</v>
      </c>
      <c r="G414" s="124">
        <v>379</v>
      </c>
      <c r="H414" s="124">
        <v>415</v>
      </c>
      <c r="I414" s="124">
        <v>421</v>
      </c>
      <c r="J414" s="124">
        <v>405</v>
      </c>
      <c r="K414" s="124">
        <v>376</v>
      </c>
      <c r="L414" s="124">
        <v>401</v>
      </c>
      <c r="M414" s="124">
        <f t="shared" si="60"/>
        <v>25</v>
      </c>
    </row>
    <row r="416" spans="5:13" ht="13.5">
      <c r="E416" s="83"/>
      <c r="F416" s="83"/>
      <c r="G416" s="83"/>
      <c r="H416" s="83"/>
      <c r="I416" s="83"/>
      <c r="J416" s="83"/>
      <c r="K416" s="83"/>
      <c r="L416" s="83"/>
      <c r="M416" s="84"/>
    </row>
    <row r="417" spans="5:13" ht="13.5">
      <c r="E417" s="83"/>
      <c r="F417" s="83"/>
      <c r="G417" s="83"/>
      <c r="H417" s="83"/>
      <c r="I417" s="83"/>
      <c r="J417" s="83"/>
      <c r="K417" s="83"/>
      <c r="L417" s="83"/>
      <c r="M417" s="84"/>
    </row>
    <row r="418" spans="5:13" ht="13.5">
      <c r="E418" s="83"/>
      <c r="F418" s="83"/>
      <c r="G418" s="83"/>
      <c r="H418" s="83"/>
      <c r="I418" s="83"/>
      <c r="J418" s="83"/>
      <c r="K418" s="83"/>
      <c r="L418" s="83"/>
      <c r="M418" s="84"/>
    </row>
    <row r="419" spans="5:13" ht="13.5">
      <c r="E419" s="83"/>
      <c r="F419" s="83"/>
      <c r="G419" s="83"/>
      <c r="H419" s="83"/>
      <c r="I419" s="83"/>
      <c r="J419" s="83"/>
      <c r="K419" s="83"/>
      <c r="L419" s="83"/>
      <c r="M419" s="84"/>
    </row>
    <row r="420" spans="2:13" ht="14.25">
      <c r="B420" s="12"/>
      <c r="C420" s="11" t="s">
        <v>70</v>
      </c>
      <c r="E420" s="83"/>
      <c r="F420" s="83"/>
      <c r="G420" s="83"/>
      <c r="H420" s="83"/>
      <c r="I420" s="83"/>
      <c r="J420" s="83"/>
      <c r="K420" s="83"/>
      <c r="L420" s="83"/>
      <c r="M420" s="84"/>
    </row>
    <row r="421" spans="4:13" ht="13.5">
      <c r="D421" s="2"/>
      <c r="E421" s="83"/>
      <c r="F421" s="83"/>
      <c r="G421" s="83"/>
      <c r="H421" s="83"/>
      <c r="I421" s="83"/>
      <c r="J421" s="83"/>
      <c r="K421" s="83"/>
      <c r="L421" s="83"/>
      <c r="M421" s="84"/>
    </row>
    <row r="422" spans="4:13" ht="13.5">
      <c r="D422" s="47" t="s">
        <v>78</v>
      </c>
      <c r="E422" s="83"/>
      <c r="F422" s="83"/>
      <c r="G422" s="83"/>
      <c r="H422" s="83"/>
      <c r="I422" s="83"/>
      <c r="J422" s="83"/>
      <c r="K422" s="83"/>
      <c r="L422" s="83"/>
      <c r="M422" s="48" t="s">
        <v>57</v>
      </c>
    </row>
    <row r="423" spans="4:13" ht="13.5">
      <c r="D423" s="50" t="s">
        <v>0</v>
      </c>
      <c r="E423" s="51" t="s">
        <v>9</v>
      </c>
      <c r="F423" s="51" t="s">
        <v>73</v>
      </c>
      <c r="G423" s="119" t="s">
        <v>115</v>
      </c>
      <c r="H423" s="51">
        <v>18</v>
      </c>
      <c r="I423" s="51">
        <v>19</v>
      </c>
      <c r="J423" s="52">
        <v>20</v>
      </c>
      <c r="K423" s="52">
        <v>21</v>
      </c>
      <c r="L423" s="52">
        <v>22</v>
      </c>
      <c r="M423" s="53" t="s">
        <v>74</v>
      </c>
    </row>
    <row r="424" spans="4:13" ht="13.5">
      <c r="D424" s="54" t="s">
        <v>1</v>
      </c>
      <c r="E424" s="77">
        <v>230502</v>
      </c>
      <c r="F424" s="57">
        <v>2278</v>
      </c>
      <c r="G424" s="57">
        <v>1830</v>
      </c>
      <c r="H424" s="57">
        <v>1729</v>
      </c>
      <c r="I424" s="57">
        <v>1654</v>
      </c>
      <c r="J424" s="57">
        <v>1585</v>
      </c>
      <c r="K424" s="57">
        <v>1533</v>
      </c>
      <c r="L424" s="57">
        <v>1466</v>
      </c>
      <c r="M424" s="57">
        <f>+L424-K424</f>
        <v>-67</v>
      </c>
    </row>
    <row r="425" spans="4:13" ht="13.5">
      <c r="D425" s="108" t="s">
        <v>2</v>
      </c>
      <c r="E425" s="109">
        <v>13380</v>
      </c>
      <c r="F425" s="110">
        <v>144</v>
      </c>
      <c r="G425" s="110">
        <f aca="true" t="shared" si="61" ref="G425:L425">SUM(G426:G430)</f>
        <v>138</v>
      </c>
      <c r="H425" s="110">
        <f t="shared" si="61"/>
        <v>137</v>
      </c>
      <c r="I425" s="110">
        <f t="shared" si="61"/>
        <v>132</v>
      </c>
      <c r="J425" s="110">
        <f t="shared" si="61"/>
        <v>125</v>
      </c>
      <c r="K425" s="110">
        <f t="shared" si="61"/>
        <v>121</v>
      </c>
      <c r="L425" s="110">
        <f t="shared" si="61"/>
        <v>144</v>
      </c>
      <c r="M425" s="110">
        <f aca="true" t="shared" si="62" ref="M425:M430">+L425-K425</f>
        <v>23</v>
      </c>
    </row>
    <row r="426" spans="4:13" ht="13.5">
      <c r="D426" s="120" t="s">
        <v>7</v>
      </c>
      <c r="E426" s="79">
        <v>789</v>
      </c>
      <c r="F426" s="65">
        <v>12</v>
      </c>
      <c r="G426" s="121">
        <v>9</v>
      </c>
      <c r="H426" s="121">
        <v>9</v>
      </c>
      <c r="I426" s="121">
        <v>9</v>
      </c>
      <c r="J426" s="121">
        <v>9</v>
      </c>
      <c r="K426" s="121">
        <v>9</v>
      </c>
      <c r="L426" s="121">
        <v>30</v>
      </c>
      <c r="M426" s="121">
        <f>+L426-K426</f>
        <v>21</v>
      </c>
    </row>
    <row r="427" spans="4:13" ht="13.5">
      <c r="D427" s="58" t="s">
        <v>3</v>
      </c>
      <c r="E427" s="78">
        <v>1839</v>
      </c>
      <c r="F427" s="61">
        <v>15</v>
      </c>
      <c r="G427" s="61">
        <v>18</v>
      </c>
      <c r="H427" s="61">
        <v>17</v>
      </c>
      <c r="I427" s="61">
        <v>14</v>
      </c>
      <c r="J427" s="61">
        <v>14</v>
      </c>
      <c r="K427" s="61">
        <v>14</v>
      </c>
      <c r="L427" s="61">
        <v>14</v>
      </c>
      <c r="M427" s="61">
        <f t="shared" si="62"/>
        <v>0</v>
      </c>
    </row>
    <row r="428" spans="4:13" ht="13.5">
      <c r="D428" s="58" t="s">
        <v>4</v>
      </c>
      <c r="E428" s="78">
        <v>1769</v>
      </c>
      <c r="F428" s="61">
        <v>20</v>
      </c>
      <c r="G428" s="61">
        <v>18</v>
      </c>
      <c r="H428" s="61">
        <v>18</v>
      </c>
      <c r="I428" s="61">
        <v>18</v>
      </c>
      <c r="J428" s="61">
        <v>17</v>
      </c>
      <c r="K428" s="61">
        <v>17</v>
      </c>
      <c r="L428" s="61">
        <v>17</v>
      </c>
      <c r="M428" s="61">
        <f t="shared" si="62"/>
        <v>0</v>
      </c>
    </row>
    <row r="429" spans="4:13" ht="13.5">
      <c r="D429" s="58" t="s">
        <v>5</v>
      </c>
      <c r="E429" s="78">
        <v>3811</v>
      </c>
      <c r="F429" s="61">
        <v>38</v>
      </c>
      <c r="G429" s="61">
        <v>37</v>
      </c>
      <c r="H429" s="61">
        <v>37</v>
      </c>
      <c r="I429" s="61">
        <v>35</v>
      </c>
      <c r="J429" s="61">
        <v>33</v>
      </c>
      <c r="K429" s="61">
        <v>32</v>
      </c>
      <c r="L429" s="61">
        <v>33</v>
      </c>
      <c r="M429" s="61">
        <f t="shared" si="62"/>
        <v>1</v>
      </c>
    </row>
    <row r="430" spans="4:13" ht="13.5">
      <c r="D430" s="122" t="s">
        <v>6</v>
      </c>
      <c r="E430" s="123">
        <v>5172</v>
      </c>
      <c r="F430" s="124">
        <v>59</v>
      </c>
      <c r="G430" s="124">
        <v>56</v>
      </c>
      <c r="H430" s="124">
        <v>56</v>
      </c>
      <c r="I430" s="124">
        <v>56</v>
      </c>
      <c r="J430" s="124">
        <v>52</v>
      </c>
      <c r="K430" s="124">
        <v>49</v>
      </c>
      <c r="L430" s="124">
        <v>50</v>
      </c>
      <c r="M430" s="124">
        <f t="shared" si="62"/>
        <v>1</v>
      </c>
    </row>
    <row r="432" spans="4:13" ht="13.5">
      <c r="D432" s="2"/>
      <c r="E432" s="83"/>
      <c r="F432" s="83"/>
      <c r="G432" s="83"/>
      <c r="H432" s="83"/>
      <c r="I432" s="83"/>
      <c r="J432" s="83"/>
      <c r="K432" s="83"/>
      <c r="L432" s="83"/>
      <c r="M432" s="84"/>
    </row>
    <row r="433" spans="4:13" ht="13.5">
      <c r="D433" s="2"/>
      <c r="E433" s="83"/>
      <c r="F433" s="83"/>
      <c r="G433" s="83"/>
      <c r="H433" s="83"/>
      <c r="I433" s="83"/>
      <c r="J433" s="83"/>
      <c r="K433" s="83"/>
      <c r="L433" s="83"/>
      <c r="M433" s="84"/>
    </row>
    <row r="434" spans="4:13" ht="13.5">
      <c r="D434" s="2"/>
      <c r="E434" s="83"/>
      <c r="F434" s="83"/>
      <c r="G434" s="83"/>
      <c r="H434" s="83"/>
      <c r="I434" s="83"/>
      <c r="J434" s="83"/>
      <c r="K434" s="83"/>
      <c r="L434" s="83"/>
      <c r="M434" s="84"/>
    </row>
    <row r="435" spans="4:13" ht="13.5">
      <c r="D435" s="2"/>
      <c r="E435" s="83"/>
      <c r="F435" s="83"/>
      <c r="G435" s="83"/>
      <c r="H435" s="83"/>
      <c r="I435" s="83"/>
      <c r="J435" s="83"/>
      <c r="K435" s="83"/>
      <c r="L435" s="83"/>
      <c r="M435" s="84"/>
    </row>
    <row r="436" spans="4:13" ht="13.5">
      <c r="D436" s="47" t="s">
        <v>79</v>
      </c>
      <c r="E436" s="83"/>
      <c r="F436" s="83"/>
      <c r="G436" s="83"/>
      <c r="H436" s="83"/>
      <c r="I436" s="83"/>
      <c r="J436" s="83"/>
      <c r="K436" s="83"/>
      <c r="L436" s="83"/>
      <c r="M436" s="48" t="s">
        <v>55</v>
      </c>
    </row>
    <row r="437" spans="4:13" s="49" customFormat="1" ht="13.5">
      <c r="D437" s="50" t="s">
        <v>0</v>
      </c>
      <c r="E437" s="51" t="s">
        <v>9</v>
      </c>
      <c r="F437" s="51" t="s">
        <v>73</v>
      </c>
      <c r="G437" s="119" t="s">
        <v>115</v>
      </c>
      <c r="H437" s="51">
        <v>18</v>
      </c>
      <c r="I437" s="51">
        <v>19</v>
      </c>
      <c r="J437" s="52">
        <v>20</v>
      </c>
      <c r="K437" s="52">
        <v>21</v>
      </c>
      <c r="L437" s="52">
        <v>22</v>
      </c>
      <c r="M437" s="53" t="s">
        <v>74</v>
      </c>
    </row>
    <row r="438" spans="4:13" ht="13.5">
      <c r="D438" s="54" t="s">
        <v>1</v>
      </c>
      <c r="E438" s="77">
        <v>230502</v>
      </c>
      <c r="F438" s="57">
        <v>222961</v>
      </c>
      <c r="G438" s="57">
        <v>163667</v>
      </c>
      <c r="H438" s="57">
        <v>149934</v>
      </c>
      <c r="I438" s="57">
        <v>147261</v>
      </c>
      <c r="J438" s="57">
        <v>137269</v>
      </c>
      <c r="K438" s="57">
        <v>134981</v>
      </c>
      <c r="L438" s="57">
        <v>129985</v>
      </c>
      <c r="M438" s="57">
        <f>+L438-K438</f>
        <v>-4996</v>
      </c>
    </row>
    <row r="439" spans="4:13" ht="13.5">
      <c r="D439" s="108" t="s">
        <v>2</v>
      </c>
      <c r="E439" s="109">
        <v>13380</v>
      </c>
      <c r="F439" s="110">
        <v>13104</v>
      </c>
      <c r="G439" s="110">
        <f aca="true" t="shared" si="63" ref="G439:L439">SUM(G440:G444)</f>
        <v>11244</v>
      </c>
      <c r="H439" s="110">
        <f t="shared" si="63"/>
        <v>10311</v>
      </c>
      <c r="I439" s="110">
        <f t="shared" si="63"/>
        <v>9666</v>
      </c>
      <c r="J439" s="110">
        <f t="shared" si="63"/>
        <v>8234</v>
      </c>
      <c r="K439" s="110">
        <f t="shared" si="63"/>
        <v>8059</v>
      </c>
      <c r="L439" s="110">
        <f t="shared" si="63"/>
        <v>7857</v>
      </c>
      <c r="M439" s="110">
        <f aca="true" t="shared" si="64" ref="M439:M444">+L439-K439</f>
        <v>-202</v>
      </c>
    </row>
    <row r="440" spans="4:13" s="62" customFormat="1" ht="13.5">
      <c r="D440" s="120" t="s">
        <v>7</v>
      </c>
      <c r="E440" s="79">
        <v>789</v>
      </c>
      <c r="F440" s="65">
        <v>677</v>
      </c>
      <c r="G440" s="121">
        <v>455</v>
      </c>
      <c r="H440" s="121">
        <v>511</v>
      </c>
      <c r="I440" s="121">
        <v>496</v>
      </c>
      <c r="J440" s="121">
        <v>462</v>
      </c>
      <c r="K440" s="121">
        <v>357</v>
      </c>
      <c r="L440" s="121">
        <v>354</v>
      </c>
      <c r="M440" s="121">
        <f>+L440-K440</f>
        <v>-3</v>
      </c>
    </row>
    <row r="441" spans="4:13" ht="13.5">
      <c r="D441" s="58" t="s">
        <v>3</v>
      </c>
      <c r="E441" s="78">
        <v>1839</v>
      </c>
      <c r="F441" s="61">
        <v>2089</v>
      </c>
      <c r="G441" s="61">
        <v>1858</v>
      </c>
      <c r="H441" s="61">
        <v>1751</v>
      </c>
      <c r="I441" s="61">
        <v>1864</v>
      </c>
      <c r="J441" s="61">
        <v>1357</v>
      </c>
      <c r="K441" s="61">
        <v>1335</v>
      </c>
      <c r="L441" s="61">
        <v>1254</v>
      </c>
      <c r="M441" s="61">
        <f t="shared" si="64"/>
        <v>-81</v>
      </c>
    </row>
    <row r="442" spans="4:13" ht="13.5">
      <c r="D442" s="58" t="s">
        <v>4</v>
      </c>
      <c r="E442" s="78">
        <v>1769</v>
      </c>
      <c r="F442" s="61">
        <v>1574</v>
      </c>
      <c r="G442" s="61">
        <v>1716</v>
      </c>
      <c r="H442" s="61">
        <v>1601</v>
      </c>
      <c r="I442" s="61">
        <v>1148</v>
      </c>
      <c r="J442" s="61">
        <v>1088</v>
      </c>
      <c r="K442" s="61">
        <v>1104</v>
      </c>
      <c r="L442" s="61">
        <v>960</v>
      </c>
      <c r="M442" s="61">
        <f t="shared" si="64"/>
        <v>-144</v>
      </c>
    </row>
    <row r="443" spans="4:13" ht="13.5">
      <c r="D443" s="58" t="s">
        <v>5</v>
      </c>
      <c r="E443" s="78">
        <v>3811</v>
      </c>
      <c r="F443" s="61">
        <v>3780</v>
      </c>
      <c r="G443" s="61">
        <v>3131</v>
      </c>
      <c r="H443" s="61">
        <v>2927</v>
      </c>
      <c r="I443" s="61">
        <v>2750</v>
      </c>
      <c r="J443" s="61">
        <v>2485</v>
      </c>
      <c r="K443" s="61">
        <v>2599</v>
      </c>
      <c r="L443" s="61">
        <v>2585</v>
      </c>
      <c r="M443" s="61">
        <f t="shared" si="64"/>
        <v>-14</v>
      </c>
    </row>
    <row r="444" spans="4:13" ht="13.5">
      <c r="D444" s="122" t="s">
        <v>6</v>
      </c>
      <c r="E444" s="123">
        <v>5172</v>
      </c>
      <c r="F444" s="124">
        <v>4984</v>
      </c>
      <c r="G444" s="124">
        <v>4084</v>
      </c>
      <c r="H444" s="124">
        <v>3521</v>
      </c>
      <c r="I444" s="124">
        <v>3408</v>
      </c>
      <c r="J444" s="124">
        <v>2842</v>
      </c>
      <c r="K444" s="124">
        <v>2664</v>
      </c>
      <c r="L444" s="124">
        <v>2704</v>
      </c>
      <c r="M444" s="124">
        <f t="shared" si="64"/>
        <v>40</v>
      </c>
    </row>
    <row r="446" spans="5:13" ht="13.5">
      <c r="E446" s="83"/>
      <c r="F446" s="83"/>
      <c r="G446" s="83"/>
      <c r="H446" s="83"/>
      <c r="I446" s="83"/>
      <c r="J446" s="83"/>
      <c r="K446" s="83"/>
      <c r="L446" s="83"/>
      <c r="M446" s="84"/>
    </row>
    <row r="447" spans="5:13" ht="13.5">
      <c r="E447" s="83"/>
      <c r="F447" s="83"/>
      <c r="G447" s="83"/>
      <c r="H447" s="83"/>
      <c r="I447" s="83"/>
      <c r="J447" s="83"/>
      <c r="K447" s="83"/>
      <c r="L447" s="83"/>
      <c r="M447" s="84"/>
    </row>
    <row r="450" spans="4:13" ht="13.5">
      <c r="D450" s="47" t="s">
        <v>80</v>
      </c>
      <c r="E450" s="83"/>
      <c r="F450" s="83"/>
      <c r="G450" s="83"/>
      <c r="H450" s="83"/>
      <c r="I450" s="83"/>
      <c r="J450" s="83"/>
      <c r="K450" s="83"/>
      <c r="L450" s="83"/>
      <c r="M450" s="48" t="s">
        <v>55</v>
      </c>
    </row>
    <row r="451" spans="4:13" ht="13.5">
      <c r="D451" s="50" t="s">
        <v>0</v>
      </c>
      <c r="E451" s="51" t="s">
        <v>9</v>
      </c>
      <c r="F451" s="51" t="s">
        <v>73</v>
      </c>
      <c r="G451" s="119" t="s">
        <v>115</v>
      </c>
      <c r="H451" s="51">
        <v>18</v>
      </c>
      <c r="I451" s="51">
        <v>19</v>
      </c>
      <c r="J451" s="52">
        <v>20</v>
      </c>
      <c r="K451" s="52">
        <v>21</v>
      </c>
      <c r="L451" s="52">
        <v>22</v>
      </c>
      <c r="M451" s="53" t="s">
        <v>74</v>
      </c>
    </row>
    <row r="452" spans="4:13" ht="13.5">
      <c r="D452" s="54" t="s">
        <v>1</v>
      </c>
      <c r="E452" s="77">
        <v>230502</v>
      </c>
      <c r="F452" s="57">
        <v>13412</v>
      </c>
      <c r="G452" s="57">
        <v>11045</v>
      </c>
      <c r="H452" s="57">
        <v>10401</v>
      </c>
      <c r="I452" s="57">
        <v>10228</v>
      </c>
      <c r="J452" s="57">
        <v>9873</v>
      </c>
      <c r="K452" s="57">
        <v>9655</v>
      </c>
      <c r="L452" s="57">
        <v>9290</v>
      </c>
      <c r="M452" s="57">
        <f>+L452-K452</f>
        <v>-365</v>
      </c>
    </row>
    <row r="453" spans="4:13" ht="13.5">
      <c r="D453" s="108" t="s">
        <v>2</v>
      </c>
      <c r="E453" s="109">
        <v>13380</v>
      </c>
      <c r="F453" s="110">
        <v>1325</v>
      </c>
      <c r="G453" s="110">
        <f aca="true" t="shared" si="65" ref="G453:L453">SUM(G454:G458)</f>
        <v>1264</v>
      </c>
      <c r="H453" s="110">
        <f t="shared" si="65"/>
        <v>1228</v>
      </c>
      <c r="I453" s="110">
        <f t="shared" si="65"/>
        <v>1173</v>
      </c>
      <c r="J453" s="110">
        <f t="shared" si="65"/>
        <v>1122</v>
      </c>
      <c r="K453" s="110">
        <f t="shared" si="65"/>
        <v>1075</v>
      </c>
      <c r="L453" s="110">
        <f t="shared" si="65"/>
        <v>1076</v>
      </c>
      <c r="M453" s="110">
        <f aca="true" t="shared" si="66" ref="M453:M458">+L453-K453</f>
        <v>1</v>
      </c>
    </row>
    <row r="454" spans="4:16" ht="13.5">
      <c r="D454" s="120" t="s">
        <v>7</v>
      </c>
      <c r="E454" s="79">
        <v>789</v>
      </c>
      <c r="F454" s="65">
        <v>76</v>
      </c>
      <c r="G454" s="121">
        <v>73</v>
      </c>
      <c r="H454" s="121">
        <v>71</v>
      </c>
      <c r="I454" s="121">
        <v>65</v>
      </c>
      <c r="J454" s="121">
        <v>69</v>
      </c>
      <c r="K454" s="121">
        <v>50</v>
      </c>
      <c r="L454" s="121">
        <v>71</v>
      </c>
      <c r="M454" s="121">
        <f>+L454-K454</f>
        <v>21</v>
      </c>
      <c r="P454" s="75"/>
    </row>
    <row r="455" spans="4:13" ht="13.5">
      <c r="D455" s="58" t="s">
        <v>3</v>
      </c>
      <c r="E455" s="78">
        <v>1839</v>
      </c>
      <c r="F455" s="61">
        <v>357</v>
      </c>
      <c r="G455" s="61">
        <v>395</v>
      </c>
      <c r="H455" s="61">
        <v>397</v>
      </c>
      <c r="I455" s="61">
        <v>384</v>
      </c>
      <c r="J455" s="61">
        <v>372</v>
      </c>
      <c r="K455" s="61">
        <v>367</v>
      </c>
      <c r="L455" s="61">
        <v>361</v>
      </c>
      <c r="M455" s="61">
        <f t="shared" si="66"/>
        <v>-6</v>
      </c>
    </row>
    <row r="456" spans="4:13" ht="13.5">
      <c r="D456" s="58" t="s">
        <v>4</v>
      </c>
      <c r="E456" s="78">
        <v>1769</v>
      </c>
      <c r="F456" s="61">
        <v>199</v>
      </c>
      <c r="G456" s="61">
        <v>169</v>
      </c>
      <c r="H456" s="61">
        <v>140</v>
      </c>
      <c r="I456" s="61">
        <v>126</v>
      </c>
      <c r="J456" s="61">
        <v>125</v>
      </c>
      <c r="K456" s="61">
        <v>125</v>
      </c>
      <c r="L456" s="61">
        <v>125</v>
      </c>
      <c r="M456" s="61">
        <f t="shared" si="66"/>
        <v>0</v>
      </c>
    </row>
    <row r="457" spans="4:13" ht="13.5">
      <c r="D457" s="58" t="s">
        <v>5</v>
      </c>
      <c r="E457" s="78">
        <v>3811</v>
      </c>
      <c r="F457" s="61">
        <v>176</v>
      </c>
      <c r="G457" s="61">
        <v>187</v>
      </c>
      <c r="H457" s="61">
        <v>172</v>
      </c>
      <c r="I457" s="61">
        <v>174</v>
      </c>
      <c r="J457" s="61">
        <v>161</v>
      </c>
      <c r="K457" s="61">
        <v>160</v>
      </c>
      <c r="L457" s="61">
        <v>156</v>
      </c>
      <c r="M457" s="61">
        <f t="shared" si="66"/>
        <v>-4</v>
      </c>
    </row>
    <row r="458" spans="4:13" ht="13.5">
      <c r="D458" s="122" t="s">
        <v>6</v>
      </c>
      <c r="E458" s="123">
        <v>5172</v>
      </c>
      <c r="F458" s="124">
        <v>517</v>
      </c>
      <c r="G458" s="124">
        <v>440</v>
      </c>
      <c r="H458" s="124">
        <v>448</v>
      </c>
      <c r="I458" s="124">
        <v>424</v>
      </c>
      <c r="J458" s="124">
        <v>395</v>
      </c>
      <c r="K458" s="124">
        <v>373</v>
      </c>
      <c r="L458" s="124">
        <v>363</v>
      </c>
      <c r="M458" s="124">
        <f t="shared" si="66"/>
        <v>-10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5" r:id="rId1"/>
  <headerFooter alignWithMargins="0">
    <oddFooter>&amp;C&amp;"Century,標準"&amp;10&amp;P</oddFooter>
  </headerFooter>
  <rowBreaks count="7" manualBreakCount="7">
    <brk id="59" max="13" man="1"/>
    <brk id="118" max="13" man="1"/>
    <brk id="173" max="13" man="1"/>
    <brk id="231" max="13" man="1"/>
    <brk id="287" max="13" man="1"/>
    <brk id="345" max="13" man="1"/>
    <brk id="40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O56"/>
  <sheetViews>
    <sheetView zoomScalePageLayoutView="0" workbookViewId="0" topLeftCell="A1">
      <selection activeCell="C2" sqref="C2"/>
    </sheetView>
  </sheetViews>
  <sheetFormatPr defaultColWidth="9.8984375" defaultRowHeight="14.25"/>
  <cols>
    <col min="1" max="2" width="2.59765625" style="4" customWidth="1"/>
    <col min="3" max="6" width="8.3984375" style="4" customWidth="1"/>
    <col min="7" max="7" width="7.3984375" style="4" customWidth="1"/>
    <col min="8" max="9" width="6.59765625" style="4" customWidth="1"/>
    <col min="10" max="12" width="7.3984375" style="4" customWidth="1"/>
    <col min="13" max="13" width="6.8984375" style="4" customWidth="1"/>
    <col min="14" max="14" width="4.59765625" style="4" customWidth="1"/>
    <col min="15" max="15" width="5.59765625" style="4" customWidth="1"/>
    <col min="16" max="16384" width="9.8984375" style="4" customWidth="1"/>
  </cols>
  <sheetData>
    <row r="1" spans="1:2" ht="14.25">
      <c r="A1" s="100" t="s">
        <v>60</v>
      </c>
      <c r="B1" s="1"/>
    </row>
    <row r="2" ht="13.5">
      <c r="C2" s="9"/>
    </row>
    <row r="3" ht="14.25">
      <c r="B3" s="99" t="s">
        <v>71</v>
      </c>
    </row>
    <row r="4" ht="13.5">
      <c r="B4" s="10"/>
    </row>
    <row r="5" spans="2:12" ht="13.5">
      <c r="B5" s="3"/>
      <c r="C5" s="42" t="s">
        <v>116</v>
      </c>
      <c r="L5" s="104" t="s">
        <v>81</v>
      </c>
    </row>
    <row r="6" spans="3:12" ht="13.5">
      <c r="C6" s="186" t="s">
        <v>11</v>
      </c>
      <c r="D6" s="29" t="s">
        <v>12</v>
      </c>
      <c r="E6" s="189" t="s">
        <v>13</v>
      </c>
      <c r="F6" s="189"/>
      <c r="G6" s="30" t="s">
        <v>14</v>
      </c>
      <c r="H6" s="30" t="s">
        <v>14</v>
      </c>
      <c r="I6" s="16" t="s">
        <v>15</v>
      </c>
      <c r="J6" s="27" t="s">
        <v>16</v>
      </c>
      <c r="K6" s="27" t="s">
        <v>17</v>
      </c>
      <c r="L6" s="17" t="s">
        <v>18</v>
      </c>
    </row>
    <row r="7" spans="3:12" ht="13.5">
      <c r="C7" s="187"/>
      <c r="D7" s="41" t="s">
        <v>19</v>
      </c>
      <c r="E7" s="18"/>
      <c r="F7" s="30" t="s">
        <v>20</v>
      </c>
      <c r="G7" s="19" t="s">
        <v>21</v>
      </c>
      <c r="H7" s="19" t="s">
        <v>22</v>
      </c>
      <c r="I7" s="19" t="s">
        <v>23</v>
      </c>
      <c r="J7" s="31" t="s">
        <v>68</v>
      </c>
      <c r="K7" s="19" t="s">
        <v>46</v>
      </c>
      <c r="L7" s="40" t="s">
        <v>24</v>
      </c>
    </row>
    <row r="8" spans="3:12" ht="13.5">
      <c r="C8" s="187"/>
      <c r="D8" s="18"/>
      <c r="E8" s="18"/>
      <c r="F8" s="31" t="s">
        <v>25</v>
      </c>
      <c r="G8" s="31" t="s">
        <v>26</v>
      </c>
      <c r="H8" s="31" t="s">
        <v>27</v>
      </c>
      <c r="I8" s="19" t="s">
        <v>28</v>
      </c>
      <c r="J8" s="31" t="s">
        <v>29</v>
      </c>
      <c r="K8" s="19" t="s">
        <v>117</v>
      </c>
      <c r="L8" s="40" t="s">
        <v>30</v>
      </c>
    </row>
    <row r="9" spans="3:12" ht="13.5">
      <c r="C9" s="188"/>
      <c r="D9" s="22"/>
      <c r="E9" s="23" t="s">
        <v>62</v>
      </c>
      <c r="F9" s="35" t="s">
        <v>31</v>
      </c>
      <c r="G9" s="23" t="s">
        <v>63</v>
      </c>
      <c r="H9" s="23" t="s">
        <v>64</v>
      </c>
      <c r="I9" s="25" t="s">
        <v>32</v>
      </c>
      <c r="J9" s="22"/>
      <c r="K9" s="22"/>
      <c r="L9" s="26" t="s">
        <v>33</v>
      </c>
    </row>
    <row r="10" spans="3:12" ht="13.5">
      <c r="C10" s="171" t="s">
        <v>8</v>
      </c>
      <c r="D10" s="138">
        <v>1227736</v>
      </c>
      <c r="E10" s="139">
        <v>1203618</v>
      </c>
      <c r="F10" s="139">
        <v>1182222</v>
      </c>
      <c r="G10" s="139">
        <v>2902</v>
      </c>
      <c r="H10" s="139">
        <v>1345</v>
      </c>
      <c r="I10" s="139">
        <v>694</v>
      </c>
      <c r="J10" s="139">
        <v>4979</v>
      </c>
      <c r="K10" s="139">
        <v>14198</v>
      </c>
      <c r="L10" s="139">
        <v>403</v>
      </c>
    </row>
    <row r="11" spans="3:12" ht="13.5">
      <c r="C11" s="172" t="s">
        <v>2</v>
      </c>
      <c r="D11" s="140">
        <f>SUM(D12:D16)</f>
        <v>74171</v>
      </c>
      <c r="E11" s="141">
        <f aca="true" t="shared" si="0" ref="E11:L11">SUM(E12:E16)</f>
        <v>72586</v>
      </c>
      <c r="F11" s="141">
        <f t="shared" si="0"/>
        <v>71547</v>
      </c>
      <c r="G11" s="141">
        <f t="shared" si="0"/>
        <v>216</v>
      </c>
      <c r="H11" s="141">
        <f t="shared" si="0"/>
        <v>90</v>
      </c>
      <c r="I11" s="141">
        <f t="shared" si="0"/>
        <v>43</v>
      </c>
      <c r="J11" s="141">
        <f t="shared" si="0"/>
        <v>267</v>
      </c>
      <c r="K11" s="141">
        <f t="shared" si="0"/>
        <v>969</v>
      </c>
      <c r="L11" s="141">
        <f t="shared" si="0"/>
        <v>23</v>
      </c>
    </row>
    <row r="12" spans="3:12" ht="13.5">
      <c r="C12" s="173" t="s">
        <v>7</v>
      </c>
      <c r="D12" s="178">
        <v>7068</v>
      </c>
      <c r="E12" s="179">
        <v>7000</v>
      </c>
      <c r="F12" s="180">
        <v>6955</v>
      </c>
      <c r="G12" s="180">
        <v>3</v>
      </c>
      <c r="H12" s="179">
        <v>2</v>
      </c>
      <c r="I12" s="180">
        <v>6</v>
      </c>
      <c r="J12" s="180">
        <v>12</v>
      </c>
      <c r="K12" s="180">
        <v>45</v>
      </c>
      <c r="L12" s="180">
        <v>1</v>
      </c>
    </row>
    <row r="13" spans="3:12" ht="13.5">
      <c r="C13" s="174" t="s">
        <v>3</v>
      </c>
      <c r="D13" s="142">
        <v>6083</v>
      </c>
      <c r="E13" s="143">
        <v>5995</v>
      </c>
      <c r="F13" s="143">
        <v>5931</v>
      </c>
      <c r="G13" s="143">
        <v>13</v>
      </c>
      <c r="H13" s="143">
        <v>1</v>
      </c>
      <c r="I13" s="143">
        <v>0</v>
      </c>
      <c r="J13" s="143">
        <v>15</v>
      </c>
      <c r="K13" s="143">
        <v>59</v>
      </c>
      <c r="L13" s="143">
        <v>0</v>
      </c>
    </row>
    <row r="14" spans="3:12" ht="13.5">
      <c r="C14" s="171" t="s">
        <v>4</v>
      </c>
      <c r="D14" s="142">
        <v>19215</v>
      </c>
      <c r="E14" s="143">
        <v>18794</v>
      </c>
      <c r="F14" s="143">
        <v>18508</v>
      </c>
      <c r="G14" s="143">
        <v>10</v>
      </c>
      <c r="H14" s="143">
        <v>3</v>
      </c>
      <c r="I14" s="143">
        <v>23</v>
      </c>
      <c r="J14" s="143">
        <v>78</v>
      </c>
      <c r="K14" s="143">
        <v>307</v>
      </c>
      <c r="L14" s="143">
        <v>5</v>
      </c>
    </row>
    <row r="15" spans="3:12" ht="13.5">
      <c r="C15" s="171" t="s">
        <v>5</v>
      </c>
      <c r="D15" s="142">
        <v>28110</v>
      </c>
      <c r="E15" s="143">
        <v>27451</v>
      </c>
      <c r="F15" s="143">
        <v>26925</v>
      </c>
      <c r="G15" s="143">
        <v>151</v>
      </c>
      <c r="H15" s="143">
        <v>65</v>
      </c>
      <c r="I15" s="143">
        <v>9</v>
      </c>
      <c r="J15" s="143">
        <v>123</v>
      </c>
      <c r="K15" s="143">
        <v>311</v>
      </c>
      <c r="L15" s="143">
        <v>15</v>
      </c>
    </row>
    <row r="16" spans="3:15" ht="13.5">
      <c r="C16" s="175" t="s">
        <v>6</v>
      </c>
      <c r="D16" s="144">
        <v>13695</v>
      </c>
      <c r="E16" s="145">
        <v>13346</v>
      </c>
      <c r="F16" s="145">
        <v>13228</v>
      </c>
      <c r="G16" s="145">
        <v>39</v>
      </c>
      <c r="H16" s="145">
        <v>19</v>
      </c>
      <c r="I16" s="145">
        <v>5</v>
      </c>
      <c r="J16" s="145">
        <v>39</v>
      </c>
      <c r="K16" s="145">
        <v>247</v>
      </c>
      <c r="L16" s="145">
        <v>2</v>
      </c>
      <c r="O16" s="117"/>
    </row>
    <row r="17" spans="3:6" ht="13.5">
      <c r="C17" s="5" t="s">
        <v>34</v>
      </c>
      <c r="F17" s="104" t="s">
        <v>81</v>
      </c>
    </row>
    <row r="18" spans="3:6" ht="13.5">
      <c r="C18" s="190" t="s">
        <v>11</v>
      </c>
      <c r="D18" s="189" t="s">
        <v>35</v>
      </c>
      <c r="E18" s="189"/>
      <c r="F18" s="37" t="s">
        <v>36</v>
      </c>
    </row>
    <row r="19" spans="3:6" ht="14.25" customHeight="1">
      <c r="C19" s="191"/>
      <c r="D19" s="18"/>
      <c r="E19" s="30" t="s">
        <v>20</v>
      </c>
      <c r="F19" s="38" t="s">
        <v>37</v>
      </c>
    </row>
    <row r="20" spans="3:6" ht="13.5">
      <c r="C20" s="191"/>
      <c r="D20" s="18"/>
      <c r="E20" s="31" t="s">
        <v>25</v>
      </c>
      <c r="F20" s="38" t="s">
        <v>38</v>
      </c>
    </row>
    <row r="21" spans="3:6" ht="13.5">
      <c r="C21" s="192"/>
      <c r="D21" s="23"/>
      <c r="E21" s="35" t="s">
        <v>31</v>
      </c>
      <c r="F21" s="39"/>
    </row>
    <row r="22" spans="3:8" ht="13.5">
      <c r="C22" s="171" t="s">
        <v>8</v>
      </c>
      <c r="D22" s="146">
        <f aca="true" t="shared" si="1" ref="D22:D28">+E10/D10*100</f>
        <v>98.03557116513647</v>
      </c>
      <c r="E22" s="147">
        <f aca="true" t="shared" si="2" ref="E22:E28">+F10/D10*100</f>
        <v>96.29285123186092</v>
      </c>
      <c r="F22" s="148">
        <f aca="true" t="shared" si="3" ref="F22:F28">(+J10+L10)/D10*100</f>
        <v>0.4383678575850183</v>
      </c>
      <c r="H22" s="13"/>
    </row>
    <row r="23" spans="3:8" ht="13.5">
      <c r="C23" s="172" t="s">
        <v>2</v>
      </c>
      <c r="D23" s="149">
        <f t="shared" si="1"/>
        <v>97.86304620404202</v>
      </c>
      <c r="E23" s="150">
        <f t="shared" si="2"/>
        <v>96.46222917312697</v>
      </c>
      <c r="F23" s="151">
        <f t="shared" si="3"/>
        <v>0.39098839168947436</v>
      </c>
      <c r="H23" s="13"/>
    </row>
    <row r="24" spans="3:8" ht="13.5">
      <c r="C24" s="173" t="s">
        <v>7</v>
      </c>
      <c r="D24" s="181">
        <f t="shared" si="1"/>
        <v>99.03791737408037</v>
      </c>
      <c r="E24" s="182">
        <f t="shared" si="2"/>
        <v>98.40124504810413</v>
      </c>
      <c r="F24" s="183">
        <f t="shared" si="3"/>
        <v>0.18392756083757783</v>
      </c>
      <c r="H24" s="13"/>
    </row>
    <row r="25" spans="3:8" ht="13.5">
      <c r="C25" s="174" t="s">
        <v>3</v>
      </c>
      <c r="D25" s="146">
        <f t="shared" si="1"/>
        <v>98.55334538878843</v>
      </c>
      <c r="E25" s="147">
        <f t="shared" si="2"/>
        <v>97.50123294427092</v>
      </c>
      <c r="F25" s="148">
        <f t="shared" si="3"/>
        <v>0.2465888541837909</v>
      </c>
      <c r="H25" s="13"/>
    </row>
    <row r="26" spans="3:8" ht="13.5">
      <c r="C26" s="171" t="s">
        <v>4</v>
      </c>
      <c r="D26" s="146">
        <f t="shared" si="1"/>
        <v>97.80900338277388</v>
      </c>
      <c r="E26" s="147">
        <f t="shared" si="2"/>
        <v>96.32058287795992</v>
      </c>
      <c r="F26" s="148">
        <f t="shared" si="3"/>
        <v>0.43195420244600574</v>
      </c>
      <c r="H26" s="13"/>
    </row>
    <row r="27" spans="3:8" ht="13.5">
      <c r="C27" s="171" t="s">
        <v>5</v>
      </c>
      <c r="D27" s="146">
        <f t="shared" si="1"/>
        <v>97.65563856278904</v>
      </c>
      <c r="E27" s="147">
        <f t="shared" si="2"/>
        <v>95.78441835645678</v>
      </c>
      <c r="F27" s="148">
        <f t="shared" si="3"/>
        <v>0.49092849519743864</v>
      </c>
      <c r="H27" s="13"/>
    </row>
    <row r="28" spans="3:8" ht="13.5">
      <c r="C28" s="175" t="s">
        <v>6</v>
      </c>
      <c r="D28" s="152">
        <f t="shared" si="1"/>
        <v>97.45162468054033</v>
      </c>
      <c r="E28" s="153">
        <f t="shared" si="2"/>
        <v>96.58999634903249</v>
      </c>
      <c r="F28" s="154">
        <f t="shared" si="3"/>
        <v>0.2993793355239138</v>
      </c>
      <c r="H28" s="13"/>
    </row>
    <row r="31" spans="2:8" ht="14.25">
      <c r="B31" s="101" t="s">
        <v>72</v>
      </c>
      <c r="D31" s="7"/>
      <c r="E31" s="7"/>
      <c r="F31" s="7"/>
      <c r="G31" s="7"/>
      <c r="H31" s="7"/>
    </row>
    <row r="32" spans="2:8" ht="13.5">
      <c r="B32" s="6"/>
      <c r="D32" s="7"/>
      <c r="E32" s="7"/>
      <c r="F32" s="7"/>
      <c r="G32" s="7"/>
      <c r="H32" s="7"/>
    </row>
    <row r="33" spans="2:13" ht="13.5">
      <c r="B33" s="6"/>
      <c r="C33" s="42" t="s">
        <v>118</v>
      </c>
      <c r="D33" s="7"/>
      <c r="E33" s="7"/>
      <c r="F33" s="7"/>
      <c r="G33" s="7"/>
      <c r="H33" s="7"/>
      <c r="M33" s="104" t="s">
        <v>81</v>
      </c>
    </row>
    <row r="34" spans="3:13" s="15" customFormat="1" ht="13.5">
      <c r="C34" s="190" t="s">
        <v>11</v>
      </c>
      <c r="D34" s="27" t="s">
        <v>12</v>
      </c>
      <c r="E34" s="189" t="s">
        <v>39</v>
      </c>
      <c r="F34" s="189"/>
      <c r="G34" s="30" t="s">
        <v>14</v>
      </c>
      <c r="H34" s="30" t="s">
        <v>14</v>
      </c>
      <c r="I34" s="16" t="s">
        <v>15</v>
      </c>
      <c r="J34" s="27" t="s">
        <v>40</v>
      </c>
      <c r="K34" s="27" t="s">
        <v>41</v>
      </c>
      <c r="L34" s="27" t="s">
        <v>17</v>
      </c>
      <c r="M34" s="17" t="s">
        <v>42</v>
      </c>
    </row>
    <row r="35" spans="3:13" s="15" customFormat="1" ht="13.5">
      <c r="C35" s="191"/>
      <c r="D35" s="28" t="s">
        <v>19</v>
      </c>
      <c r="E35" s="18"/>
      <c r="F35" s="16" t="s">
        <v>20</v>
      </c>
      <c r="G35" s="19" t="s">
        <v>43</v>
      </c>
      <c r="H35" s="19" t="s">
        <v>22</v>
      </c>
      <c r="I35" s="19" t="s">
        <v>23</v>
      </c>
      <c r="J35" s="31" t="s">
        <v>44</v>
      </c>
      <c r="K35" s="31" t="s">
        <v>45</v>
      </c>
      <c r="L35" s="19" t="s">
        <v>46</v>
      </c>
      <c r="M35" s="20" t="s">
        <v>47</v>
      </c>
    </row>
    <row r="36" spans="3:13" s="15" customFormat="1" ht="13.5">
      <c r="C36" s="191"/>
      <c r="D36" s="18"/>
      <c r="E36" s="18"/>
      <c r="F36" s="19" t="s">
        <v>48</v>
      </c>
      <c r="G36" s="31" t="s">
        <v>49</v>
      </c>
      <c r="H36" s="31" t="s">
        <v>27</v>
      </c>
      <c r="I36" s="19" t="s">
        <v>28</v>
      </c>
      <c r="J36" s="31" t="s">
        <v>29</v>
      </c>
      <c r="K36" s="31" t="s">
        <v>50</v>
      </c>
      <c r="L36" s="19" t="s">
        <v>117</v>
      </c>
      <c r="M36" s="21" t="s">
        <v>30</v>
      </c>
    </row>
    <row r="37" spans="3:13" s="15" customFormat="1" ht="13.5">
      <c r="C37" s="192"/>
      <c r="D37" s="22"/>
      <c r="E37" s="32" t="s">
        <v>67</v>
      </c>
      <c r="F37" s="24" t="s">
        <v>31</v>
      </c>
      <c r="G37" s="32" t="s">
        <v>65</v>
      </c>
      <c r="H37" s="32" t="s">
        <v>66</v>
      </c>
      <c r="I37" s="25" t="s">
        <v>32</v>
      </c>
      <c r="J37" s="22"/>
      <c r="K37" s="22"/>
      <c r="L37" s="22"/>
      <c r="M37" s="26" t="s">
        <v>33</v>
      </c>
    </row>
    <row r="38" spans="3:13" ht="13.5">
      <c r="C38" s="171" t="s">
        <v>8</v>
      </c>
      <c r="D38" s="155">
        <v>1069129</v>
      </c>
      <c r="E38" s="156">
        <v>580578</v>
      </c>
      <c r="F38" s="156">
        <v>580056</v>
      </c>
      <c r="G38" s="156">
        <v>170182</v>
      </c>
      <c r="H38" s="156">
        <v>67876</v>
      </c>
      <c r="I38" s="156">
        <v>7689</v>
      </c>
      <c r="J38" s="156">
        <v>167370</v>
      </c>
      <c r="K38" s="156">
        <v>15553</v>
      </c>
      <c r="L38" s="156">
        <v>59881</v>
      </c>
      <c r="M38" s="156">
        <v>1303</v>
      </c>
    </row>
    <row r="39" spans="3:13" ht="13.5">
      <c r="C39" s="176" t="s">
        <v>2</v>
      </c>
      <c r="D39" s="157">
        <f>SUM(D40:D44)</f>
        <v>65268</v>
      </c>
      <c r="E39" s="158">
        <f aca="true" t="shared" si="4" ref="E39:M39">SUM(E40:E44)</f>
        <v>34921</v>
      </c>
      <c r="F39" s="158">
        <f t="shared" si="4"/>
        <v>34907</v>
      </c>
      <c r="G39" s="158">
        <f t="shared" si="4"/>
        <v>10450</v>
      </c>
      <c r="H39" s="158">
        <f t="shared" si="4"/>
        <v>4347</v>
      </c>
      <c r="I39" s="158">
        <f t="shared" si="4"/>
        <v>574</v>
      </c>
      <c r="J39" s="158">
        <f t="shared" si="4"/>
        <v>11778</v>
      </c>
      <c r="K39" s="158">
        <f t="shared" si="4"/>
        <v>722</v>
      </c>
      <c r="L39" s="158">
        <f t="shared" si="4"/>
        <v>2476</v>
      </c>
      <c r="M39" s="158">
        <f t="shared" si="4"/>
        <v>164</v>
      </c>
    </row>
    <row r="40" spans="3:13" ht="13.5">
      <c r="C40" s="177" t="s">
        <v>7</v>
      </c>
      <c r="D40" s="178">
        <v>6697</v>
      </c>
      <c r="E40" s="180">
        <v>3335</v>
      </c>
      <c r="F40" s="180">
        <v>3331</v>
      </c>
      <c r="G40" s="180">
        <v>1347</v>
      </c>
      <c r="H40" s="180">
        <v>219</v>
      </c>
      <c r="I40" s="180">
        <v>106</v>
      </c>
      <c r="J40" s="180">
        <v>1334</v>
      </c>
      <c r="K40" s="179">
        <v>22</v>
      </c>
      <c r="L40" s="179">
        <v>334</v>
      </c>
      <c r="M40" s="180">
        <v>1</v>
      </c>
    </row>
    <row r="41" spans="3:13" ht="13.5">
      <c r="C41" s="171" t="s">
        <v>3</v>
      </c>
      <c r="D41" s="159">
        <v>5487</v>
      </c>
      <c r="E41" s="160">
        <v>2467</v>
      </c>
      <c r="F41" s="160">
        <v>2464</v>
      </c>
      <c r="G41" s="160">
        <v>1000</v>
      </c>
      <c r="H41" s="160">
        <v>577</v>
      </c>
      <c r="I41" s="160">
        <v>72</v>
      </c>
      <c r="J41" s="160">
        <v>1133</v>
      </c>
      <c r="K41" s="160">
        <v>87</v>
      </c>
      <c r="L41" s="160">
        <v>151</v>
      </c>
      <c r="M41" s="160">
        <v>3</v>
      </c>
    </row>
    <row r="42" spans="3:13" ht="13.5">
      <c r="C42" s="171" t="s">
        <v>4</v>
      </c>
      <c r="D42" s="159">
        <v>17431</v>
      </c>
      <c r="E42" s="160">
        <v>9336</v>
      </c>
      <c r="F42" s="160">
        <v>9330</v>
      </c>
      <c r="G42" s="160">
        <v>2654</v>
      </c>
      <c r="H42" s="160">
        <v>932</v>
      </c>
      <c r="I42" s="160">
        <v>93</v>
      </c>
      <c r="J42" s="160">
        <v>3282</v>
      </c>
      <c r="K42" s="160">
        <v>226</v>
      </c>
      <c r="L42" s="160">
        <v>908</v>
      </c>
      <c r="M42" s="160">
        <v>2</v>
      </c>
    </row>
    <row r="43" spans="3:13" ht="13.5">
      <c r="C43" s="171" t="s">
        <v>5</v>
      </c>
      <c r="D43" s="159">
        <v>23777</v>
      </c>
      <c r="E43" s="160">
        <v>14627</v>
      </c>
      <c r="F43" s="160">
        <v>14627</v>
      </c>
      <c r="G43" s="160">
        <v>3245</v>
      </c>
      <c r="H43" s="160">
        <v>1803</v>
      </c>
      <c r="I43" s="160">
        <v>189</v>
      </c>
      <c r="J43" s="160">
        <v>2914</v>
      </c>
      <c r="K43" s="160">
        <v>309</v>
      </c>
      <c r="L43" s="160">
        <v>690</v>
      </c>
      <c r="M43" s="160">
        <v>116</v>
      </c>
    </row>
    <row r="44" spans="3:13" ht="13.5">
      <c r="C44" s="175" t="s">
        <v>6</v>
      </c>
      <c r="D44" s="161">
        <v>11876</v>
      </c>
      <c r="E44" s="162">
        <v>5156</v>
      </c>
      <c r="F44" s="162">
        <v>5155</v>
      </c>
      <c r="G44" s="162">
        <v>2204</v>
      </c>
      <c r="H44" s="162">
        <v>816</v>
      </c>
      <c r="I44" s="162">
        <v>114</v>
      </c>
      <c r="J44" s="162">
        <v>3115</v>
      </c>
      <c r="K44" s="162">
        <v>78</v>
      </c>
      <c r="L44" s="162">
        <v>393</v>
      </c>
      <c r="M44" s="162">
        <v>42</v>
      </c>
    </row>
    <row r="45" spans="3:6" ht="13.5">
      <c r="C45" s="8" t="s">
        <v>54</v>
      </c>
      <c r="F45" s="104" t="s">
        <v>81</v>
      </c>
    </row>
    <row r="46" spans="3:6" ht="13.5">
      <c r="C46" s="190" t="s">
        <v>11</v>
      </c>
      <c r="D46" s="189" t="s">
        <v>51</v>
      </c>
      <c r="E46" s="189"/>
      <c r="F46" s="33" t="s">
        <v>36</v>
      </c>
    </row>
    <row r="47" spans="3:6" ht="13.5">
      <c r="C47" s="191"/>
      <c r="D47" s="18"/>
      <c r="E47" s="30" t="s">
        <v>20</v>
      </c>
      <c r="F47" s="34" t="s">
        <v>52</v>
      </c>
    </row>
    <row r="48" spans="3:6" ht="13.5">
      <c r="C48" s="191"/>
      <c r="D48" s="18"/>
      <c r="E48" s="31" t="s">
        <v>48</v>
      </c>
      <c r="F48" s="34" t="s">
        <v>53</v>
      </c>
    </row>
    <row r="49" spans="3:6" ht="13.5">
      <c r="C49" s="192"/>
      <c r="D49" s="23"/>
      <c r="E49" s="35" t="s">
        <v>31</v>
      </c>
      <c r="F49" s="36"/>
    </row>
    <row r="50" spans="3:7" ht="13.5">
      <c r="C50" s="171" t="s">
        <v>8</v>
      </c>
      <c r="D50" s="163">
        <f aca="true" t="shared" si="5" ref="D50:D56">+E38/D38*100</f>
        <v>54.303830501277204</v>
      </c>
      <c r="E50" s="164">
        <f aca="true" t="shared" si="6" ref="E50:E56">+F38/D38*100</f>
        <v>54.25500571025573</v>
      </c>
      <c r="F50" s="165">
        <f aca="true" t="shared" si="7" ref="F50:F56">(+J38+M38)/D38*100</f>
        <v>15.776674283458778</v>
      </c>
      <c r="G50" s="14"/>
    </row>
    <row r="51" spans="3:7" ht="13.5">
      <c r="C51" s="172" t="s">
        <v>2</v>
      </c>
      <c r="D51" s="166">
        <f t="shared" si="5"/>
        <v>53.504014218299936</v>
      </c>
      <c r="E51" s="167">
        <f t="shared" si="6"/>
        <v>53.482564196849914</v>
      </c>
      <c r="F51" s="167">
        <f t="shared" si="7"/>
        <v>18.296868296868297</v>
      </c>
      <c r="G51" s="14"/>
    </row>
    <row r="52" spans="3:7" ht="13.5">
      <c r="C52" s="177" t="s">
        <v>7</v>
      </c>
      <c r="D52" s="184">
        <f t="shared" si="5"/>
        <v>49.79841720173212</v>
      </c>
      <c r="E52" s="185">
        <f t="shared" si="6"/>
        <v>49.7386889652083</v>
      </c>
      <c r="F52" s="185">
        <f t="shared" si="7"/>
        <v>19.9342989398238</v>
      </c>
      <c r="G52" s="14"/>
    </row>
    <row r="53" spans="3:7" ht="13.5">
      <c r="C53" s="171" t="s">
        <v>3</v>
      </c>
      <c r="D53" s="168">
        <f t="shared" si="5"/>
        <v>44.960816475305265</v>
      </c>
      <c r="E53" s="165">
        <f t="shared" si="6"/>
        <v>44.90614178968471</v>
      </c>
      <c r="F53" s="165">
        <f t="shared" si="7"/>
        <v>20.70348095498451</v>
      </c>
      <c r="G53" s="14"/>
    </row>
    <row r="54" spans="3:7" ht="13.5">
      <c r="C54" s="171" t="s">
        <v>4</v>
      </c>
      <c r="D54" s="168">
        <f t="shared" si="5"/>
        <v>53.559749870919624</v>
      </c>
      <c r="E54" s="165">
        <f t="shared" si="6"/>
        <v>53.52532843784063</v>
      </c>
      <c r="F54" s="165">
        <f t="shared" si="7"/>
        <v>18.839997705237796</v>
      </c>
      <c r="G54" s="14"/>
    </row>
    <row r="55" spans="3:7" ht="13.5">
      <c r="C55" s="171" t="s">
        <v>5</v>
      </c>
      <c r="D55" s="168">
        <f t="shared" si="5"/>
        <v>61.51743281322286</v>
      </c>
      <c r="E55" s="165">
        <f t="shared" si="6"/>
        <v>61.51743281322286</v>
      </c>
      <c r="F55" s="165">
        <f t="shared" si="7"/>
        <v>12.743407494637676</v>
      </c>
      <c r="G55" s="14"/>
    </row>
    <row r="56" spans="3:7" ht="13.5">
      <c r="C56" s="175" t="s">
        <v>6</v>
      </c>
      <c r="D56" s="169">
        <f t="shared" si="5"/>
        <v>43.41529134388683</v>
      </c>
      <c r="E56" s="170">
        <f t="shared" si="6"/>
        <v>43.406871000336814</v>
      </c>
      <c r="F56" s="170">
        <f t="shared" si="7"/>
        <v>26.583024587403166</v>
      </c>
      <c r="G56" s="14"/>
    </row>
  </sheetData>
  <sheetProtection/>
  <mergeCells count="8">
    <mergeCell ref="C6:C9"/>
    <mergeCell ref="E6:F6"/>
    <mergeCell ref="D18:E18"/>
    <mergeCell ref="D46:E46"/>
    <mergeCell ref="C46:C49"/>
    <mergeCell ref="C18:C21"/>
    <mergeCell ref="C34:C37"/>
    <mergeCell ref="E34:F34"/>
  </mergeCells>
  <printOptions/>
  <pageMargins left="0.7874015748031497" right="0.7874015748031497" top="0.984251968503937" bottom="0.984251968503937" header="0.5118110236220472" footer="0.5118110236220472"/>
  <pageSetup firstPageNumber="39" useFirstPageNumber="1" fitToHeight="1" fitToWidth="1" horizontalDpi="600" verticalDpi="600" orientation="portrait" paperSize="9" scale="98" r:id="rId1"/>
  <headerFooter alignWithMargins="0"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infoma-0803-0001</cp:lastModifiedBy>
  <cp:lastPrinted>2011-01-27T00:07:52Z</cp:lastPrinted>
  <dcterms:created xsi:type="dcterms:W3CDTF">1998-10-15T05:26:01Z</dcterms:created>
  <dcterms:modified xsi:type="dcterms:W3CDTF">2011-02-01T05:32:24Z</dcterms:modified>
  <cp:category/>
  <cp:version/>
  <cp:contentType/>
  <cp:contentStatus/>
</cp:coreProperties>
</file>