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firstSheet="22" activeTab="26"/>
  </bookViews>
  <sheets>
    <sheet name="財政" sheetId="1" r:id="rId1"/>
    <sheet name="177" sheetId="2" r:id="rId2"/>
    <sheet name="178" sheetId="3" r:id="rId3"/>
    <sheet name="179" sheetId="4" r:id="rId4"/>
    <sheet name="180" sheetId="5" r:id="rId5"/>
    <sheet name="181" sheetId="6" r:id="rId6"/>
    <sheet name="182" sheetId="7" r:id="rId7"/>
    <sheet name="183(1)" sheetId="8" r:id="rId8"/>
    <sheet name="183(2)" sheetId="9" r:id="rId9"/>
    <sheet name="184(1)" sheetId="10" r:id="rId10"/>
    <sheet name="184(2)" sheetId="11" r:id="rId11"/>
    <sheet name="185" sheetId="12" r:id="rId12"/>
    <sheet name="186" sheetId="13" r:id="rId13"/>
    <sheet name="187-1" sheetId="14" r:id="rId14"/>
    <sheet name="187-2" sheetId="15" r:id="rId15"/>
    <sheet name="188(1)松江～赤来" sheetId="16" r:id="rId16"/>
    <sheet name="188(1)斐川～知夫" sheetId="17" r:id="rId17"/>
    <sheet name="188(1)松江～赤来(続)" sheetId="18" r:id="rId18"/>
    <sheet name="188(1)斐川～知夫(続)" sheetId="19" r:id="rId19"/>
    <sheet name="188(1)ア" sheetId="20" r:id="rId20"/>
    <sheet name="188(1)イ" sheetId="21" r:id="rId21"/>
    <sheet name="188(2)ア" sheetId="22" r:id="rId22"/>
    <sheet name="188(2)イ-1" sheetId="23" r:id="rId23"/>
    <sheet name="188(2)イ-2" sheetId="24" r:id="rId24"/>
    <sheet name="188(2)イ-3" sheetId="25" r:id="rId25"/>
    <sheet name="188(2)ウ-1" sheetId="26" r:id="rId26"/>
    <sheet name="188(2)ウ-2" sheetId="27" r:id="rId27"/>
  </sheets>
  <externalReferences>
    <externalReference r:id="rId30"/>
  </externalReferences>
  <definedNames/>
  <calcPr fullCalcOnLoad="1"/>
</workbook>
</file>

<file path=xl/sharedStrings.xml><?xml version="1.0" encoding="utf-8"?>
<sst xmlns="http://schemas.openxmlformats.org/spreadsheetml/2006/main" count="2546" uniqueCount="1055">
  <si>
    <t>財政</t>
  </si>
  <si>
    <t>表</t>
  </si>
  <si>
    <t>内　　　　　容</t>
  </si>
  <si>
    <t>　</t>
  </si>
  <si>
    <t>税目別国税（調定・収納済額等）</t>
  </si>
  <si>
    <t>税目別県税（調定・収納済額）</t>
  </si>
  <si>
    <t>税目別市町村税（調定・収納済額）</t>
  </si>
  <si>
    <t>県・市町村別、種類別公有財産</t>
  </si>
  <si>
    <t>（不動産のうち土地）保有高</t>
  </si>
  <si>
    <t>県歳入歳出決算の推移</t>
  </si>
  <si>
    <t>(1)</t>
  </si>
  <si>
    <t>一般会計</t>
  </si>
  <si>
    <t>(2)</t>
  </si>
  <si>
    <t>特別会計</t>
  </si>
  <si>
    <t>県財政の性質別歳出（普通会計）</t>
  </si>
  <si>
    <t>県歳入歳出決算（一般会計・特別会計）</t>
  </si>
  <si>
    <t>県歳入歳出決算（普通会計・事業会計）</t>
  </si>
  <si>
    <t>普通会計</t>
  </si>
  <si>
    <t>事業会計（病院事業会計）</t>
  </si>
  <si>
    <t>市町村歳入歳出決算（普通会計）の推移</t>
  </si>
  <si>
    <t>市町村歳入歳出決算（普通会計）</t>
  </si>
  <si>
    <t>市町村別決算収支及び財政力</t>
  </si>
  <si>
    <t>市町村別歳入歳出決算</t>
  </si>
  <si>
    <t>（ア　一部事務組合　イ　財政区）</t>
  </si>
  <si>
    <t>公営事業会計</t>
  </si>
  <si>
    <t>（ア　地方公営企業法適用企業会計</t>
  </si>
  <si>
    <t>　イ　地方公営企業法非適用企業会計</t>
  </si>
  <si>
    <t>　ウ　事業会計）</t>
  </si>
  <si>
    <t>177　税目別国税(調定・収納済額等)</t>
  </si>
  <si>
    <t xml:space="preserve">単位:1000円 </t>
  </si>
  <si>
    <t>年 度 ・ 税 目</t>
  </si>
  <si>
    <t>徴 収 決 定 済 額</t>
  </si>
  <si>
    <t xml:space="preserve"> 収納済額</t>
  </si>
  <si>
    <t>不納欠損額</t>
  </si>
  <si>
    <t>収納未済額</t>
  </si>
  <si>
    <t>税　　額</t>
  </si>
  <si>
    <t>構成比(％)</t>
  </si>
  <si>
    <t>平　成　　 11</t>
  </si>
  <si>
    <t>　　　　　 　12</t>
  </si>
  <si>
    <t>　　　　　　 13</t>
  </si>
  <si>
    <t>　　　　　　14</t>
  </si>
  <si>
    <t>　　　　　　15</t>
  </si>
  <si>
    <t>直　　 接　 　税</t>
  </si>
  <si>
    <t>所得税</t>
  </si>
  <si>
    <t xml:space="preserve"> 源 泉 所 得 税</t>
  </si>
  <si>
    <t xml:space="preserve"> 申 告 所 得 税</t>
  </si>
  <si>
    <t>法人税</t>
  </si>
  <si>
    <t>法人特別税</t>
  </si>
  <si>
    <t>法人臨時特別税</t>
  </si>
  <si>
    <t>相続税･贈与税</t>
  </si>
  <si>
    <t>地価税</t>
  </si>
  <si>
    <t>有価証券取引税</t>
  </si>
  <si>
    <t>旧税</t>
  </si>
  <si>
    <t xml:space="preserve">間 　  接  　 税　 </t>
  </si>
  <si>
    <t>消費税</t>
  </si>
  <si>
    <t>消費税及び地方消費税</t>
  </si>
  <si>
    <t>酒税</t>
  </si>
  <si>
    <t>たばこ税</t>
  </si>
  <si>
    <t>たばこ税及びたばこ特別税</t>
  </si>
  <si>
    <t>石油税</t>
  </si>
  <si>
    <t>石油臨時特別税</t>
  </si>
  <si>
    <t>取引所税</t>
  </si>
  <si>
    <t>日本銀行券発行税</t>
  </si>
  <si>
    <t>電源開発促進税</t>
  </si>
  <si>
    <t>揮発油税及び地方道路税</t>
  </si>
  <si>
    <t>石油ガス税</t>
  </si>
  <si>
    <t>自動車重量税</t>
  </si>
  <si>
    <t>航空機燃料税</t>
  </si>
  <si>
    <t>印紙収入</t>
  </si>
  <si>
    <t>資料　広島国税局</t>
  </si>
  <si>
    <t>178　税目別県税(調定･収入済額)</t>
  </si>
  <si>
    <t>年度・税目</t>
  </si>
  <si>
    <t>調 定 額</t>
  </si>
  <si>
    <t>収入済額</t>
  </si>
  <si>
    <t>平 成　11</t>
  </si>
  <si>
    <t xml:space="preserve"> 　　　  12</t>
  </si>
  <si>
    <t>　　　   13</t>
  </si>
  <si>
    <t xml:space="preserve"> 　　　  14</t>
  </si>
  <si>
    <t xml:space="preserve"> 　　　  15</t>
  </si>
  <si>
    <t>県民税</t>
  </si>
  <si>
    <t>事業税</t>
  </si>
  <si>
    <t>地方消費税</t>
  </si>
  <si>
    <t>不動産取得税</t>
  </si>
  <si>
    <t>県たばこ税</t>
  </si>
  <si>
    <t>ゴルフ場利用税</t>
  </si>
  <si>
    <t>特別地方消費税</t>
  </si>
  <si>
    <t>自動車税</t>
  </si>
  <si>
    <t>鉱区税</t>
  </si>
  <si>
    <t>狩猟者登録税</t>
  </si>
  <si>
    <t>自動車取得税</t>
  </si>
  <si>
    <t>軽油引取税</t>
  </si>
  <si>
    <t>入猟税</t>
  </si>
  <si>
    <t>核燃料税</t>
  </si>
  <si>
    <t>旧法による税</t>
  </si>
  <si>
    <t>資料　県税務課｢県税統計書｣</t>
  </si>
  <si>
    <t>179税目別市町村税(調定･収入済額)</t>
  </si>
  <si>
    <t>年 度 ･ 税 目</t>
  </si>
  <si>
    <t>調　定　額</t>
  </si>
  <si>
    <t>平 成  11</t>
  </si>
  <si>
    <t>12</t>
  </si>
  <si>
    <t>13</t>
  </si>
  <si>
    <t>14</t>
  </si>
  <si>
    <t>15</t>
  </si>
  <si>
    <t>普通税</t>
  </si>
  <si>
    <t>市町村民税</t>
  </si>
  <si>
    <t>個人分</t>
  </si>
  <si>
    <t>法人分</t>
  </si>
  <si>
    <t>固定資産税</t>
  </si>
  <si>
    <t>純固定資産税</t>
  </si>
  <si>
    <t xml:space="preserve">交付金 </t>
  </si>
  <si>
    <t>軽自動車税</t>
  </si>
  <si>
    <t>市町村たばこ税</t>
  </si>
  <si>
    <t>鉱産税</t>
  </si>
  <si>
    <t>特別土地保有税</t>
  </si>
  <si>
    <t>法定外普通税</t>
  </si>
  <si>
    <t>目的税</t>
  </si>
  <si>
    <t>入湯税</t>
  </si>
  <si>
    <t>都市計画税</t>
  </si>
  <si>
    <t>水利地益税</t>
  </si>
  <si>
    <t>旧法による税収入</t>
  </si>
  <si>
    <t xml:space="preserve">国民健康保険税                     </t>
  </si>
  <si>
    <t>国民健康保険料</t>
  </si>
  <si>
    <t>資料　県市町村課｢島根県市町村財政概況｣</t>
  </si>
  <si>
    <t>180県･市町村別,種類別公有財産(不動産のうち土地)保有高</t>
  </si>
  <si>
    <t xml:space="preserve">単位：㎡ </t>
  </si>
  <si>
    <t>年　度　末      県・市町村</t>
  </si>
  <si>
    <t>総    数　　　　　　　　Ａ＋Ｂ</t>
  </si>
  <si>
    <t>行　　　　　　　政　　　　　　　財　　　　　　　産</t>
  </si>
  <si>
    <t>普通財産　　　Ｂ</t>
  </si>
  <si>
    <t>総  数　　　　　　　Ａ</t>
  </si>
  <si>
    <t>本庁舎</t>
  </si>
  <si>
    <t>その他の行政機関</t>
  </si>
  <si>
    <t>公  共  用  財  産</t>
  </si>
  <si>
    <t>山  林</t>
  </si>
  <si>
    <t>その他</t>
  </si>
  <si>
    <t>1)警察消　　　　　　防施設</t>
  </si>
  <si>
    <t>学　校</t>
  </si>
  <si>
    <t>公営住宅</t>
  </si>
  <si>
    <t>公　園</t>
  </si>
  <si>
    <t>平成</t>
  </si>
  <si>
    <t>島　根　県</t>
  </si>
  <si>
    <t>小学校</t>
  </si>
  <si>
    <t>中学校</t>
  </si>
  <si>
    <t>高校</t>
  </si>
  <si>
    <t>市 町 村 計</t>
  </si>
  <si>
    <t>松 江 市</t>
  </si>
  <si>
    <t>浜 田 市</t>
  </si>
  <si>
    <t xml:space="preserve"> - </t>
  </si>
  <si>
    <t>出 雲 市</t>
  </si>
  <si>
    <t>益 田 市</t>
  </si>
  <si>
    <t>大 田 市</t>
  </si>
  <si>
    <t>安 来 市</t>
  </si>
  <si>
    <t>江 津 市</t>
  </si>
  <si>
    <t>平 田 市</t>
  </si>
  <si>
    <t>鹿 島 町</t>
  </si>
  <si>
    <t>島 根 町</t>
  </si>
  <si>
    <t>美保関町</t>
  </si>
  <si>
    <t>東出雲町</t>
  </si>
  <si>
    <t>八 雲 村</t>
  </si>
  <si>
    <t>玉 湯 町</t>
  </si>
  <si>
    <t>宍 道 町</t>
  </si>
  <si>
    <t>八 束 町</t>
  </si>
  <si>
    <t>広 瀬 町</t>
  </si>
  <si>
    <t>伯 太 町</t>
  </si>
  <si>
    <t>仁 多 町</t>
  </si>
  <si>
    <t>横 田 町</t>
  </si>
  <si>
    <t>大 東 町</t>
  </si>
  <si>
    <t>加 茂 町</t>
  </si>
  <si>
    <t>木 次 町</t>
  </si>
  <si>
    <t>三刀屋町</t>
  </si>
  <si>
    <t>吉 田 村</t>
  </si>
  <si>
    <t>掛 合 町</t>
  </si>
  <si>
    <t>頓 原 町</t>
  </si>
  <si>
    <t>赤 来 町</t>
  </si>
  <si>
    <t>斐 川 町</t>
  </si>
  <si>
    <t>佐 田 町</t>
  </si>
  <si>
    <t>多 伎 町</t>
  </si>
  <si>
    <t>湖 陵 町</t>
  </si>
  <si>
    <t>大 社 町</t>
  </si>
  <si>
    <t>温泉津町</t>
  </si>
  <si>
    <t>仁 摩 町</t>
  </si>
  <si>
    <t>川 本 町</t>
  </si>
  <si>
    <t>邑 智 町</t>
  </si>
  <si>
    <t>大 和 村</t>
  </si>
  <si>
    <t>羽須美村</t>
  </si>
  <si>
    <t>瑞 穂 町</t>
  </si>
  <si>
    <t>石 見 町</t>
  </si>
  <si>
    <t>桜 江 町</t>
  </si>
  <si>
    <t>金 城 町</t>
  </si>
  <si>
    <t>旭    町</t>
  </si>
  <si>
    <t>弥 栄 村</t>
  </si>
  <si>
    <t>三 隅 町</t>
  </si>
  <si>
    <t>美 都 町</t>
  </si>
  <si>
    <t>匹 見 町</t>
  </si>
  <si>
    <t>津和野町</t>
  </si>
  <si>
    <t>日 原 町</t>
  </si>
  <si>
    <t>柿 木 村</t>
  </si>
  <si>
    <t>六日市町</t>
  </si>
  <si>
    <t>西 郷 町</t>
  </si>
  <si>
    <t>布 施 村</t>
  </si>
  <si>
    <t>五 箇 村</t>
  </si>
  <si>
    <t>都 万 村</t>
  </si>
  <si>
    <t>海 士 町</t>
  </si>
  <si>
    <t>西ノ島町</t>
  </si>
  <si>
    <t>知 夫 村</t>
  </si>
  <si>
    <t xml:space="preserve">注　 1 本表は公有財産の地積高。 　2 1)県については警察施設,市町村については消防施設。 </t>
  </si>
  <si>
    <t>資料　県出納局「島根県歳入歳出決算付属書」,県市町村課｢島根県市町村財政概況｣</t>
  </si>
  <si>
    <t>181　県歳入歳出決算の推移</t>
  </si>
  <si>
    <t>(1) 一般会計</t>
  </si>
  <si>
    <t xml:space="preserve">単位：1000円 </t>
  </si>
  <si>
    <t>科　　　　　　目</t>
  </si>
  <si>
    <t>平 成 11 年 度</t>
  </si>
  <si>
    <t>平 成 12 年 度</t>
  </si>
  <si>
    <t>平 成 13 年 度</t>
  </si>
  <si>
    <t>平 成 14 年 度</t>
  </si>
  <si>
    <t>平 成 15 年 度</t>
  </si>
  <si>
    <t>科　　　目</t>
  </si>
  <si>
    <t>決　算　額</t>
  </si>
  <si>
    <t>構 成 比</t>
  </si>
  <si>
    <t>決　算　額</t>
  </si>
  <si>
    <t>構 成 比</t>
  </si>
  <si>
    <t>％</t>
  </si>
  <si>
    <t>％</t>
  </si>
  <si>
    <t>歳入総額</t>
  </si>
  <si>
    <t>歳入</t>
  </si>
  <si>
    <t>国庫依存財源</t>
  </si>
  <si>
    <t>地方消費税清算金</t>
  </si>
  <si>
    <t>地方譲与税</t>
  </si>
  <si>
    <t>(3)</t>
  </si>
  <si>
    <t>地方特例交付金</t>
  </si>
  <si>
    <t>(4)</t>
  </si>
  <si>
    <t>地方交付税</t>
  </si>
  <si>
    <t>(5)</t>
  </si>
  <si>
    <t>交通安全対策特別交付金</t>
  </si>
  <si>
    <t>(6)</t>
  </si>
  <si>
    <t>国庫支出金</t>
  </si>
  <si>
    <t>(7)</t>
  </si>
  <si>
    <t>県債</t>
  </si>
  <si>
    <t>自　　　主　　　財　　　源</t>
  </si>
  <si>
    <t>県税</t>
  </si>
  <si>
    <t>分担金及び負担金</t>
  </si>
  <si>
    <t>使用料及び手数料</t>
  </si>
  <si>
    <t>財産収入</t>
  </si>
  <si>
    <t>寄附金</t>
  </si>
  <si>
    <t>-</t>
  </si>
  <si>
    <t>繰入金</t>
  </si>
  <si>
    <t>繰越金</t>
  </si>
  <si>
    <t>(8)</t>
  </si>
  <si>
    <t>諸収入</t>
  </si>
  <si>
    <t>歳出総額</t>
  </si>
  <si>
    <t>歳出</t>
  </si>
  <si>
    <t>議　　　　　会　　　　　費</t>
  </si>
  <si>
    <t>総　　　　　務　　　　　費</t>
  </si>
  <si>
    <t>民　　　　　生　　　　　費</t>
  </si>
  <si>
    <t>衛　　　　　生　　　　　費</t>
  </si>
  <si>
    <t>労　　　　　働　　　　　費</t>
  </si>
  <si>
    <t>農　 林 　水 　産 　業　 費</t>
  </si>
  <si>
    <t>商　　　　　工　　　　　費</t>
  </si>
  <si>
    <t>土　　　　　木　　　　　費</t>
  </si>
  <si>
    <t>警　　　　　察　　　　　費</t>
  </si>
  <si>
    <t>教　　　　　育　　　　　費</t>
  </si>
  <si>
    <t>災　　害　　復　　旧　　費</t>
  </si>
  <si>
    <t>公　　　　　債　　　　　費</t>
  </si>
  <si>
    <t>諸　　　支　　　出　　　金</t>
  </si>
  <si>
    <t>予　　　　　備　　　　　費</t>
  </si>
  <si>
    <t xml:space="preserve">- </t>
  </si>
  <si>
    <t>(2） 特別会計</t>
  </si>
  <si>
    <t xml:space="preserve">単位：1000円 </t>
  </si>
  <si>
    <t>区　　　　　分</t>
  </si>
  <si>
    <t>平 成 11 年 度</t>
  </si>
  <si>
    <t>平 成 12 年 度</t>
  </si>
  <si>
    <t>平 成 13 年 度</t>
  </si>
  <si>
    <t>平 成 14 年 度</t>
  </si>
  <si>
    <t>区分</t>
  </si>
  <si>
    <t>歳  　入　  総　  額</t>
  </si>
  <si>
    <t>歳入</t>
  </si>
  <si>
    <t>歳  　出 　 総　  額</t>
  </si>
  <si>
    <t>歳出</t>
  </si>
  <si>
    <t>資料　県出納局｢島根県歳入歳出決算書｣</t>
  </si>
  <si>
    <t>182　県財政の性質別歳出(普通会計)</t>
  </si>
  <si>
    <t xml:space="preserve">単位:100万円 </t>
  </si>
  <si>
    <t>年　度</t>
  </si>
  <si>
    <t>歳出総額</t>
  </si>
  <si>
    <t>人 件 費</t>
  </si>
  <si>
    <t>物 件 費</t>
  </si>
  <si>
    <t>維持補修費</t>
  </si>
  <si>
    <t>扶 助 費</t>
  </si>
  <si>
    <t>補助費等</t>
  </si>
  <si>
    <t>公 債 費</t>
  </si>
  <si>
    <t>積 立 金</t>
  </si>
  <si>
    <t>投資及び　　　出 資 金</t>
  </si>
  <si>
    <t>貸 付 金</t>
  </si>
  <si>
    <t>繰 出 金</t>
  </si>
  <si>
    <t>前年度繰上充　用　金</t>
  </si>
  <si>
    <t>投資的経費</t>
  </si>
  <si>
    <t>投 資 的 経 費 内 訳</t>
  </si>
  <si>
    <t>年度</t>
  </si>
  <si>
    <t>うち職員給</t>
  </si>
  <si>
    <t>うち人件費</t>
  </si>
  <si>
    <t>普通建設　　　事 業 費</t>
  </si>
  <si>
    <t>災害復旧　　　事 業 費</t>
  </si>
  <si>
    <t>失業対策　　　事 業 費</t>
  </si>
  <si>
    <t>うち            単独事業費</t>
  </si>
  <si>
    <t>平 成</t>
  </si>
  <si>
    <t>平 11</t>
  </si>
  <si>
    <t>注　補助費等のうち,利子割交付金,ゴルフ場利用税交付金,自動車取得税交付金は除く。</t>
  </si>
  <si>
    <t>資料　県財政課｢財政状況調査表｣</t>
  </si>
  <si>
    <t>183　県歳入歳出決算（一般会計,特別会計）　平成15年度</t>
  </si>
  <si>
    <t>(1) 一般会計</t>
  </si>
  <si>
    <t xml:space="preserve">単位：1000円 </t>
  </si>
  <si>
    <t>歳           　入</t>
  </si>
  <si>
    <t>歳　　　　　　　　　　　　　　　出</t>
  </si>
  <si>
    <t>科　　　　　　目</t>
  </si>
  <si>
    <t>決 算 額</t>
  </si>
  <si>
    <t>総額</t>
  </si>
  <si>
    <t>教育費</t>
  </si>
  <si>
    <t>教育総務費</t>
  </si>
  <si>
    <t>県税</t>
  </si>
  <si>
    <t>議会費　</t>
  </si>
  <si>
    <t>小学校費</t>
  </si>
  <si>
    <t>議会費</t>
  </si>
  <si>
    <t>中学校費</t>
  </si>
  <si>
    <t>高等学校費</t>
  </si>
  <si>
    <t>総務費</t>
  </si>
  <si>
    <t>特殊学校費</t>
  </si>
  <si>
    <t>総務管理費</t>
  </si>
  <si>
    <t>大学費</t>
  </si>
  <si>
    <t>企画費</t>
  </si>
  <si>
    <t>社会教育費</t>
  </si>
  <si>
    <t>ゴルフ場利用税</t>
  </si>
  <si>
    <t>徴税費</t>
  </si>
  <si>
    <t>保健体育費</t>
  </si>
  <si>
    <t>市町村振興費</t>
  </si>
  <si>
    <t>教育文化費</t>
  </si>
  <si>
    <t>選挙費</t>
  </si>
  <si>
    <t>防災費</t>
  </si>
  <si>
    <t>災害復旧費</t>
  </si>
  <si>
    <t>統計調査費</t>
  </si>
  <si>
    <t>農林水産施設災害復旧費</t>
  </si>
  <si>
    <t>人事委員会費</t>
  </si>
  <si>
    <t>公共土木施設災害復旧費</t>
  </si>
  <si>
    <t>監査委員費</t>
  </si>
  <si>
    <t>県有施設等災害復旧費</t>
  </si>
  <si>
    <t>民生費</t>
  </si>
  <si>
    <t>公債費</t>
  </si>
  <si>
    <t>特別地方消費税</t>
  </si>
  <si>
    <t>社会福祉費</t>
  </si>
  <si>
    <t>公債費</t>
  </si>
  <si>
    <t>児童福祉費</t>
  </si>
  <si>
    <t>生活保護費</t>
  </si>
  <si>
    <t>諸支出金</t>
  </si>
  <si>
    <t>災害救助費</t>
  </si>
  <si>
    <t>普通財産取得費</t>
  </si>
  <si>
    <t>ゴルフ場利用税交付金</t>
  </si>
  <si>
    <t>地方譲与税</t>
  </si>
  <si>
    <t>衛生費</t>
  </si>
  <si>
    <t>自動車取得税交付金</t>
  </si>
  <si>
    <t>地方道路譲与税</t>
  </si>
  <si>
    <t>公衆衛生費</t>
  </si>
  <si>
    <t>公営企業貸付金</t>
  </si>
  <si>
    <t>石油ガス譲与税</t>
  </si>
  <si>
    <t>環境衛生費</t>
  </si>
  <si>
    <t>公営企業補助金</t>
  </si>
  <si>
    <t>航空機燃料譲与税</t>
  </si>
  <si>
    <t>保健所費</t>
  </si>
  <si>
    <t>公営企業出資金</t>
  </si>
  <si>
    <t>医薬費</t>
  </si>
  <si>
    <t>利子割交付金</t>
  </si>
  <si>
    <t>環境費</t>
  </si>
  <si>
    <t>利子割精算金</t>
  </si>
  <si>
    <t>病院費</t>
  </si>
  <si>
    <t>特別地方消費税交付金</t>
  </si>
  <si>
    <t>地方消費税交付金</t>
  </si>
  <si>
    <t>地方交付税</t>
  </si>
  <si>
    <t>労働費</t>
  </si>
  <si>
    <t>労政費</t>
  </si>
  <si>
    <t>職業訓練費</t>
  </si>
  <si>
    <t>予備費</t>
  </si>
  <si>
    <t>労働委員会費</t>
  </si>
  <si>
    <t>予　　　　備　　　　費</t>
  </si>
  <si>
    <t>農林水産業費</t>
  </si>
  <si>
    <t xml:space="preserve">分担金及び負担金 </t>
  </si>
  <si>
    <t>農業費</t>
  </si>
  <si>
    <t>分担金</t>
  </si>
  <si>
    <t>畜産業費</t>
  </si>
  <si>
    <t>負担金</t>
  </si>
  <si>
    <t>農地費</t>
  </si>
  <si>
    <t>林業費</t>
  </si>
  <si>
    <t>使用料及び手数料</t>
  </si>
  <si>
    <t>水産業費</t>
  </si>
  <si>
    <t>使用料</t>
  </si>
  <si>
    <t>手数料</t>
  </si>
  <si>
    <t>商工費</t>
  </si>
  <si>
    <t>商業費</t>
  </si>
  <si>
    <t>国庫支出金</t>
  </si>
  <si>
    <t>工鉱業振興費</t>
  </si>
  <si>
    <t>国庫負担金</t>
  </si>
  <si>
    <t>観光費</t>
  </si>
  <si>
    <t>国庫補助金</t>
  </si>
  <si>
    <t>委託金</t>
  </si>
  <si>
    <t>土木費</t>
  </si>
  <si>
    <t>土木管理費</t>
  </si>
  <si>
    <t>財産収入</t>
  </si>
  <si>
    <t>道路橋梁費</t>
  </si>
  <si>
    <t>財産運用収入</t>
  </si>
  <si>
    <t>河川海岸費</t>
  </si>
  <si>
    <t>財産売払収入</t>
  </si>
  <si>
    <t>港湾費</t>
  </si>
  <si>
    <t>都市計画費</t>
  </si>
  <si>
    <t>寄附金</t>
  </si>
  <si>
    <t>住宅費</t>
  </si>
  <si>
    <t>警察費</t>
  </si>
  <si>
    <t>繰入金</t>
  </si>
  <si>
    <t>警察管理費</t>
  </si>
  <si>
    <t>特別会計繰入金</t>
  </si>
  <si>
    <t>警察活動費</t>
  </si>
  <si>
    <t>基金繰入金</t>
  </si>
  <si>
    <t>繰越金</t>
  </si>
  <si>
    <t>諸収入</t>
  </si>
  <si>
    <t>延滞金･加算金及び過料</t>
  </si>
  <si>
    <t>県預金利子</t>
  </si>
  <si>
    <t>公営企業貸付金元利収入</t>
  </si>
  <si>
    <t>貸付金元利収入</t>
  </si>
  <si>
    <t>受託事業収入</t>
  </si>
  <si>
    <t>収益事業収入</t>
  </si>
  <si>
    <t>利子割精算金収入</t>
  </si>
  <si>
    <t>雑入</t>
  </si>
  <si>
    <t>県債</t>
  </si>
  <si>
    <t>183　県歳入歳出決算　平成15年度</t>
  </si>
  <si>
    <t xml:space="preserve"> (2)  特別会計</t>
  </si>
  <si>
    <t>会　　計　　名</t>
  </si>
  <si>
    <t>決　　算　　額</t>
  </si>
  <si>
    <t>歳　入</t>
  </si>
  <si>
    <t>歳　出</t>
  </si>
  <si>
    <t>総額</t>
  </si>
  <si>
    <t>農業改良資金</t>
  </si>
  <si>
    <t>中小企業近代化資金</t>
  </si>
  <si>
    <t>用品調達</t>
  </si>
  <si>
    <t>林業改善・就業促進資金</t>
  </si>
  <si>
    <t>中海水中貯木場</t>
  </si>
  <si>
    <t>電話料金管理</t>
  </si>
  <si>
    <t>沿岸漁業改善資金</t>
  </si>
  <si>
    <t>港湾整備・漁港整備事業</t>
  </si>
  <si>
    <t>証紙</t>
  </si>
  <si>
    <t>身体障害者更生援護</t>
  </si>
  <si>
    <t>宍道湖流域下水道</t>
  </si>
  <si>
    <t>市町村振興資金</t>
  </si>
  <si>
    <t>母子寡婦福祉資金</t>
  </si>
  <si>
    <t>資料　県出納局「島根県歳入歳出決算書｣</t>
  </si>
  <si>
    <t>184　県歳入歳出決算（普通会計，事業会計）</t>
  </si>
  <si>
    <t>（１）普通会計</t>
  </si>
  <si>
    <t xml:space="preserve">単位:1000円 </t>
  </si>
  <si>
    <t>平 成 13 年 度</t>
  </si>
  <si>
    <t>決 算 額</t>
  </si>
  <si>
    <t>構成比(％)</t>
  </si>
  <si>
    <t>歳入歳出差引</t>
  </si>
  <si>
    <t>翌年度へ繰越すべき財源</t>
  </si>
  <si>
    <t>実質収支</t>
  </si>
  <si>
    <t>歳   入   総   額</t>
  </si>
  <si>
    <t>地方税</t>
  </si>
  <si>
    <t>地方特例交付金</t>
  </si>
  <si>
    <t>地方債</t>
  </si>
  <si>
    <t>歳出総額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</si>
  <si>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</si>
  <si>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</si>
  <si>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</si>
  <si>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</si>
  <si>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</si>
  <si>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</si>
  <si>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</si>
  <si>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警察費</t>
  </si>
  <si>
    <t>教育費</t>
  </si>
  <si>
    <t>災害復旧費</t>
  </si>
  <si>
    <t>諸支出金</t>
  </si>
  <si>
    <t>ゴルフ場利用税交付金</t>
  </si>
  <si>
    <t>人件費</t>
  </si>
  <si>
    <t>物件費</t>
  </si>
  <si>
    <t>扶助費</t>
  </si>
  <si>
    <t>普通建設事業費</t>
  </si>
  <si>
    <t>補助事業費</t>
  </si>
  <si>
    <t>単独事業費</t>
  </si>
  <si>
    <t>その他</t>
  </si>
  <si>
    <t>災害復旧事業費</t>
  </si>
  <si>
    <t>失業対策事業費</t>
  </si>
  <si>
    <t>積立金</t>
  </si>
  <si>
    <t>投資及び出資金</t>
  </si>
  <si>
    <t>貸付金</t>
  </si>
  <si>
    <t>繰出金</t>
  </si>
  <si>
    <t>資料  県財政課｢財政状況調査表｣</t>
  </si>
  <si>
    <t>184　県歳入歳出決算</t>
  </si>
  <si>
    <t xml:space="preserve"> (2)  事業会計(病院事業会計)</t>
  </si>
  <si>
    <t xml:space="preserve">　　　　　単位:1000円 </t>
  </si>
  <si>
    <t>年　　度</t>
  </si>
  <si>
    <t>収　益　的　収　支</t>
  </si>
  <si>
    <t>資　本　的　収　支</t>
  </si>
  <si>
    <t>事業収益</t>
  </si>
  <si>
    <t>事業費用</t>
  </si>
  <si>
    <t>差　　引</t>
  </si>
  <si>
    <t>資本的収入</t>
  </si>
  <si>
    <t>資本的支出</t>
  </si>
  <si>
    <t>資料　県医療対策課｢島根県病院事業会計決算報告書｣</t>
  </si>
  <si>
    <t>185　市町村歳入歳出決算(普通会計)の推移</t>
  </si>
  <si>
    <t xml:space="preserve">　　　単位：1000円 </t>
  </si>
  <si>
    <t>平 成 14 年 度</t>
  </si>
  <si>
    <t>平 成 15 年 度</t>
  </si>
  <si>
    <t>1)</t>
  </si>
  <si>
    <t>黒字団体黒字額</t>
  </si>
  <si>
    <t xml:space="preserve">(59) </t>
  </si>
  <si>
    <t xml:space="preserve">(59) </t>
  </si>
  <si>
    <t>赤字団体赤字額</t>
  </si>
  <si>
    <t xml:space="preserve">(-) </t>
  </si>
  <si>
    <t xml:space="preserve">(-) </t>
  </si>
  <si>
    <t xml:space="preserve"> </t>
  </si>
  <si>
    <t>地方譲与税</t>
  </si>
  <si>
    <t>ゴルフ場利用税交付金</t>
  </si>
  <si>
    <t xml:space="preserve"> </t>
  </si>
  <si>
    <t>使用料</t>
  </si>
  <si>
    <t>手数料</t>
  </si>
  <si>
    <t>国有提供施設等所在市町村助成交付金</t>
  </si>
  <si>
    <t>県支出金</t>
  </si>
  <si>
    <t>歳出総額</t>
  </si>
  <si>
    <t>消防費</t>
  </si>
  <si>
    <t>前年度繰上充用金</t>
  </si>
  <si>
    <t xml:space="preserve">- </t>
  </si>
  <si>
    <t>補助事業費</t>
  </si>
  <si>
    <t>単独事業費</t>
  </si>
  <si>
    <t>その他</t>
  </si>
  <si>
    <t xml:space="preserve">注　1)( )内の数字は団体数である。 </t>
  </si>
  <si>
    <t>資料　県市町村課｢島根県市町村財政概況｣</t>
  </si>
  <si>
    <t>186　市町村歳入歳出決算(普通会計)　平成15年度</t>
  </si>
  <si>
    <t>科　　　目</t>
  </si>
  <si>
    <t>決</t>
  </si>
  <si>
    <t>算</t>
  </si>
  <si>
    <t>額</t>
  </si>
  <si>
    <t>総　額</t>
  </si>
  <si>
    <t>市</t>
  </si>
  <si>
    <t>町　村</t>
  </si>
  <si>
    <t>歳　　入　　総　　額</t>
  </si>
  <si>
    <t>歳　　出　　総　　額</t>
  </si>
  <si>
    <t>戸籍･住民基本台帳費</t>
  </si>
  <si>
    <t>老人福祉費</t>
  </si>
  <si>
    <t>普通交付税</t>
  </si>
  <si>
    <t>特別交付税</t>
  </si>
  <si>
    <t>保健衛生費</t>
  </si>
  <si>
    <t>結核対策費</t>
  </si>
  <si>
    <t>清掃費</t>
  </si>
  <si>
    <t>失業対策費</t>
  </si>
  <si>
    <t>労働諸費</t>
  </si>
  <si>
    <t>授業料</t>
  </si>
  <si>
    <t>保育所使用料</t>
  </si>
  <si>
    <t>公営住宅使用料</t>
  </si>
  <si>
    <t>法定受託事務に係るもの</t>
  </si>
  <si>
    <t>自治事務に係るもの</t>
  </si>
  <si>
    <t>生活保護費負担金</t>
  </si>
  <si>
    <t>児童保護費負担金</t>
  </si>
  <si>
    <t>老人保護費負担金</t>
  </si>
  <si>
    <t>道路橋りょう費</t>
  </si>
  <si>
    <t>普通建設事業費支出金</t>
  </si>
  <si>
    <t>河川費</t>
  </si>
  <si>
    <t>災害復旧事業費支出金</t>
  </si>
  <si>
    <t>失業対策事業費支出金</t>
  </si>
  <si>
    <t>財政補給金</t>
  </si>
  <si>
    <t>空港費</t>
  </si>
  <si>
    <t>消防費</t>
  </si>
  <si>
    <t>国有提供施設等所在市町村助成交付金</t>
  </si>
  <si>
    <t>国庫財源を伴うもの</t>
  </si>
  <si>
    <t>県費のみのもの</t>
  </si>
  <si>
    <t>幼稚園費</t>
  </si>
  <si>
    <t>延滞金加算金及び過料</t>
  </si>
  <si>
    <t>預金利子</t>
  </si>
  <si>
    <t>公営企業費</t>
  </si>
  <si>
    <t>187　市町村別決算収支及び財政力</t>
  </si>
  <si>
    <t>年    度　　　　　　市 町 村</t>
  </si>
  <si>
    <t>普　　通　　会　　計　　決　　算　　収　　支</t>
  </si>
  <si>
    <t>財　　政　　力</t>
  </si>
  <si>
    <t>歳入総額</t>
  </si>
  <si>
    <t>歳入歳出　　　差 引 額</t>
  </si>
  <si>
    <t>翌年度へ　　繰越すべ　    き 財 源</t>
  </si>
  <si>
    <t>実質単年度　　　収　　　支</t>
  </si>
  <si>
    <t>基準財政　　　需 要 額</t>
  </si>
  <si>
    <t>基準財政      収 入 額</t>
  </si>
  <si>
    <t>1)</t>
  </si>
  <si>
    <t>財政力指　数</t>
  </si>
  <si>
    <t>平 成11</t>
  </si>
  <si>
    <t>12</t>
  </si>
  <si>
    <t>13</t>
  </si>
  <si>
    <t>14</t>
  </si>
  <si>
    <t>15</t>
  </si>
  <si>
    <t>注　1)基準財政収入額を基準財政需要額で除して得た数値の過去3ヵ年の平均値。</t>
  </si>
  <si>
    <t>資料　県市町村課｢島根県市町村財政概況｣</t>
  </si>
  <si>
    <t>市 町 村</t>
  </si>
  <si>
    <t>普　　通　　会　　計　　決　　算　　収　　支</t>
  </si>
  <si>
    <t>財　　政　　力</t>
  </si>
  <si>
    <t>歳入歳出　　　差 引 額</t>
  </si>
  <si>
    <t>翌年度へ　　繰越すべ　     き 財 源</t>
  </si>
  <si>
    <t>実質単年度　　　収　　　支</t>
  </si>
  <si>
    <t>基準財政　　　需 要 額</t>
  </si>
  <si>
    <t>基準財政      収 入 額</t>
  </si>
  <si>
    <t>1)</t>
  </si>
  <si>
    <t>財政力指　数</t>
  </si>
  <si>
    <t xml:space="preserve">188　市町村別歳入歳出決算   </t>
  </si>
  <si>
    <t xml:space="preserve"> (1) 普通会計</t>
  </si>
  <si>
    <t>科目別歳入内訳　</t>
  </si>
  <si>
    <t>目 的 別 歳 出 内 訳</t>
  </si>
  <si>
    <t>年度 　市町村</t>
  </si>
  <si>
    <t>地　方　　　　　譲与税</t>
  </si>
  <si>
    <t>利子割　　　　　交付金</t>
  </si>
  <si>
    <t>地　方　　　　消費税　　　　　交付金</t>
  </si>
  <si>
    <t>ゴルフ場　　　　利用税　　　　交付金</t>
  </si>
  <si>
    <t>特別地方　　　　　消費税　　　　　交付金</t>
  </si>
  <si>
    <t>自動車　　　　取得税　　　　交付金</t>
  </si>
  <si>
    <t>地　方　　特　例　　　　　交付金</t>
  </si>
  <si>
    <t>地　方　　　　　　　交付税</t>
  </si>
  <si>
    <t>交通安全対策特別交付金</t>
  </si>
  <si>
    <t>分担金　　　　及 　び　　　　負担金</t>
  </si>
  <si>
    <t>国　庫　 　　　　　　支出金</t>
  </si>
  <si>
    <t>市町村　　　　助 　成　　　　交付金</t>
  </si>
  <si>
    <t>平 成11</t>
  </si>
  <si>
    <t>平11</t>
  </si>
  <si>
    <t>12</t>
  </si>
  <si>
    <t>13</t>
  </si>
  <si>
    <t>14</t>
  </si>
  <si>
    <t>15</t>
  </si>
  <si>
    <t>資料  県市町村課｢島根県市町村財政概況｣</t>
  </si>
  <si>
    <t xml:space="preserve">188　市町村別歳入歳出決算（続）   </t>
  </si>
  <si>
    <t xml:space="preserve"> (1) 普通会計</t>
  </si>
  <si>
    <t xml:space="preserve">単位：1000円 </t>
  </si>
  <si>
    <t>市 町 村</t>
  </si>
  <si>
    <t>歳入総額</t>
  </si>
  <si>
    <t>歳出総額</t>
  </si>
  <si>
    <t>目 的 別 歳 出 内 訳</t>
  </si>
  <si>
    <t>市町村</t>
  </si>
  <si>
    <t>地　方　　　　　譲与税</t>
  </si>
  <si>
    <t>利子割　　　　　交付金</t>
  </si>
  <si>
    <t xml:space="preserve"> (1) 普通会計</t>
  </si>
  <si>
    <t xml:space="preserve">単位：1000円 </t>
  </si>
  <si>
    <t>年     度　　　　　　市 町 村</t>
  </si>
  <si>
    <t>目　的　別　歳　出　内　訳（続）</t>
  </si>
  <si>
    <t>性　　　質　　　別　　　歳　　　出　　　内　　　訳</t>
  </si>
  <si>
    <t>年度 　市町村</t>
  </si>
  <si>
    <t>農  　　林　    水産業費</t>
  </si>
  <si>
    <t>災 　害　      復旧費</t>
  </si>
  <si>
    <t>前年度　  繰 　上　    充用金</t>
  </si>
  <si>
    <t>維 　持      　補修費</t>
  </si>
  <si>
    <t>普通建設　　事 業 費</t>
  </si>
  <si>
    <t>災害復旧　　事 業 費</t>
  </si>
  <si>
    <t>失業対策　事 業 費</t>
  </si>
  <si>
    <t>投資及び　　出 資 金</t>
  </si>
  <si>
    <t>前年度　  　繰 　上　     充用金</t>
  </si>
  <si>
    <t>平 成11</t>
  </si>
  <si>
    <t>平 11</t>
  </si>
  <si>
    <t>12</t>
  </si>
  <si>
    <t>13</t>
  </si>
  <si>
    <t>14</t>
  </si>
  <si>
    <t>15</t>
  </si>
  <si>
    <t>.</t>
  </si>
  <si>
    <t xml:space="preserve"> (1) 普通会計</t>
  </si>
  <si>
    <t xml:space="preserve">単位：1000円 </t>
  </si>
  <si>
    <t>市 町 村</t>
  </si>
  <si>
    <t>目　的　別　歳　出　内　訳（続）</t>
  </si>
  <si>
    <t>市町村</t>
  </si>
  <si>
    <t>農  　　林　    水産業費</t>
  </si>
  <si>
    <t>災 　害　      復旧費</t>
  </si>
  <si>
    <t>前年度　  繰 　上　    充用金</t>
  </si>
  <si>
    <t>維 　持      　補修費</t>
  </si>
  <si>
    <t>普通建設　　事 業 費</t>
  </si>
  <si>
    <t>災害復旧　　事 業 費</t>
  </si>
  <si>
    <t>失業対策　事 業 費</t>
  </si>
  <si>
    <t>投資及び　　出 資 金</t>
  </si>
  <si>
    <t>前年度　  　繰 　上　     充用金</t>
  </si>
  <si>
    <t>(1)  普通会計</t>
  </si>
  <si>
    <t>　ア  一部事務組合</t>
  </si>
  <si>
    <t xml:space="preserve">        単位：1000円 </t>
  </si>
  <si>
    <t>年　　　　　　　度　　　　　　　　　　　　    　　　　　　　　組　　　　　　　合</t>
  </si>
  <si>
    <t>歳入歳出  　差 引 額</t>
  </si>
  <si>
    <t>翌年度へ　　繰越すべ　き 財 源</t>
  </si>
  <si>
    <t>実　質       単年度       収　支</t>
  </si>
  <si>
    <t>平 成 11</t>
  </si>
  <si>
    <t>益田市外四町環境衛生組合</t>
  </si>
  <si>
    <t>大田市外2町消防衛生組合</t>
  </si>
  <si>
    <t>安来市能義郡保健衛生組合</t>
  </si>
  <si>
    <t>松江市東出雲町山林組合</t>
  </si>
  <si>
    <t>宍道町斐川町環境衛生組合</t>
  </si>
  <si>
    <t>飯梨川沿岸農業水利管理組合</t>
  </si>
  <si>
    <t>木次町外10ｹ町村雲南環境衛生組合</t>
  </si>
  <si>
    <t>加茂町外三町清掃組合</t>
  </si>
  <si>
    <t>三刀屋町外七町村火葬場組合</t>
  </si>
  <si>
    <t>鹿足郡環境衛生組合</t>
  </si>
  <si>
    <t>六日市町外二ｹ町村養護老人ホーム組合</t>
  </si>
  <si>
    <t>島前町村組合</t>
  </si>
  <si>
    <t>島根県市民交通災害共済組合</t>
  </si>
  <si>
    <t>木次町外９町村消防組合</t>
  </si>
  <si>
    <t>仁多町横田町広域事務組合</t>
  </si>
  <si>
    <t>益田地区広域市町村圏事務組合</t>
  </si>
  <si>
    <t>出雲市外四町広域消防組合</t>
  </si>
  <si>
    <t>江津市桜江町環境衛生組合</t>
  </si>
  <si>
    <t>江津市外７町村消防組合</t>
  </si>
  <si>
    <t>島後町村組合</t>
  </si>
  <si>
    <t>浜田市江津市旧有福村有財産共同管理組合</t>
  </si>
  <si>
    <t>安来市能義郡消防組合</t>
  </si>
  <si>
    <t>瑞穂石見いこいの村組合</t>
  </si>
  <si>
    <t>出雲市外６市町広域事務組合</t>
  </si>
  <si>
    <t>鹿足郡不燃物処理組合</t>
  </si>
  <si>
    <t>飯石郡町村事務組合</t>
  </si>
  <si>
    <t>出雲市外三市町斐伊川水系水利組合</t>
  </si>
  <si>
    <t>松江地区広域行政組合</t>
  </si>
  <si>
    <t>島根県市町村総合事務組合</t>
  </si>
  <si>
    <t>邑智郡町村総合事務組合</t>
  </si>
  <si>
    <t>加茂町･木次町･三刀屋町ｹｰﾌﾞﾙﾃﾚﾋﾞ組合</t>
  </si>
  <si>
    <t>浜田地区広域行政組合</t>
  </si>
  <si>
    <t>雲南広域連合</t>
  </si>
  <si>
    <t>隠岐広域連合</t>
  </si>
  <si>
    <t>平田市・斐川町火葬場組合</t>
  </si>
  <si>
    <t>イ 財産区</t>
  </si>
  <si>
    <t>区　　分</t>
  </si>
  <si>
    <t>平   成　　　　15年度</t>
  </si>
  <si>
    <t>財産区の数</t>
  </si>
  <si>
    <t>歳入総額 Ａ</t>
  </si>
  <si>
    <t>(1)</t>
  </si>
  <si>
    <t>県支出金</t>
  </si>
  <si>
    <t>財産収入</t>
  </si>
  <si>
    <t>運用収入</t>
  </si>
  <si>
    <t>売払収入</t>
  </si>
  <si>
    <t>分　収　交付金</t>
  </si>
  <si>
    <t xml:space="preserve">繰入金 </t>
  </si>
  <si>
    <t>市町村　か　ら</t>
  </si>
  <si>
    <t>積立金　取崩し</t>
  </si>
  <si>
    <t>歳出総額 Ｂ</t>
  </si>
  <si>
    <t>総務費(議会費を含む）</t>
  </si>
  <si>
    <t>財産費</t>
  </si>
  <si>
    <t>山林</t>
  </si>
  <si>
    <t>市町村　財政へ　の寄与</t>
  </si>
  <si>
    <t>住民等への補助</t>
  </si>
  <si>
    <t>積立金</t>
  </si>
  <si>
    <t>歳入歳出　差引額 　　Ｃ＝Ａ－Ｂ</t>
  </si>
  <si>
    <t>翌年度へ　　繰越すべき財源　Ｄ</t>
  </si>
  <si>
    <t>実質収支　 Ｃ－Ｄ</t>
  </si>
  <si>
    <t xml:space="preserve"> (2) 公営事業会計</t>
  </si>
  <si>
    <t>ア　地方公営企業法適用企業会計</t>
  </si>
  <si>
    <t xml:space="preserve">      単位:1000円 </t>
  </si>
  <si>
    <t>年　　　     　　度          　　　　　　　　　　事 業 ･ 市 町 村</t>
  </si>
  <si>
    <t>収            益</t>
  </si>
  <si>
    <t>　費　　　　　用　　</t>
  </si>
  <si>
    <t>(A)-(B)　　　　純利益　　　　　　　　純損失 　　　　　 (C)</t>
  </si>
  <si>
    <t>総　　額　　（A）</t>
  </si>
  <si>
    <t>営 　 業</t>
  </si>
  <si>
    <t>営 業 外</t>
  </si>
  <si>
    <t>特別利益</t>
  </si>
  <si>
    <t>総　　額　　（B）</t>
  </si>
  <si>
    <t>特別損失</t>
  </si>
  <si>
    <t xml:space="preserve">  平　成　   11　　</t>
  </si>
  <si>
    <t>水道事業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</si>
  <si>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</si>
  <si>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</si>
  <si>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</si>
  <si>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</si>
  <si>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</si>
  <si>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</si>
  <si>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</si>
  <si>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</si>
  <si>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玉湯町</t>
  </si>
  <si>
    <t>広瀬町</t>
  </si>
  <si>
    <t>大東町</t>
  </si>
  <si>
    <t>大社町</t>
  </si>
  <si>
    <t>仁摩町</t>
  </si>
  <si>
    <t>西郷町</t>
  </si>
  <si>
    <t>松江・鹿島水道企業団</t>
  </si>
  <si>
    <t>斐川町宍道町水道企業団</t>
  </si>
  <si>
    <t>木次三刀屋水道企業団</t>
  </si>
  <si>
    <t>交通事業</t>
  </si>
  <si>
    <t>ガス事業</t>
  </si>
  <si>
    <t>病院事業</t>
  </si>
  <si>
    <t>大田市</t>
  </si>
  <si>
    <t>仁多町</t>
  </si>
  <si>
    <t>頓原町</t>
  </si>
  <si>
    <t>大東町外九ヶ町村雲南病院組合</t>
  </si>
  <si>
    <t>石見町外６ヶ町村病院組合</t>
  </si>
  <si>
    <t>隠岐広域連合</t>
  </si>
  <si>
    <t>工業用水道事業</t>
  </si>
  <si>
    <t>木次町</t>
  </si>
  <si>
    <t>三隅町</t>
  </si>
  <si>
    <t>斐川町宍道町水道企業団</t>
  </si>
  <si>
    <t>駐車場事業</t>
  </si>
  <si>
    <t xml:space="preserve">188　市町村別歳入歳出決算（続） </t>
  </si>
  <si>
    <t xml:space="preserve">単位：1000円 </t>
  </si>
  <si>
    <t>年　　　   　　　度　　              　　　　　事 業 ･ 市 町 村</t>
  </si>
  <si>
    <t xml:space="preserve">   　　  収　益　的　収　支</t>
  </si>
  <si>
    <t>　　　　　資　本　的　収　支</t>
  </si>
  <si>
    <t>(C) + (F)　　　収支再差引　　　(G)</t>
  </si>
  <si>
    <t>積 立 金　　　(H)</t>
  </si>
  <si>
    <t>繰 越 金　　　(I)</t>
  </si>
  <si>
    <t>繰上充用金　　　(J)</t>
  </si>
  <si>
    <t>形式収支　　　(K)</t>
  </si>
  <si>
    <t>繰り越す　　　べき財源　　　(L)</t>
  </si>
  <si>
    <t>(K) - (L)      実質収支　　　(M)</t>
  </si>
  <si>
    <t xml:space="preserve">年　度事業  市町村      </t>
  </si>
  <si>
    <t>総 収 益　　　　(A)</t>
  </si>
  <si>
    <t>総 費 用　　　(B)</t>
  </si>
  <si>
    <t>(A) - (B)　　       差 引 (C)</t>
  </si>
  <si>
    <t>収　　入　(D)</t>
  </si>
  <si>
    <t>支　　出　(E)</t>
  </si>
  <si>
    <t>(D) - (E)　　　差 引 (F)</t>
  </si>
  <si>
    <t>平　成　　 11　</t>
  </si>
  <si>
    <t>平11</t>
  </si>
  <si>
    <t>12</t>
  </si>
  <si>
    <t>13</t>
  </si>
  <si>
    <t>14</t>
  </si>
  <si>
    <t>15</t>
  </si>
  <si>
    <t>簡易水道事業</t>
  </si>
  <si>
    <t>簡</t>
  </si>
  <si>
    <t>出雲市</t>
  </si>
  <si>
    <t>鹿島町</t>
  </si>
  <si>
    <t>島根町</t>
  </si>
  <si>
    <t>八雲村</t>
  </si>
  <si>
    <t>宍道町</t>
  </si>
  <si>
    <t>八束町</t>
  </si>
  <si>
    <t>広瀬町</t>
  </si>
  <si>
    <t>伯太町</t>
  </si>
  <si>
    <t>横田町</t>
  </si>
  <si>
    <t>加茂町</t>
  </si>
  <si>
    <t>吉田村</t>
  </si>
  <si>
    <t>掛合町</t>
  </si>
  <si>
    <t>赤来町</t>
  </si>
  <si>
    <t>斐川町</t>
  </si>
  <si>
    <t>佐田町</t>
  </si>
  <si>
    <t>多伎町</t>
  </si>
  <si>
    <t>湖陵町</t>
  </si>
  <si>
    <t>川本町</t>
  </si>
  <si>
    <t>邑智町</t>
  </si>
  <si>
    <t>大和村</t>
  </si>
  <si>
    <t>瑞穂町</t>
  </si>
  <si>
    <t>石見町</t>
  </si>
  <si>
    <t>桜江町</t>
  </si>
  <si>
    <t>金城町</t>
  </si>
  <si>
    <t>旭町</t>
  </si>
  <si>
    <t>弥栄村</t>
  </si>
  <si>
    <t>美都町</t>
  </si>
  <si>
    <t>匹見町</t>
  </si>
  <si>
    <t>日原町</t>
  </si>
  <si>
    <t>柿木村</t>
  </si>
  <si>
    <t>布施村</t>
  </si>
  <si>
    <t>五箇村</t>
  </si>
  <si>
    <t>都万村</t>
  </si>
  <si>
    <t>海士町</t>
  </si>
  <si>
    <t>知夫村</t>
  </si>
  <si>
    <t>観光施設事業</t>
  </si>
  <si>
    <t>観</t>
  </si>
  <si>
    <t>(休養宿泊)</t>
  </si>
  <si>
    <t>(休)</t>
  </si>
  <si>
    <t>浜田市</t>
  </si>
  <si>
    <t>1</t>
  </si>
  <si>
    <t>布施村</t>
  </si>
  <si>
    <t>木次吉田国民宿舎組合</t>
  </si>
  <si>
    <t>(索  道)</t>
  </si>
  <si>
    <t>(索)</t>
  </si>
  <si>
    <t>(その他)</t>
  </si>
  <si>
    <t>(そ)</t>
  </si>
  <si>
    <t>小規模集合排水処理事業</t>
  </si>
  <si>
    <t>小</t>
  </si>
  <si>
    <t>邑智町</t>
  </si>
  <si>
    <t>瑞穂町</t>
  </si>
  <si>
    <t>桜江町</t>
  </si>
  <si>
    <t>電気事業</t>
  </si>
  <si>
    <t>（電）</t>
  </si>
  <si>
    <t>　イ　地方公営企業法非適用企業会計（続）</t>
  </si>
  <si>
    <t xml:space="preserve">単位：1000円 </t>
  </si>
  <si>
    <t>事 業 ･ 市 町 村</t>
  </si>
  <si>
    <t>(C) + (F)　　　収支再差引　　　(G)</t>
  </si>
  <si>
    <t>積 立 金　　　(H)</t>
  </si>
  <si>
    <t>繰 越 金　　　(I)</t>
  </si>
  <si>
    <t>繰上充用金　　　(J)</t>
  </si>
  <si>
    <t>形式収支　　　(K)</t>
  </si>
  <si>
    <t>繰り越す　　　べき財源　　　(L)</t>
  </si>
  <si>
    <t>(K) - (L)      実質収支　　　(M)</t>
  </si>
  <si>
    <t xml:space="preserve">事業  市町村      </t>
  </si>
  <si>
    <t>総 収 益　　　　(A)</t>
  </si>
  <si>
    <t>総 費 用　　　(B)</t>
  </si>
  <si>
    <t>(A) - (B)　        　差 引 (C)</t>
  </si>
  <si>
    <t>収　　入　(D)</t>
  </si>
  <si>
    <t>支　　出　(E)</t>
  </si>
  <si>
    <t>(D) - (E)　　　差 引 (F)</t>
  </si>
  <si>
    <t>公共下水道事業</t>
  </si>
  <si>
    <t>公</t>
  </si>
  <si>
    <t>江津市</t>
  </si>
  <si>
    <t>鹿島町</t>
  </si>
  <si>
    <t>島根町</t>
  </si>
  <si>
    <t>美保関町</t>
  </si>
  <si>
    <t>八雲村</t>
  </si>
  <si>
    <t>八束町</t>
  </si>
  <si>
    <t>広瀬町</t>
  </si>
  <si>
    <t>仁多町</t>
  </si>
  <si>
    <t>横田町</t>
  </si>
  <si>
    <t>大東町</t>
  </si>
  <si>
    <t>加茂町</t>
  </si>
  <si>
    <t>頓原町</t>
  </si>
  <si>
    <t>赤来町</t>
  </si>
  <si>
    <t>多伎町</t>
  </si>
  <si>
    <t>松江・鹿島水道企業団</t>
  </si>
  <si>
    <t>仁摩町</t>
  </si>
  <si>
    <t>邑智町</t>
  </si>
  <si>
    <t>石見町</t>
  </si>
  <si>
    <t>旭町</t>
  </si>
  <si>
    <t>弥栄村</t>
  </si>
  <si>
    <t>三隅町</t>
  </si>
  <si>
    <t>津和野町</t>
  </si>
  <si>
    <t>日原町</t>
  </si>
  <si>
    <t>六日市町</t>
  </si>
  <si>
    <t>五箇村</t>
  </si>
  <si>
    <t>海士町</t>
  </si>
  <si>
    <t>西ノ島町</t>
  </si>
  <si>
    <t>木次三刀屋公共下水道</t>
  </si>
  <si>
    <t>漁業集落排水事業</t>
  </si>
  <si>
    <t>漁</t>
  </si>
  <si>
    <t>松江市</t>
  </si>
  <si>
    <t>西ノ島町</t>
  </si>
  <si>
    <t>知夫村</t>
  </si>
  <si>
    <t>簡易排水事業</t>
  </si>
  <si>
    <t>簡</t>
  </si>
  <si>
    <t>伯太町</t>
  </si>
  <si>
    <t>掛合町</t>
  </si>
  <si>
    <t>個別排水事業</t>
  </si>
  <si>
    <t>個</t>
  </si>
  <si>
    <t>出雲市</t>
  </si>
  <si>
    <t>安来市</t>
  </si>
  <si>
    <t>佐田町</t>
  </si>
  <si>
    <t>桜江町</t>
  </si>
  <si>
    <t>駐</t>
  </si>
  <si>
    <t>松江市</t>
  </si>
  <si>
    <t xml:space="preserve">単位：1000円 </t>
  </si>
  <si>
    <t>事 業 ･ 市 町 村</t>
  </si>
  <si>
    <t>(C) + (F)　　　収支再差引　　　(G)</t>
  </si>
  <si>
    <t>積 立 金　　　(H)</t>
  </si>
  <si>
    <t>繰 越 金　　　(I)</t>
  </si>
  <si>
    <t>繰上充用金　　　(J)</t>
  </si>
  <si>
    <t>形式収支　　　(K)</t>
  </si>
  <si>
    <t>繰り越す　　　べき財源　　　(L)</t>
  </si>
  <si>
    <t>(K) - (L)      実質収支　　　(M)</t>
  </si>
  <si>
    <t xml:space="preserve">事業  市町村      </t>
  </si>
  <si>
    <t>総 収 益　　　　(A)</t>
  </si>
  <si>
    <t>総 費 用　　　(B)</t>
  </si>
  <si>
    <t>(A) - (B)　        　差 引 (C)</t>
  </si>
  <si>
    <t>収　　入　(D)</t>
  </si>
  <si>
    <t>支　　出　(E)</t>
  </si>
  <si>
    <t>(D) - (E)　　　差 引 (F)</t>
  </si>
  <si>
    <t>特定地域生活排水事業</t>
  </si>
  <si>
    <t>特</t>
  </si>
  <si>
    <t>松江市</t>
  </si>
  <si>
    <t>平田市</t>
  </si>
  <si>
    <t>玉湯町</t>
  </si>
  <si>
    <t>広瀬町</t>
  </si>
  <si>
    <t>伯太町</t>
  </si>
  <si>
    <t>横田町</t>
  </si>
  <si>
    <t>大東町</t>
  </si>
  <si>
    <t>木次町</t>
  </si>
  <si>
    <t>三刀屋町</t>
  </si>
  <si>
    <t>吉田村</t>
  </si>
  <si>
    <t>掛合町</t>
  </si>
  <si>
    <t>頓原町</t>
  </si>
  <si>
    <t>仁摩町</t>
  </si>
  <si>
    <t>邑智町</t>
  </si>
  <si>
    <t>都万村</t>
  </si>
  <si>
    <t>海士町</t>
  </si>
  <si>
    <t>西ノ島町</t>
  </si>
  <si>
    <t>農業集落排水事業</t>
  </si>
  <si>
    <t>農</t>
  </si>
  <si>
    <t>松 江 市</t>
  </si>
  <si>
    <t>浜田市</t>
  </si>
  <si>
    <t>出 雲 市</t>
  </si>
  <si>
    <t>益 田 市</t>
  </si>
  <si>
    <t>大 田 市</t>
  </si>
  <si>
    <t>安 来 市</t>
  </si>
  <si>
    <t>平 田 市</t>
  </si>
  <si>
    <t>鹿 島 町</t>
  </si>
  <si>
    <t>島 根 町</t>
  </si>
  <si>
    <t>美保関町</t>
  </si>
  <si>
    <t>東出雲町</t>
  </si>
  <si>
    <t>宍 道 町</t>
  </si>
  <si>
    <t>八 束 町</t>
  </si>
  <si>
    <t>広 瀬 町</t>
  </si>
  <si>
    <t>伯 太 町</t>
  </si>
  <si>
    <t>仁 多 町</t>
  </si>
  <si>
    <t>横 田 町</t>
  </si>
  <si>
    <t>加 茂 町</t>
  </si>
  <si>
    <t>木 次 町</t>
  </si>
  <si>
    <t>三刀屋町</t>
  </si>
  <si>
    <t>掛 合 町</t>
  </si>
  <si>
    <t>頓 原 町</t>
  </si>
  <si>
    <t>斐 川 町</t>
  </si>
  <si>
    <t>佐 田 町</t>
  </si>
  <si>
    <t>多 伎 町</t>
  </si>
  <si>
    <t>大 社 町</t>
  </si>
  <si>
    <t>温泉津町</t>
  </si>
  <si>
    <t>川 本 町</t>
  </si>
  <si>
    <t>邑 智 町</t>
  </si>
  <si>
    <t>大 和 村</t>
  </si>
  <si>
    <t>羽須美村</t>
  </si>
  <si>
    <t>瑞 穂 町</t>
  </si>
  <si>
    <t>石 見 町</t>
  </si>
  <si>
    <t>桜 江 町</t>
  </si>
  <si>
    <t>弥 栄 村</t>
  </si>
  <si>
    <t>三 隅 町</t>
  </si>
  <si>
    <t xml:space="preserve">美 都 町 </t>
  </si>
  <si>
    <t>津和野町</t>
  </si>
  <si>
    <t>柿 木 村</t>
  </si>
  <si>
    <t>六日市町</t>
  </si>
  <si>
    <t>都 万 村</t>
  </si>
  <si>
    <t>市場事業</t>
  </si>
  <si>
    <t>港湾整備事業</t>
  </si>
  <si>
    <t>港</t>
  </si>
  <si>
    <t>１</t>
  </si>
  <si>
    <t>宅地造成事業</t>
  </si>
  <si>
    <t>宅</t>
  </si>
  <si>
    <t>平田市</t>
  </si>
  <si>
    <t>介護サービス事業</t>
  </si>
  <si>
    <t>介</t>
  </si>
  <si>
    <t>益田市</t>
  </si>
  <si>
    <t>八束町</t>
  </si>
  <si>
    <t>仁多町</t>
  </si>
  <si>
    <t>掛合町</t>
  </si>
  <si>
    <t>頓原町</t>
  </si>
  <si>
    <t>石見町</t>
  </si>
  <si>
    <t>匹見町</t>
  </si>
  <si>
    <t>西郷町</t>
  </si>
  <si>
    <t>布施村</t>
  </si>
  <si>
    <t>知夫村</t>
  </si>
  <si>
    <t>　ウ　事業会計</t>
  </si>
  <si>
    <t>単位:1000円　</t>
  </si>
  <si>
    <t>年    度　 　　　　　　　市 町 村</t>
  </si>
  <si>
    <t>1) 交通災害         　　　　　　共済事業</t>
  </si>
  <si>
    <t>国 民 健 康 保 険 事 業</t>
  </si>
  <si>
    <t>老人保健医療事業</t>
  </si>
  <si>
    <t>農業共済事業</t>
  </si>
  <si>
    <t>競 馬 事 業</t>
  </si>
  <si>
    <t>介護保険事業</t>
  </si>
  <si>
    <t>事 業 勘 定</t>
  </si>
  <si>
    <t>直 診 勘 定</t>
  </si>
  <si>
    <t>保険事業勘定</t>
  </si>
  <si>
    <t>歳 入</t>
  </si>
  <si>
    <t>歳 出</t>
  </si>
  <si>
    <t>歳 入</t>
  </si>
  <si>
    <t>歳 出</t>
  </si>
  <si>
    <t xml:space="preserve">   平成  11</t>
  </si>
  <si>
    <t xml:space="preserve">… </t>
  </si>
  <si>
    <t>12</t>
  </si>
  <si>
    <t>13</t>
  </si>
  <si>
    <t>14</t>
  </si>
  <si>
    <t>15</t>
  </si>
  <si>
    <t>…</t>
  </si>
  <si>
    <t>注　1)市民交通災害共済組合が一括処理している。</t>
  </si>
  <si>
    <t>…</t>
  </si>
  <si>
    <t>邑智郡町村総合事務組合</t>
  </si>
  <si>
    <t>…</t>
  </si>
  <si>
    <t>00…………………………………0</t>
  </si>
  <si>
    <t xml:space="preserve"> </t>
  </si>
  <si>
    <t>…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</si>
</sst>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;&quot;-&quot;"/>
    <numFmt numFmtId="177" formatCode="0.0"/>
    <numFmt numFmtId="178" formatCode="#,##0_);[Red]\(#,##0\)"/>
    <numFmt numFmtId="179" formatCode="#,##0.0\ ;&quot;△&quot;#,##0.0\ ;&quot;-&quot;\ "/>
    <numFmt numFmtId="180" formatCode="0.0_ "/>
    <numFmt numFmtId="181" formatCode="#,##0\ ;&quot;△&quot;#,##0\ ;&quot;-&quot;\ "/>
    <numFmt numFmtId="182" formatCode="#,##0_ "/>
    <numFmt numFmtId="183" formatCode="#,##0.0_);[Red]\(#,##0.0\)"/>
    <numFmt numFmtId="184" formatCode="0.0;&quot;△ &quot;0.0"/>
    <numFmt numFmtId="185" formatCode="#,##0;&quot;△ &quot;#,##0"/>
    <numFmt numFmtId="186" formatCode="#,##0.0_ "/>
    <numFmt numFmtId="187" formatCode="0.000"/>
  </numFmts>
  <fonts count="2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b/>
      <sz val="11"/>
      <color indexed="8"/>
      <name val="明朝"/>
      <family val="1"/>
    </font>
    <font>
      <sz val="6"/>
      <name val="ＭＳ Ｐ明朝"/>
      <family val="1"/>
    </font>
    <font>
      <sz val="11"/>
      <color indexed="8"/>
      <name val="明朝"/>
      <family val="1"/>
    </font>
    <font>
      <sz val="11"/>
      <name val="明朝"/>
      <family val="1"/>
    </font>
    <font>
      <b/>
      <sz val="11"/>
      <name val="明朝"/>
      <family val="1"/>
    </font>
    <font>
      <sz val="10"/>
      <color indexed="8"/>
      <name val="明朝"/>
      <family val="1"/>
    </font>
    <font>
      <sz val="10"/>
      <name val="明朝"/>
      <family val="1"/>
    </font>
    <font>
      <b/>
      <sz val="10"/>
      <color indexed="8"/>
      <name val="明朝"/>
      <family val="1"/>
    </font>
    <font>
      <sz val="9"/>
      <color indexed="8"/>
      <name val="明朝"/>
      <family val="1"/>
    </font>
    <font>
      <sz val="9"/>
      <name val="ＭＳ 明朝"/>
      <family val="1"/>
    </font>
    <font>
      <sz val="6"/>
      <color indexed="8"/>
      <name val="明朝"/>
      <family val="1"/>
    </font>
    <font>
      <sz val="8"/>
      <color indexed="8"/>
      <name val="明朝"/>
      <family val="1"/>
    </font>
    <font>
      <sz val="8"/>
      <name val="明朝"/>
      <family val="1"/>
    </font>
    <font>
      <b/>
      <sz val="10"/>
      <name val="明朝"/>
      <family val="1"/>
    </font>
    <font>
      <b/>
      <sz val="9"/>
      <name val="明朝"/>
      <family val="1"/>
    </font>
    <font>
      <b/>
      <sz val="9"/>
      <color indexed="8"/>
      <name val="明朝"/>
      <family val="1"/>
    </font>
    <font>
      <sz val="9"/>
      <name val="明朝"/>
      <family val="1"/>
    </font>
    <font>
      <sz val="6"/>
      <name val="明朝"/>
      <family val="3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11">
    <xf numFmtId="0" fontId="0" fillId="0" borderId="0" xfId="0" applyAlignment="1">
      <alignment/>
    </xf>
    <xf numFmtId="0" fontId="2" fillId="0" borderId="1" xfId="20" applyFont="1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2" xfId="20" applyFont="1" applyBorder="1" applyAlignment="1">
      <alignment horizontal="centerContinuous" vertical="center"/>
      <protection/>
    </xf>
    <xf numFmtId="0" fontId="5" fillId="0" borderId="3" xfId="20" applyFont="1" applyBorder="1" applyAlignment="1">
      <alignment horizontal="centerContinuous" vertical="center"/>
      <protection/>
    </xf>
    <xf numFmtId="0" fontId="4" fillId="0" borderId="4" xfId="20" applyFont="1" applyBorder="1" applyAlignment="1">
      <alignment horizontal="center" vertical="center"/>
      <protection/>
    </xf>
    <xf numFmtId="0" fontId="4" fillId="0" borderId="0" xfId="20" applyFont="1" applyAlignment="1">
      <alignment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/>
      <protection/>
    </xf>
    <xf numFmtId="0" fontId="3" fillId="0" borderId="7" xfId="20" applyFont="1" applyBorder="1" applyAlignment="1">
      <alignment vertical="center"/>
      <protection/>
    </xf>
    <xf numFmtId="0" fontId="3" fillId="0" borderId="8" xfId="20" applyFont="1" applyBorder="1" applyAlignment="1">
      <alignment horizontal="center" vertical="center"/>
      <protection/>
    </xf>
    <xf numFmtId="0" fontId="3" fillId="0" borderId="9" xfId="20" applyFont="1" applyBorder="1" applyAlignment="1">
      <alignment horizontal="center" vertical="center"/>
      <protection/>
    </xf>
    <xf numFmtId="0" fontId="3" fillId="0" borderId="10" xfId="20" applyFont="1" applyBorder="1" applyAlignment="1">
      <alignment vertical="center"/>
      <protection/>
    </xf>
    <xf numFmtId="0" fontId="3" fillId="0" borderId="9" xfId="20" applyFont="1" applyBorder="1" applyAlignment="1" quotePrefix="1">
      <alignment horizontal="center" vertical="center"/>
      <protection/>
    </xf>
    <xf numFmtId="0" fontId="3" fillId="0" borderId="11" xfId="20" applyFont="1" applyBorder="1" applyAlignment="1" quotePrefix="1">
      <alignment horizontal="center" vertical="center"/>
      <protection/>
    </xf>
    <xf numFmtId="0" fontId="3" fillId="0" borderId="12" xfId="20" applyFont="1" applyBorder="1" applyAlignment="1">
      <alignment horizontal="center" vertical="center"/>
      <protection/>
    </xf>
    <xf numFmtId="0" fontId="3" fillId="0" borderId="13" xfId="20" applyFont="1" applyBorder="1" applyAlignment="1" quotePrefix="1">
      <alignment horizontal="center" vertical="center"/>
      <protection/>
    </xf>
    <xf numFmtId="0" fontId="3" fillId="0" borderId="14" xfId="20" applyFont="1" applyBorder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8" fillId="0" borderId="0" xfId="0" applyFont="1" applyAlignment="1">
      <alignment vertical="center"/>
    </xf>
    <xf numFmtId="0" fontId="8" fillId="0" borderId="15" xfId="0" applyFont="1" applyBorder="1" applyAlignment="1" applyProtection="1">
      <alignment horizontal="right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Continuous" vertical="center"/>
      <protection/>
    </xf>
    <xf numFmtId="0" fontId="8" fillId="0" borderId="18" xfId="0" applyFont="1" applyBorder="1" applyAlignment="1">
      <alignment horizontal="centerContinuous" vertical="center"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7" xfId="0" applyFont="1" applyBorder="1" applyAlignment="1" applyProtection="1">
      <alignment horizontal="center" vertical="center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76" fontId="8" fillId="0" borderId="0" xfId="0" applyNumberFormat="1" applyFont="1" applyBorder="1" applyAlignment="1" applyProtection="1">
      <alignment vertical="center"/>
      <protection/>
    </xf>
    <xf numFmtId="177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9" fontId="8" fillId="0" borderId="26" xfId="0" applyNumberFormat="1" applyFont="1" applyBorder="1" applyAlignment="1" applyProtection="1">
      <alignment horizontal="center" vertical="center"/>
      <protection/>
    </xf>
    <xf numFmtId="178" fontId="8" fillId="0" borderId="27" xfId="0" applyNumberFormat="1" applyFont="1" applyBorder="1" applyAlignment="1" applyProtection="1">
      <alignment vertical="center"/>
      <protection/>
    </xf>
    <xf numFmtId="179" fontId="8" fillId="0" borderId="0" xfId="0" applyNumberFormat="1" applyFont="1" applyBorder="1" applyAlignment="1" applyProtection="1">
      <alignment horizontal="right" vertical="center"/>
      <protection/>
    </xf>
    <xf numFmtId="178" fontId="8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/>
    </xf>
    <xf numFmtId="49" fontId="8" fillId="0" borderId="0" xfId="0" applyNumberFormat="1" applyFont="1" applyBorder="1" applyAlignment="1" applyProtection="1">
      <alignment horizontal="center" vertical="center"/>
      <protection/>
    </xf>
    <xf numFmtId="178" fontId="9" fillId="0" borderId="0" xfId="16" applyNumberFormat="1" applyFont="1" applyAlignment="1">
      <alignment/>
    </xf>
    <xf numFmtId="0" fontId="10" fillId="0" borderId="0" xfId="0" applyFont="1" applyAlignment="1">
      <alignment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178" fontId="10" fillId="0" borderId="0" xfId="16" applyNumberFormat="1" applyFont="1" applyAlignment="1">
      <alignment/>
    </xf>
    <xf numFmtId="180" fontId="10" fillId="0" borderId="0" xfId="0" applyNumberFormat="1" applyFont="1" applyAlignment="1">
      <alignment/>
    </xf>
    <xf numFmtId="181" fontId="8" fillId="0" borderId="0" xfId="0" applyNumberFormat="1" applyFont="1" applyBorder="1" applyAlignment="1" applyProtection="1">
      <alignment vertical="center"/>
      <protection/>
    </xf>
    <xf numFmtId="179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179" fontId="9" fillId="0" borderId="0" xfId="0" applyNumberFormat="1" applyFont="1" applyAlignment="1">
      <alignment/>
    </xf>
    <xf numFmtId="0" fontId="8" fillId="0" borderId="0" xfId="0" applyFont="1" applyBorder="1" applyAlignment="1" applyProtection="1">
      <alignment horizontal="distributed" vertical="center"/>
      <protection/>
    </xf>
    <xf numFmtId="41" fontId="8" fillId="0" borderId="0" xfId="0" applyNumberFormat="1" applyFont="1" applyBorder="1" applyAlignment="1" applyProtection="1">
      <alignment horizontal="right" vertical="center"/>
      <protection/>
    </xf>
    <xf numFmtId="41" fontId="9" fillId="0" borderId="0" xfId="0" applyNumberFormat="1" applyFont="1" applyAlignment="1">
      <alignment horizontal="right"/>
    </xf>
    <xf numFmtId="181" fontId="8" fillId="0" borderId="0" xfId="0" applyNumberFormat="1" applyFont="1" applyFill="1" applyBorder="1" applyAlignment="1" applyProtection="1">
      <alignment vertical="center"/>
      <protection/>
    </xf>
    <xf numFmtId="37" fontId="8" fillId="0" borderId="0" xfId="0" applyNumberFormat="1" applyFont="1" applyBorder="1" applyAlignment="1" applyProtection="1">
      <alignment horizontal="distributed" vertical="center"/>
      <protection/>
    </xf>
    <xf numFmtId="37" fontId="8" fillId="0" borderId="26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 quotePrefix="1">
      <alignment horizontal="distributed" vertical="center"/>
      <protection/>
    </xf>
    <xf numFmtId="0" fontId="8" fillId="0" borderId="22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76" fontId="8" fillId="0" borderId="22" xfId="0" applyNumberFormat="1" applyFont="1" applyBorder="1" applyAlignment="1" applyProtection="1">
      <alignment vertical="center"/>
      <protection/>
    </xf>
    <xf numFmtId="177" fontId="8" fillId="0" borderId="22" xfId="0" applyNumberFormat="1" applyFont="1" applyBorder="1" applyAlignment="1" applyProtection="1">
      <alignment vertical="center"/>
      <protection/>
    </xf>
    <xf numFmtId="176" fontId="8" fillId="0" borderId="22" xfId="0" applyNumberFormat="1" applyFont="1" applyBorder="1" applyAlignment="1">
      <alignment vertical="center"/>
    </xf>
    <xf numFmtId="0" fontId="8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29" xfId="0" applyFont="1" applyBorder="1" applyAlignment="1" applyProtection="1">
      <alignment horizontal="centerContinuous" vertical="center"/>
      <protection/>
    </xf>
    <xf numFmtId="0" fontId="8" fillId="0" borderId="29" xfId="0" applyFont="1" applyBorder="1" applyAlignment="1">
      <alignment horizontal="distributed" vertical="center"/>
    </xf>
    <xf numFmtId="0" fontId="8" fillId="0" borderId="29" xfId="0" applyFont="1" applyBorder="1" applyAlignment="1">
      <alignment horizontal="centerContinuous" vertical="center"/>
    </xf>
    <xf numFmtId="0" fontId="8" fillId="0" borderId="30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>
      <alignment vertical="center"/>
    </xf>
    <xf numFmtId="37" fontId="8" fillId="0" borderId="0" xfId="0" applyNumberFormat="1" applyFont="1" applyBorder="1" applyAlignment="1" applyProtection="1">
      <alignment vertical="center"/>
      <protection/>
    </xf>
    <xf numFmtId="0" fontId="8" fillId="0" borderId="26" xfId="0" applyFont="1" applyBorder="1" applyAlignment="1" applyProtection="1" quotePrefix="1">
      <alignment horizontal="left" vertical="center"/>
      <protection/>
    </xf>
    <xf numFmtId="182" fontId="8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6" fillId="0" borderId="26" xfId="0" applyFont="1" applyBorder="1" applyAlignment="1" applyProtection="1" quotePrefix="1">
      <alignment horizontal="left" vertical="center"/>
      <protection/>
    </xf>
    <xf numFmtId="182" fontId="10" fillId="0" borderId="0" xfId="0" applyNumberFormat="1" applyFont="1" applyAlignment="1">
      <alignment/>
    </xf>
    <xf numFmtId="182" fontId="0" fillId="0" borderId="0" xfId="0" applyNumberFormat="1" applyAlignment="1">
      <alignment/>
    </xf>
    <xf numFmtId="0" fontId="8" fillId="0" borderId="26" xfId="0" applyFont="1" applyBorder="1" applyAlignment="1" applyProtection="1">
      <alignment horizontal="left" vertical="center"/>
      <protection/>
    </xf>
    <xf numFmtId="37" fontId="8" fillId="0" borderId="22" xfId="0" applyNumberFormat="1" applyFont="1" applyBorder="1" applyAlignment="1" applyProtection="1">
      <alignment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49" fontId="8" fillId="0" borderId="26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178" fontId="10" fillId="0" borderId="0" xfId="0" applyNumberFormat="1" applyFont="1" applyAlignment="1">
      <alignment/>
    </xf>
    <xf numFmtId="181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distributed" vertical="center" wrapText="1"/>
      <protection/>
    </xf>
    <xf numFmtId="0" fontId="12" fillId="0" borderId="0" xfId="0" applyFont="1" applyAlignment="1">
      <alignment horizontal="distributed" vertical="center" wrapText="1"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>
      <alignment horizontal="centerContinuous" vertical="center"/>
    </xf>
    <xf numFmtId="0" fontId="8" fillId="0" borderId="33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7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4" xfId="0" applyFont="1" applyBorder="1" applyAlignment="1" applyProtection="1">
      <alignment horizontal="centerContinuous" vertical="center"/>
      <protection/>
    </xf>
    <xf numFmtId="0" fontId="8" fillId="0" borderId="4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" vertical="center"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Continuous" vertical="center"/>
    </xf>
    <xf numFmtId="0" fontId="8" fillId="0" borderId="26" xfId="0" applyFont="1" applyBorder="1" applyAlignment="1">
      <alignment horizontal="centerContinuous" vertical="center"/>
    </xf>
    <xf numFmtId="0" fontId="8" fillId="0" borderId="0" xfId="0" applyFont="1" applyBorder="1" applyAlignment="1" applyProtection="1">
      <alignment horizontal="centerContinuous" vertical="center"/>
      <protection/>
    </xf>
    <xf numFmtId="0" fontId="8" fillId="0" borderId="26" xfId="0" applyFont="1" applyBorder="1" applyAlignment="1" applyProtection="1">
      <alignment horizontal="centerContinuous" vertical="center"/>
      <protection/>
    </xf>
    <xf numFmtId="176" fontId="11" fillId="0" borderId="0" xfId="0" applyNumberFormat="1" applyFont="1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182" fontId="12" fillId="0" borderId="0" xfId="0" applyNumberFormat="1" applyFont="1" applyAlignment="1">
      <alignment/>
    </xf>
    <xf numFmtId="0" fontId="6" fillId="0" borderId="0" xfId="0" applyFont="1" applyBorder="1" applyAlignment="1">
      <alignment horizontal="centerContinuous" vertical="center"/>
    </xf>
    <xf numFmtId="0" fontId="6" fillId="0" borderId="26" xfId="0" applyFont="1" applyBorder="1" applyAlignment="1" applyProtection="1">
      <alignment horizontal="centerContinuous" vertical="center"/>
      <protection/>
    </xf>
    <xf numFmtId="178" fontId="13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Alignment="1">
      <alignment/>
    </xf>
    <xf numFmtId="0" fontId="8" fillId="0" borderId="0" xfId="0" applyFont="1" applyBorder="1" applyAlignment="1">
      <alignment horizontal="center" vertical="center"/>
    </xf>
    <xf numFmtId="178" fontId="11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Alignment="1">
      <alignment horizontal="center" vertical="center"/>
    </xf>
    <xf numFmtId="178" fontId="12" fillId="0" borderId="0" xfId="0" applyNumberFormat="1" applyFont="1" applyBorder="1" applyAlignment="1">
      <alignment/>
    </xf>
    <xf numFmtId="178" fontId="12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right" vertical="center"/>
    </xf>
    <xf numFmtId="0" fontId="8" fillId="0" borderId="34" xfId="0" applyFont="1" applyBorder="1" applyAlignment="1" applyProtection="1">
      <alignment horizontal="centerContinuous" vertical="center"/>
      <protection/>
    </xf>
    <xf numFmtId="0" fontId="8" fillId="0" borderId="34" xfId="0" applyFont="1" applyBorder="1" applyAlignment="1">
      <alignment horizontal="centerContinuous" vertical="center"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vertical="center" wrapText="1"/>
    </xf>
    <xf numFmtId="0" fontId="8" fillId="0" borderId="27" xfId="0" applyFont="1" applyBorder="1" applyAlignment="1">
      <alignment horizontal="centerContinuous" vertical="center"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26" xfId="0" applyFont="1" applyBorder="1" applyAlignment="1">
      <alignment vertical="center"/>
    </xf>
    <xf numFmtId="182" fontId="6" fillId="0" borderId="0" xfId="0" applyNumberFormat="1" applyFont="1" applyAlignment="1" applyProtection="1">
      <alignment vertical="center"/>
      <protection/>
    </xf>
    <xf numFmtId="183" fontId="6" fillId="0" borderId="0" xfId="0" applyNumberFormat="1" applyFont="1" applyAlignment="1" applyProtection="1">
      <alignment vertical="center"/>
      <protection/>
    </xf>
    <xf numFmtId="38" fontId="10" fillId="0" borderId="0" xfId="16" applyFont="1" applyAlignment="1">
      <alignment/>
    </xf>
    <xf numFmtId="0" fontId="6" fillId="0" borderId="27" xfId="0" applyFont="1" applyBorder="1" applyAlignment="1" applyProtection="1">
      <alignment horizontal="centerContinuous" vertical="center"/>
      <protection/>
    </xf>
    <xf numFmtId="182" fontId="8" fillId="0" borderId="0" xfId="0" applyNumberFormat="1" applyFont="1" applyAlignment="1" applyProtection="1">
      <alignment vertical="center"/>
      <protection/>
    </xf>
    <xf numFmtId="183" fontId="8" fillId="0" borderId="0" xfId="0" applyNumberFormat="1" applyFont="1" applyAlignment="1" applyProtection="1">
      <alignment vertical="center"/>
      <protection/>
    </xf>
    <xf numFmtId="177" fontId="9" fillId="0" borderId="0" xfId="0" applyNumberFormat="1" applyFont="1" applyBorder="1" applyAlignment="1" applyProtection="1">
      <alignment/>
      <protection/>
    </xf>
    <xf numFmtId="180" fontId="0" fillId="0" borderId="0" xfId="0" applyNumberFormat="1" applyAlignment="1">
      <alignment/>
    </xf>
    <xf numFmtId="0" fontId="8" fillId="0" borderId="27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>
      <alignment horizontal="distributed" vertical="center"/>
    </xf>
    <xf numFmtId="182" fontId="8" fillId="0" borderId="0" xfId="0" applyNumberFormat="1" applyFont="1" applyAlignment="1" applyProtection="1" quotePrefix="1">
      <alignment vertical="center"/>
      <protection/>
    </xf>
    <xf numFmtId="41" fontId="0" fillId="0" borderId="0" xfId="16" applyNumberFormat="1" applyFont="1" applyAlignment="1">
      <alignment horizontal="right"/>
    </xf>
    <xf numFmtId="43" fontId="0" fillId="0" borderId="0" xfId="16" applyNumberFormat="1" applyFont="1" applyAlignment="1">
      <alignment horizontal="right"/>
    </xf>
    <xf numFmtId="182" fontId="8" fillId="0" borderId="0" xfId="0" applyNumberFormat="1" applyFont="1" applyAlignment="1" applyProtection="1">
      <alignment horizontal="right" vertical="center"/>
      <protection/>
    </xf>
    <xf numFmtId="41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horizontal="right" vertical="center"/>
      <protection/>
    </xf>
    <xf numFmtId="0" fontId="8" fillId="0" borderId="36" xfId="0" applyFont="1" applyBorder="1" applyAlignment="1">
      <alignment horizontal="centerContinuous" vertical="center"/>
    </xf>
    <xf numFmtId="0" fontId="8" fillId="0" borderId="31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>
      <alignment vertical="center"/>
    </xf>
    <xf numFmtId="178" fontId="8" fillId="0" borderId="0" xfId="0" applyNumberFormat="1" applyFont="1" applyBorder="1" applyAlignment="1" applyProtection="1">
      <alignment vertical="center"/>
      <protection/>
    </xf>
    <xf numFmtId="182" fontId="0" fillId="0" borderId="0" xfId="0" applyNumberFormat="1" applyAlignment="1">
      <alignment horizontal="right"/>
    </xf>
    <xf numFmtId="182" fontId="0" fillId="0" borderId="26" xfId="0" applyNumberFormat="1" applyBorder="1" applyAlignment="1">
      <alignment horizontal="right"/>
    </xf>
    <xf numFmtId="0" fontId="8" fillId="0" borderId="27" xfId="0" applyFont="1" applyBorder="1" applyAlignment="1" applyProtection="1">
      <alignment horizontal="center" vertical="center"/>
      <protection/>
    </xf>
    <xf numFmtId="182" fontId="0" fillId="0" borderId="0" xfId="0" applyNumberFormat="1" applyAlignment="1">
      <alignment horizontal="right"/>
    </xf>
    <xf numFmtId="0" fontId="8" fillId="0" borderId="36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0" xfId="0" applyFont="1" applyBorder="1" applyAlignment="1" applyProtection="1">
      <alignment horizontal="center" vertical="center" wrapText="1"/>
      <protection/>
    </xf>
    <xf numFmtId="0" fontId="8" fillId="0" borderId="41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distributed" vertical="center" wrapText="1"/>
      <protection/>
    </xf>
    <xf numFmtId="0" fontId="8" fillId="0" borderId="24" xfId="0" applyFont="1" applyBorder="1" applyAlignment="1" applyProtection="1">
      <alignment horizontal="distributed" vertical="center" wrapText="1"/>
      <protection/>
    </xf>
    <xf numFmtId="37" fontId="8" fillId="0" borderId="27" xfId="0" applyNumberFormat="1" applyFont="1" applyBorder="1" applyAlignment="1" applyProtection="1">
      <alignment horizontal="centerContinuous" vertical="center"/>
      <protection/>
    </xf>
    <xf numFmtId="0" fontId="8" fillId="0" borderId="26" xfId="0" applyFont="1" applyBorder="1" applyAlignment="1" applyProtection="1" quotePrefix="1">
      <alignment horizontal="center" vertical="center"/>
      <protection/>
    </xf>
    <xf numFmtId="182" fontId="8" fillId="0" borderId="0" xfId="0" applyNumberFormat="1" applyFont="1" applyBorder="1" applyAlignment="1" applyProtection="1">
      <alignment horizontal="right" vertical="center"/>
      <protection/>
    </xf>
    <xf numFmtId="37" fontId="8" fillId="0" borderId="27" xfId="0" applyNumberFormat="1" applyFont="1" applyBorder="1" applyAlignment="1" applyProtection="1">
      <alignment horizontal="right" vertical="center"/>
      <protection/>
    </xf>
    <xf numFmtId="182" fontId="9" fillId="0" borderId="0" xfId="0" applyNumberFormat="1" applyFont="1" applyAlignment="1">
      <alignment/>
    </xf>
    <xf numFmtId="37" fontId="8" fillId="0" borderId="27" xfId="0" applyNumberFormat="1" applyFont="1" applyBorder="1" applyAlignment="1" applyProtection="1" quotePrefix="1">
      <alignment horizontal="right" vertical="center"/>
      <protection/>
    </xf>
    <xf numFmtId="0" fontId="6" fillId="0" borderId="26" xfId="0" applyFont="1" applyBorder="1" applyAlignment="1" applyProtection="1" quotePrefix="1">
      <alignment horizontal="center" vertical="center"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37" fontId="6" fillId="0" borderId="27" xfId="0" applyNumberFormat="1" applyFont="1" applyBorder="1" applyAlignment="1" applyProtection="1" quotePrefix="1">
      <alignment horizontal="right" vertical="center"/>
      <protection/>
    </xf>
    <xf numFmtId="182" fontId="8" fillId="0" borderId="28" xfId="0" applyNumberFormat="1" applyFont="1" applyBorder="1" applyAlignment="1" applyProtection="1">
      <alignment horizontal="right" vertical="center"/>
      <protection/>
    </xf>
    <xf numFmtId="37" fontId="8" fillId="0" borderId="36" xfId="0" applyNumberFormat="1" applyFont="1" applyBorder="1" applyAlignment="1" applyProtection="1">
      <alignment horizontal="centerContinuous" vertical="center"/>
      <protection/>
    </xf>
    <xf numFmtId="0" fontId="8" fillId="0" borderId="16" xfId="0" applyFont="1" applyBorder="1" applyAlignment="1" applyProtection="1">
      <alignment horizontal="centerContinuous" vertical="center"/>
      <protection/>
    </xf>
    <xf numFmtId="0" fontId="8" fillId="0" borderId="16" xfId="0" applyFont="1" applyBorder="1" applyAlignment="1">
      <alignment horizontal="centerContinuous" vertical="center"/>
    </xf>
    <xf numFmtId="0" fontId="8" fillId="0" borderId="42" xfId="0" applyFont="1" applyBorder="1" applyAlignment="1">
      <alignment horizontal="centerContinuous" vertical="center"/>
    </xf>
    <xf numFmtId="0" fontId="8" fillId="0" borderId="38" xfId="0" applyFont="1" applyBorder="1" applyAlignment="1">
      <alignment horizontal="centerContinuous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 applyProtection="1">
      <alignment horizont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8" fillId="0" borderId="44" xfId="0" applyFont="1" applyBorder="1" applyAlignment="1" applyProtection="1">
      <alignment horizontal="center" vertical="center"/>
      <protection/>
    </xf>
    <xf numFmtId="0" fontId="8" fillId="0" borderId="45" xfId="0" applyFont="1" applyBorder="1" applyAlignment="1" applyProtection="1">
      <alignment horizontal="center" vertical="center"/>
      <protection/>
    </xf>
    <xf numFmtId="0" fontId="8" fillId="0" borderId="45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>
      <alignment horizontal="distributed" vertical="center"/>
    </xf>
    <xf numFmtId="41" fontId="6" fillId="0" borderId="26" xfId="0" applyNumberFormat="1" applyFont="1" applyBorder="1" applyAlignment="1" applyProtection="1">
      <alignment vertical="center"/>
      <protection/>
    </xf>
    <xf numFmtId="0" fontId="6" fillId="0" borderId="27" xfId="0" applyFont="1" applyBorder="1" applyAlignment="1">
      <alignment horizontal="distributed" vertical="center"/>
    </xf>
    <xf numFmtId="41" fontId="8" fillId="0" borderId="0" xfId="0" applyNumberFormat="1" applyFont="1" applyBorder="1" applyAlignment="1" applyProtection="1">
      <alignment vertical="center"/>
      <protection/>
    </xf>
    <xf numFmtId="37" fontId="9" fillId="0" borderId="0" xfId="0" applyNumberFormat="1" applyFont="1" applyBorder="1" applyAlignment="1" applyProtection="1">
      <alignment/>
      <protection/>
    </xf>
    <xf numFmtId="41" fontId="8" fillId="0" borderId="26" xfId="0" applyNumberFormat="1" applyFont="1" applyBorder="1" applyAlignment="1" applyProtection="1">
      <alignment vertical="center"/>
      <protection/>
    </xf>
    <xf numFmtId="0" fontId="8" fillId="0" borderId="26" xfId="0" applyFont="1" applyBorder="1" applyAlignment="1" applyProtection="1">
      <alignment vertical="center"/>
      <protection/>
    </xf>
    <xf numFmtId="41" fontId="8" fillId="0" borderId="26" xfId="0" applyNumberFormat="1" applyFont="1" applyBorder="1" applyAlignment="1">
      <alignment vertical="center"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distributed" vertical="center"/>
      <protection/>
    </xf>
    <xf numFmtId="0" fontId="8" fillId="0" borderId="0" xfId="0" applyFont="1" applyAlignment="1" applyProtection="1">
      <alignment horizontal="left" vertical="center"/>
      <protection/>
    </xf>
    <xf numFmtId="41" fontId="8" fillId="0" borderId="46" xfId="0" applyNumberFormat="1" applyFont="1" applyBorder="1" applyAlignment="1">
      <alignment vertical="center"/>
    </xf>
    <xf numFmtId="37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 quotePrefix="1">
      <alignment horizontal="distributed" vertical="center"/>
      <protection/>
    </xf>
    <xf numFmtId="0" fontId="0" fillId="0" borderId="0" xfId="0" applyBorder="1" applyAlignment="1">
      <alignment/>
    </xf>
    <xf numFmtId="41" fontId="8" fillId="0" borderId="0" xfId="0" applyNumberFormat="1" applyFont="1" applyBorder="1" applyAlignment="1">
      <alignment vertical="center"/>
    </xf>
    <xf numFmtId="37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 horizontal="right"/>
      <protection/>
    </xf>
    <xf numFmtId="41" fontId="8" fillId="0" borderId="0" xfId="0" applyNumberFormat="1" applyFont="1" applyBorder="1" applyAlignment="1">
      <alignment horizontal="right" vertical="center"/>
    </xf>
    <xf numFmtId="0" fontId="8" fillId="0" borderId="26" xfId="0" applyFont="1" applyBorder="1" applyAlignment="1" applyProtection="1">
      <alignment horizontal="center" vertical="center"/>
      <protection/>
    </xf>
    <xf numFmtId="41" fontId="8" fillId="0" borderId="46" xfId="0" applyNumberFormat="1" applyFont="1" applyBorder="1" applyAlignment="1" applyProtection="1">
      <alignment vertical="center"/>
      <protection/>
    </xf>
    <xf numFmtId="182" fontId="8" fillId="0" borderId="46" xfId="0" applyNumberFormat="1" applyFont="1" applyBorder="1" applyAlignment="1" applyProtection="1">
      <alignment vertical="center"/>
      <protection/>
    </xf>
    <xf numFmtId="182" fontId="8" fillId="0" borderId="26" xfId="0" applyNumberFormat="1" applyFont="1" applyBorder="1" applyAlignment="1">
      <alignment vertical="center"/>
    </xf>
    <xf numFmtId="182" fontId="8" fillId="0" borderId="26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26" xfId="0" applyFont="1" applyBorder="1" applyAlignment="1">
      <alignment/>
    </xf>
    <xf numFmtId="0" fontId="9" fillId="0" borderId="27" xfId="0" applyFont="1" applyBorder="1" applyAlignment="1" applyProtection="1">
      <alignment horizontal="left"/>
      <protection/>
    </xf>
    <xf numFmtId="0" fontId="0" fillId="0" borderId="46" xfId="0" applyBorder="1" applyAlignment="1">
      <alignment/>
    </xf>
    <xf numFmtId="0" fontId="9" fillId="0" borderId="27" xfId="0" applyFont="1" applyBorder="1" applyAlignment="1">
      <alignment/>
    </xf>
    <xf numFmtId="37" fontId="9" fillId="0" borderId="27" xfId="0" applyNumberFormat="1" applyFont="1" applyBorder="1" applyAlignment="1" applyProtection="1">
      <alignment/>
      <protection/>
    </xf>
    <xf numFmtId="0" fontId="8" fillId="0" borderId="22" xfId="0" applyFont="1" applyBorder="1" applyAlignment="1" applyProtection="1">
      <alignment horizontal="centerContinuous" vertical="center"/>
      <protection/>
    </xf>
    <xf numFmtId="0" fontId="8" fillId="0" borderId="22" xfId="0" applyFont="1" applyBorder="1" applyAlignment="1" applyProtection="1">
      <alignment horizontal="distributed" vertical="center"/>
      <protection/>
    </xf>
    <xf numFmtId="0" fontId="8" fillId="0" borderId="28" xfId="0" applyFont="1" applyBorder="1" applyAlignment="1" applyProtection="1">
      <alignment horizontal="left" vertical="center"/>
      <protection/>
    </xf>
    <xf numFmtId="182" fontId="8" fillId="0" borderId="28" xfId="0" applyNumberFormat="1" applyFont="1" applyBorder="1" applyAlignment="1" applyProtection="1">
      <alignment vertical="center"/>
      <protection/>
    </xf>
    <xf numFmtId="0" fontId="0" fillId="0" borderId="22" xfId="0" applyBorder="1" applyAlignment="1">
      <alignment/>
    </xf>
    <xf numFmtId="0" fontId="0" fillId="0" borderId="47" xfId="0" applyBorder="1" applyAlignment="1">
      <alignment/>
    </xf>
    <xf numFmtId="0" fontId="9" fillId="0" borderId="22" xfId="0" applyFont="1" applyBorder="1" applyAlignment="1" applyProtection="1">
      <alignment/>
      <protection/>
    </xf>
    <xf numFmtId="0" fontId="9" fillId="0" borderId="22" xfId="0" applyFont="1" applyBorder="1" applyAlignment="1">
      <alignment/>
    </xf>
    <xf numFmtId="37" fontId="9" fillId="0" borderId="36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6" fillId="0" borderId="0" xfId="0" applyFont="1" applyBorder="1" applyAlignment="1" applyProtection="1" quotePrefix="1">
      <alignment horizontal="left" vertical="center"/>
      <protection/>
    </xf>
    <xf numFmtId="0" fontId="8" fillId="0" borderId="48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178" fontId="11" fillId="0" borderId="27" xfId="0" applyNumberFormat="1" applyFont="1" applyBorder="1" applyAlignment="1">
      <alignment vertical="center"/>
    </xf>
    <xf numFmtId="178" fontId="11" fillId="0" borderId="26" xfId="0" applyNumberFormat="1" applyFont="1" applyBorder="1" applyAlignment="1">
      <alignment vertical="center"/>
    </xf>
    <xf numFmtId="178" fontId="11" fillId="0" borderId="27" xfId="0" applyNumberFormat="1" applyFont="1" applyBorder="1" applyAlignment="1" applyProtection="1">
      <alignment vertical="center"/>
      <protection/>
    </xf>
    <xf numFmtId="178" fontId="11" fillId="0" borderId="26" xfId="0" applyNumberFormat="1" applyFont="1" applyBorder="1" applyAlignment="1" applyProtection="1">
      <alignment vertical="center"/>
      <protection/>
    </xf>
    <xf numFmtId="178" fontId="11" fillId="0" borderId="0" xfId="0" applyNumberFormat="1" applyFont="1" applyAlignment="1" applyProtection="1">
      <alignment vertical="center"/>
      <protection/>
    </xf>
    <xf numFmtId="0" fontId="8" fillId="0" borderId="27" xfId="0" applyFont="1" applyBorder="1" applyAlignment="1" applyProtection="1">
      <alignment horizontal="left" vertical="center"/>
      <protection/>
    </xf>
    <xf numFmtId="0" fontId="12" fillId="0" borderId="0" xfId="0" applyFont="1" applyAlignment="1">
      <alignment horizontal="distributed"/>
    </xf>
    <xf numFmtId="0" fontId="12" fillId="0" borderId="0" xfId="0" applyFont="1" applyAlignment="1">
      <alignment/>
    </xf>
    <xf numFmtId="178" fontId="12" fillId="0" borderId="27" xfId="0" applyNumberFormat="1" applyFont="1" applyBorder="1" applyAlignment="1">
      <alignment/>
    </xf>
    <xf numFmtId="0" fontId="0" fillId="0" borderId="27" xfId="0" applyBorder="1" applyAlignment="1">
      <alignment/>
    </xf>
    <xf numFmtId="0" fontId="8" fillId="0" borderId="22" xfId="0" applyFont="1" applyBorder="1" applyAlignment="1" applyProtection="1">
      <alignment vertical="center"/>
      <protection/>
    </xf>
    <xf numFmtId="37" fontId="8" fillId="0" borderId="22" xfId="0" applyNumberFormat="1" applyFont="1" applyBorder="1" applyAlignment="1">
      <alignment vertical="center"/>
    </xf>
    <xf numFmtId="37" fontId="8" fillId="0" borderId="28" xfId="0" applyNumberFormat="1" applyFont="1" applyBorder="1" applyAlignment="1">
      <alignment vertical="center"/>
    </xf>
    <xf numFmtId="181" fontId="6" fillId="0" borderId="0" xfId="0" applyNumberFormat="1" applyFont="1" applyBorder="1" applyAlignment="1" applyProtection="1">
      <alignment vertical="center"/>
      <protection/>
    </xf>
    <xf numFmtId="179" fontId="6" fillId="0" borderId="0" xfId="0" applyNumberFormat="1" applyFont="1" applyBorder="1" applyAlignment="1" applyProtection="1">
      <alignment vertical="center"/>
      <protection/>
    </xf>
    <xf numFmtId="18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184" fontId="0" fillId="0" borderId="0" xfId="0" applyNumberFormat="1" applyAlignment="1">
      <alignment/>
    </xf>
    <xf numFmtId="184" fontId="8" fillId="0" borderId="0" xfId="0" applyNumberFormat="1" applyFont="1" applyBorder="1" applyAlignment="1" applyProtection="1">
      <alignment vertical="center"/>
      <protection/>
    </xf>
    <xf numFmtId="179" fontId="8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9" fontId="8" fillId="0" borderId="0" xfId="0" applyNumberFormat="1" applyFont="1" applyBorder="1" applyAlignment="1" applyProtection="1">
      <alignment horizontal="centerContinuous" vertical="center"/>
      <protection/>
    </xf>
    <xf numFmtId="181" fontId="0" fillId="0" borderId="0" xfId="0" applyNumberFormat="1" applyAlignment="1">
      <alignment/>
    </xf>
    <xf numFmtId="181" fontId="6" fillId="0" borderId="0" xfId="0" applyNumberFormat="1" applyFont="1" applyBorder="1" applyAlignment="1" applyProtection="1">
      <alignment horizontal="centerContinuous" vertical="center"/>
      <protection/>
    </xf>
    <xf numFmtId="184" fontId="9" fillId="0" borderId="0" xfId="0" applyNumberFormat="1" applyFont="1" applyAlignment="1">
      <alignment/>
    </xf>
    <xf numFmtId="0" fontId="6" fillId="0" borderId="26" xfId="0" applyFont="1" applyBorder="1" applyAlignment="1" applyProtection="1">
      <alignment horizontal="center" vertical="center"/>
      <protection/>
    </xf>
    <xf numFmtId="185" fontId="10" fillId="0" borderId="0" xfId="0" applyNumberFormat="1" applyFont="1" applyAlignment="1">
      <alignment/>
    </xf>
    <xf numFmtId="176" fontId="6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 horizontal="right"/>
    </xf>
    <xf numFmtId="41" fontId="0" fillId="0" borderId="0" xfId="0" applyNumberFormat="1" applyAlignment="1">
      <alignment/>
    </xf>
    <xf numFmtId="0" fontId="14" fillId="0" borderId="0" xfId="0" applyFont="1" applyBorder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>
      <alignment horizontal="right" vertical="center"/>
      <protection/>
    </xf>
    <xf numFmtId="183" fontId="10" fillId="0" borderId="0" xfId="0" applyNumberFormat="1" applyFont="1" applyBorder="1" applyAlignment="1" applyProtection="1">
      <alignment/>
      <protection/>
    </xf>
    <xf numFmtId="41" fontId="10" fillId="0" borderId="0" xfId="0" applyNumberFormat="1" applyFont="1" applyAlignment="1">
      <alignment/>
    </xf>
    <xf numFmtId="177" fontId="10" fillId="0" borderId="0" xfId="0" applyNumberFormat="1" applyFont="1" applyAlignment="1">
      <alignment/>
    </xf>
    <xf numFmtId="41" fontId="15" fillId="0" borderId="0" xfId="0" applyNumberFormat="1" applyFont="1" applyAlignment="1">
      <alignment/>
    </xf>
    <xf numFmtId="0" fontId="14" fillId="0" borderId="0" xfId="0" applyFont="1" applyBorder="1" applyAlignment="1">
      <alignment horizontal="right" vertical="center"/>
    </xf>
    <xf numFmtId="183" fontId="9" fillId="0" borderId="0" xfId="0" applyNumberFormat="1" applyFont="1" applyBorder="1" applyAlignment="1" applyProtection="1">
      <alignment/>
      <protection/>
    </xf>
    <xf numFmtId="186" fontId="9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distributed" vertical="center"/>
      <protection/>
    </xf>
    <xf numFmtId="0" fontId="8" fillId="0" borderId="0" xfId="0" applyFont="1" applyBorder="1" applyAlignment="1">
      <alignment horizontal="distributed" vertical="center"/>
    </xf>
    <xf numFmtId="183" fontId="9" fillId="0" borderId="0" xfId="0" applyNumberFormat="1" applyFont="1" applyBorder="1" applyAlignment="1" applyProtection="1">
      <alignment horizontal="right"/>
      <protection/>
    </xf>
    <xf numFmtId="37" fontId="9" fillId="0" borderId="0" xfId="0" applyNumberFormat="1" applyFont="1" applyBorder="1" applyAlignment="1" applyProtection="1">
      <alignment horizontal="right"/>
      <protection/>
    </xf>
    <xf numFmtId="0" fontId="8" fillId="0" borderId="38" xfId="0" applyFont="1" applyBorder="1" applyAlignment="1" applyProtection="1">
      <alignment horizontal="right" vertical="center"/>
      <protection/>
    </xf>
    <xf numFmtId="0" fontId="8" fillId="0" borderId="39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9" xfId="0" applyFont="1" applyBorder="1" applyAlignment="1" applyProtection="1">
      <alignment horizontal="left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176" fontId="8" fillId="0" borderId="49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0" borderId="26" xfId="0" applyNumberFormat="1" applyFont="1" applyBorder="1" applyAlignment="1">
      <alignment vertical="center"/>
    </xf>
    <xf numFmtId="41" fontId="6" fillId="0" borderId="27" xfId="0" applyNumberFormat="1" applyFont="1" applyBorder="1" applyAlignment="1" applyProtection="1">
      <alignment vertical="center"/>
      <protection/>
    </xf>
    <xf numFmtId="41" fontId="6" fillId="0" borderId="0" xfId="0" applyNumberFormat="1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horizontal="distributed" vertical="center"/>
      <protection/>
    </xf>
    <xf numFmtId="181" fontId="8" fillId="0" borderId="27" xfId="0" applyNumberFormat="1" applyFont="1" applyBorder="1" applyAlignment="1" applyProtection="1">
      <alignment vertical="center"/>
      <protection/>
    </xf>
    <xf numFmtId="181" fontId="8" fillId="0" borderId="26" xfId="0" applyNumberFormat="1" applyFont="1" applyBorder="1" applyAlignment="1" applyProtection="1">
      <alignment vertical="center"/>
      <protection/>
    </xf>
    <xf numFmtId="41" fontId="8" fillId="0" borderId="27" xfId="0" applyNumberFormat="1" applyFont="1" applyBorder="1" applyAlignment="1" applyProtection="1">
      <alignment vertical="center"/>
      <protection/>
    </xf>
    <xf numFmtId="176" fontId="8" fillId="0" borderId="26" xfId="0" applyNumberFormat="1" applyFont="1" applyBorder="1" applyAlignment="1" applyProtection="1">
      <alignment vertical="center"/>
      <protection/>
    </xf>
    <xf numFmtId="41" fontId="8" fillId="0" borderId="27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Alignment="1">
      <alignment horizontal="distributed"/>
    </xf>
    <xf numFmtId="176" fontId="0" fillId="0" borderId="0" xfId="0" applyNumberFormat="1" applyAlignment="1">
      <alignment/>
    </xf>
    <xf numFmtId="0" fontId="8" fillId="0" borderId="27" xfId="0" applyFont="1" applyBorder="1" applyAlignment="1">
      <alignment horizontal="right" vertical="center"/>
    </xf>
    <xf numFmtId="41" fontId="0" fillId="0" borderId="27" xfId="0" applyNumberFormat="1" applyBorder="1" applyAlignment="1">
      <alignment/>
    </xf>
    <xf numFmtId="0" fontId="8" fillId="0" borderId="0" xfId="0" applyFont="1" applyBorder="1" applyAlignment="1" applyProtection="1" quotePrefix="1">
      <alignment horizontal="left" vertical="center"/>
      <protection/>
    </xf>
    <xf numFmtId="0" fontId="17" fillId="0" borderId="0" xfId="0" applyFont="1" applyBorder="1" applyAlignment="1" applyProtection="1">
      <alignment horizontal="distributed" wrapText="1"/>
      <protection/>
    </xf>
    <xf numFmtId="0" fontId="18" fillId="0" borderId="0" xfId="0" applyFont="1" applyAlignment="1">
      <alignment horizontal="distributed" wrapText="1"/>
    </xf>
    <xf numFmtId="0" fontId="9" fillId="0" borderId="0" xfId="0" applyFont="1" applyAlignment="1">
      <alignment horizontal="distributed" vertical="center" wrapText="1"/>
    </xf>
    <xf numFmtId="176" fontId="8" fillId="0" borderId="36" xfId="0" applyNumberFormat="1" applyFont="1" applyBorder="1" applyAlignment="1" applyProtection="1">
      <alignment vertical="center"/>
      <protection/>
    </xf>
    <xf numFmtId="176" fontId="8" fillId="0" borderId="28" xfId="0" applyNumberFormat="1" applyFont="1" applyBorder="1" applyAlignment="1" applyProtection="1">
      <alignment vertical="center"/>
      <protection/>
    </xf>
    <xf numFmtId="0" fontId="0" fillId="0" borderId="36" xfId="0" applyBorder="1" applyAlignment="1">
      <alignment/>
    </xf>
    <xf numFmtId="0" fontId="14" fillId="0" borderId="50" xfId="0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87" fontId="8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Fill="1" applyBorder="1" applyAlignment="1" applyProtection="1">
      <alignment vertical="center"/>
      <protection/>
    </xf>
    <xf numFmtId="187" fontId="11" fillId="0" borderId="0" xfId="0" applyNumberFormat="1" applyFont="1" applyBorder="1" applyAlignment="1" applyProtection="1">
      <alignment vertical="center"/>
      <protection/>
    </xf>
    <xf numFmtId="178" fontId="12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87" fontId="8" fillId="0" borderId="22" xfId="0" applyNumberFormat="1" applyFont="1" applyBorder="1" applyAlignment="1" applyProtection="1">
      <alignment vertical="center"/>
      <protection/>
    </xf>
    <xf numFmtId="0" fontId="8" fillId="0" borderId="0" xfId="0" applyFont="1" applyAlignment="1">
      <alignment horizontal="left" vertical="center"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>
      <alignment horizontal="center" vertical="center"/>
    </xf>
    <xf numFmtId="0" fontId="8" fillId="0" borderId="39" xfId="0" applyFont="1" applyBorder="1" applyAlignment="1" applyProtection="1">
      <alignment horizontal="distributed" vertical="center"/>
      <protection/>
    </xf>
    <xf numFmtId="0" fontId="8" fillId="0" borderId="39" xfId="0" applyFont="1" applyBorder="1" applyAlignment="1" applyProtection="1">
      <alignment horizontal="distributed" vertical="center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14" fillId="0" borderId="5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 applyProtection="1">
      <alignment horizontal="center" vertical="center" wrapText="1"/>
      <protection/>
    </xf>
    <xf numFmtId="176" fontId="14" fillId="0" borderId="0" xfId="0" applyNumberFormat="1" applyFont="1" applyBorder="1" applyAlignment="1" applyProtection="1">
      <alignment vertical="center"/>
      <protection/>
    </xf>
    <xf numFmtId="176" fontId="14" fillId="0" borderId="0" xfId="0" applyNumberFormat="1" applyFont="1" applyBorder="1" applyAlignment="1" applyProtection="1">
      <alignment horizontal="right" vertical="center"/>
      <protection/>
    </xf>
    <xf numFmtId="37" fontId="8" fillId="0" borderId="27" xfId="0" applyNumberFormat="1" applyFont="1" applyBorder="1" applyAlignment="1" applyProtection="1" quotePrefix="1">
      <alignment horizontal="centerContinuous" vertical="center"/>
      <protection/>
    </xf>
    <xf numFmtId="178" fontId="20" fillId="0" borderId="0" xfId="0" applyNumberFormat="1" applyFont="1" applyAlignment="1">
      <alignment/>
    </xf>
    <xf numFmtId="37" fontId="6" fillId="0" borderId="27" xfId="0" applyNumberFormat="1" applyFont="1" applyBorder="1" applyAlignment="1" applyProtection="1" quotePrefix="1">
      <alignment horizontal="centerContinuous" vertical="center"/>
      <protection/>
    </xf>
    <xf numFmtId="176" fontId="21" fillId="0" borderId="0" xfId="0" applyNumberFormat="1" applyFont="1" applyBorder="1" applyAlignment="1" applyProtection="1">
      <alignment vertical="center"/>
      <protection/>
    </xf>
    <xf numFmtId="178" fontId="14" fillId="0" borderId="0" xfId="0" applyNumberFormat="1" applyFont="1" applyBorder="1" applyAlignment="1">
      <alignment vertical="center"/>
    </xf>
    <xf numFmtId="178" fontId="14" fillId="0" borderId="0" xfId="0" applyNumberFormat="1" applyFont="1" applyBorder="1" applyAlignment="1" applyProtection="1">
      <alignment vertical="center"/>
      <protection/>
    </xf>
    <xf numFmtId="41" fontId="14" fillId="0" borderId="0" xfId="0" applyNumberFormat="1" applyFont="1" applyBorder="1" applyAlignment="1" applyProtection="1">
      <alignment vertical="center"/>
      <protection/>
    </xf>
    <xf numFmtId="0" fontId="8" fillId="0" borderId="27" xfId="0" applyFont="1" applyBorder="1" applyAlignment="1">
      <alignment horizontal="center" vertical="center"/>
    </xf>
    <xf numFmtId="178" fontId="0" fillId="0" borderId="0" xfId="0" applyNumberFormat="1" applyAlignment="1">
      <alignment/>
    </xf>
    <xf numFmtId="178" fontId="14" fillId="0" borderId="0" xfId="0" applyNumberFormat="1" applyFont="1" applyAlignment="1">
      <alignment vertical="center"/>
    </xf>
    <xf numFmtId="178" fontId="22" fillId="0" borderId="0" xfId="0" applyNumberFormat="1" applyFont="1" applyAlignment="1">
      <alignment/>
    </xf>
    <xf numFmtId="0" fontId="8" fillId="0" borderId="39" xfId="0" applyFont="1" applyBorder="1" applyAlignment="1">
      <alignment horizontal="distributed" vertical="center"/>
    </xf>
    <xf numFmtId="0" fontId="8" fillId="0" borderId="38" xfId="0" applyFont="1" applyBorder="1" applyAlignment="1" applyProtection="1">
      <alignment horizontal="centerContinuous" vertical="center"/>
      <protection/>
    </xf>
    <xf numFmtId="0" fontId="8" fillId="0" borderId="39" xfId="0" applyFont="1" applyBorder="1" applyAlignment="1">
      <alignment horizontal="distributed" vertical="center"/>
    </xf>
    <xf numFmtId="0" fontId="8" fillId="0" borderId="33" xfId="0" applyFont="1" applyBorder="1" applyAlignment="1">
      <alignment horizontal="centerContinuous" vertical="center"/>
    </xf>
    <xf numFmtId="178" fontId="20" fillId="0" borderId="0" xfId="0" applyNumberFormat="1" applyFont="1" applyAlignment="1">
      <alignment horizontal="right"/>
    </xf>
    <xf numFmtId="176" fontId="21" fillId="0" borderId="0" xfId="0" applyNumberFormat="1" applyFont="1" applyBorder="1" applyAlignment="1" applyProtection="1">
      <alignment horizontal="right" vertical="center"/>
      <protection/>
    </xf>
    <xf numFmtId="178" fontId="14" fillId="0" borderId="0" xfId="0" applyNumberFormat="1" applyFont="1" applyBorder="1" applyAlignment="1" applyProtection="1">
      <alignment horizontal="right" vertical="center"/>
      <protection/>
    </xf>
    <xf numFmtId="178" fontId="22" fillId="0" borderId="0" xfId="0" applyNumberFormat="1" applyFont="1" applyAlignment="1">
      <alignment horizontal="right"/>
    </xf>
    <xf numFmtId="178" fontId="21" fillId="0" borderId="0" xfId="0" applyNumberFormat="1" applyFont="1" applyBorder="1" applyAlignment="1" applyProtection="1">
      <alignment vertical="center"/>
      <protection/>
    </xf>
    <xf numFmtId="178" fontId="14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Alignment="1">
      <alignment vertical="center"/>
    </xf>
    <xf numFmtId="0" fontId="8" fillId="0" borderId="15" xfId="0" applyFont="1" applyBorder="1" applyAlignment="1" applyProtection="1">
      <alignment horizontal="left" vertical="center"/>
      <protection/>
    </xf>
    <xf numFmtId="0" fontId="8" fillId="0" borderId="5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176" fontId="8" fillId="0" borderId="49" xfId="0" applyNumberFormat="1" applyFont="1" applyBorder="1" applyAlignment="1" applyProtection="1">
      <alignment vertical="center"/>
      <protection/>
    </xf>
    <xf numFmtId="176" fontId="11" fillId="0" borderId="27" xfId="0" applyNumberFormat="1" applyFont="1" applyBorder="1" applyAlignment="1" applyProtection="1">
      <alignment vertical="center"/>
      <protection/>
    </xf>
    <xf numFmtId="178" fontId="13" fillId="0" borderId="27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distributed" vertical="center"/>
      <protection/>
    </xf>
    <xf numFmtId="41" fontId="11" fillId="0" borderId="27" xfId="0" applyNumberFormat="1" applyFont="1" applyBorder="1" applyAlignment="1" applyProtection="1">
      <alignment vertical="center"/>
      <protection/>
    </xf>
    <xf numFmtId="185" fontId="11" fillId="0" borderId="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distributed" vertical="center"/>
      <protection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/>
    </xf>
    <xf numFmtId="0" fontId="0" fillId="0" borderId="26" xfId="0" applyBorder="1" applyAlignment="1">
      <alignment/>
    </xf>
    <xf numFmtId="0" fontId="15" fillId="0" borderId="22" xfId="0" applyFont="1" applyBorder="1" applyAlignment="1">
      <alignment horizontal="distributed"/>
    </xf>
    <xf numFmtId="178" fontId="11" fillId="0" borderId="36" xfId="0" applyNumberFormat="1" applyFont="1" applyBorder="1" applyAlignment="1" applyProtection="1">
      <alignment vertical="center"/>
      <protection/>
    </xf>
    <xf numFmtId="178" fontId="11" fillId="0" borderId="22" xfId="0" applyNumberFormat="1" applyFont="1" applyBorder="1" applyAlignment="1" applyProtection="1">
      <alignment vertical="center"/>
      <protection/>
    </xf>
    <xf numFmtId="41" fontId="11" fillId="0" borderId="36" xfId="0" applyNumberFormat="1" applyFont="1" applyBorder="1" applyAlignment="1" applyProtection="1">
      <alignment vertical="center"/>
      <protection/>
    </xf>
    <xf numFmtId="185" fontId="11" fillId="0" borderId="22" xfId="0" applyNumberFormat="1" applyFont="1" applyBorder="1" applyAlignment="1" applyProtection="1">
      <alignment vertical="center"/>
      <protection/>
    </xf>
    <xf numFmtId="37" fontId="8" fillId="0" borderId="19" xfId="0" applyNumberFormat="1" applyFont="1" applyBorder="1" applyAlignment="1" applyProtection="1">
      <alignment horizontal="center" vertical="center" wrapText="1"/>
      <protection/>
    </xf>
    <xf numFmtId="37" fontId="8" fillId="0" borderId="5" xfId="0" applyNumberFormat="1" applyFont="1" applyBorder="1" applyAlignment="1" applyProtection="1">
      <alignment horizontal="center" vertical="center" wrapText="1"/>
      <protection/>
    </xf>
    <xf numFmtId="37" fontId="8" fillId="0" borderId="25" xfId="0" applyNumberFormat="1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distributed" vertical="center" wrapText="1"/>
      <protection/>
    </xf>
    <xf numFmtId="0" fontId="8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 applyProtection="1">
      <alignment horizontal="distributed" vertical="center" wrapText="1"/>
      <protection/>
    </xf>
    <xf numFmtId="0" fontId="0" fillId="0" borderId="0" xfId="0" applyBorder="1" applyAlignment="1">
      <alignment horizontal="distributed" vertical="center" wrapText="1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>
      <alignment horizontal="distributed" vertical="center" wrapText="1"/>
    </xf>
    <xf numFmtId="3" fontId="8" fillId="0" borderId="22" xfId="0" applyNumberFormat="1" applyFont="1" applyBorder="1" applyAlignment="1">
      <alignment vertical="center"/>
    </xf>
    <xf numFmtId="0" fontId="6" fillId="0" borderId="0" xfId="0" applyFont="1" applyAlignment="1" applyProtection="1" quotePrefix="1">
      <alignment horizontal="left" vertical="center"/>
      <protection/>
    </xf>
    <xf numFmtId="0" fontId="8" fillId="0" borderId="5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 wrapText="1"/>
    </xf>
    <xf numFmtId="185" fontId="13" fillId="0" borderId="0" xfId="0" applyNumberFormat="1" applyFont="1" applyBorder="1" applyAlignment="1" applyProtection="1">
      <alignment vertical="center"/>
      <protection/>
    </xf>
    <xf numFmtId="185" fontId="11" fillId="0" borderId="0" xfId="0" applyNumberFormat="1" applyFont="1" applyBorder="1" applyAlignment="1" applyProtection="1">
      <alignment horizontal="right" vertical="center"/>
      <protection/>
    </xf>
    <xf numFmtId="41" fontId="11" fillId="0" borderId="0" xfId="0" applyNumberFormat="1" applyFont="1" applyBorder="1" applyAlignment="1" applyProtection="1">
      <alignment horizontal="right" vertical="center"/>
      <protection/>
    </xf>
    <xf numFmtId="185" fontId="11" fillId="0" borderId="0" xfId="0" applyNumberFormat="1" applyFont="1" applyBorder="1" applyAlignment="1">
      <alignment horizontal="right" vertical="center"/>
    </xf>
    <xf numFmtId="0" fontId="6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 applyProtection="1" quotePrefix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176" fontId="8" fillId="0" borderId="0" xfId="0" applyNumberFormat="1" applyFont="1" applyFill="1" applyAlignment="1">
      <alignment vertical="center"/>
    </xf>
    <xf numFmtId="0" fontId="8" fillId="0" borderId="15" xfId="0" applyFont="1" applyFill="1" applyBorder="1" applyAlignment="1" applyProtection="1">
      <alignment horizontal="right" vertical="center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38" xfId="0" applyFont="1" applyFill="1" applyBorder="1" applyAlignment="1" applyProtection="1">
      <alignment horizontal="left" vertical="center"/>
      <protection/>
    </xf>
    <xf numFmtId="0" fontId="8" fillId="0" borderId="39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16" xfId="0" applyFont="1" applyFill="1" applyBorder="1" applyAlignment="1" applyProtection="1">
      <alignment horizontal="left" vertical="center"/>
      <protection/>
    </xf>
    <xf numFmtId="0" fontId="8" fillId="0" borderId="16" xfId="0" applyFont="1" applyFill="1" applyBorder="1" applyAlignment="1">
      <alignment vertical="center"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176" fontId="8" fillId="0" borderId="0" xfId="0" applyNumberFormat="1" applyFont="1" applyFill="1" applyBorder="1" applyAlignment="1" applyProtection="1">
      <alignment vertical="center"/>
      <protection/>
    </xf>
    <xf numFmtId="0" fontId="8" fillId="0" borderId="27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26" xfId="0" applyNumberFormat="1" applyFont="1" applyFill="1" applyBorder="1" applyAlignment="1" applyProtection="1">
      <alignment horizontal="center" vertical="center"/>
      <protection/>
    </xf>
    <xf numFmtId="176" fontId="12" fillId="0" borderId="0" xfId="0" applyNumberFormat="1" applyFont="1" applyFill="1" applyAlignment="1">
      <alignment/>
    </xf>
    <xf numFmtId="0" fontId="8" fillId="0" borderId="27" xfId="0" applyFont="1" applyFill="1" applyBorder="1" applyAlignment="1" applyProtection="1" quotePrefix="1">
      <alignment horizontal="center" vertical="center"/>
      <protection/>
    </xf>
    <xf numFmtId="0" fontId="9" fillId="0" borderId="0" xfId="0" applyFont="1" applyFill="1" applyAlignment="1">
      <alignment/>
    </xf>
    <xf numFmtId="185" fontId="12" fillId="0" borderId="0" xfId="0" applyNumberFormat="1" applyFont="1" applyFill="1" applyAlignment="1">
      <alignment/>
    </xf>
    <xf numFmtId="185" fontId="12" fillId="0" borderId="0" xfId="0" applyNumberFormat="1" applyFont="1" applyFill="1" applyBorder="1" applyAlignment="1">
      <alignment/>
    </xf>
    <xf numFmtId="185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26" xfId="0" applyNumberFormat="1" applyFont="1" applyFill="1" applyBorder="1" applyAlignment="1" applyProtection="1">
      <alignment horizontal="center" vertical="center"/>
      <protection/>
    </xf>
    <xf numFmtId="185" fontId="19" fillId="0" borderId="0" xfId="0" applyNumberFormat="1" applyFont="1" applyFill="1" applyAlignment="1">
      <alignment/>
    </xf>
    <xf numFmtId="0" fontId="6" fillId="0" borderId="27" xfId="0" applyFont="1" applyFill="1" applyBorder="1" applyAlignment="1" applyProtection="1" quotePrefix="1">
      <alignment horizontal="center" vertical="center"/>
      <protection/>
    </xf>
    <xf numFmtId="185" fontId="11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41" fontId="11" fillId="0" borderId="0" xfId="0" applyNumberFormat="1" applyFont="1" applyFill="1" applyBorder="1" applyAlignment="1" applyProtection="1">
      <alignment horizontal="right" vertical="center"/>
      <protection/>
    </xf>
    <xf numFmtId="185" fontId="12" fillId="0" borderId="0" xfId="0" applyNumberFormat="1" applyFont="1" applyFill="1" applyAlignment="1">
      <alignment horizontal="right"/>
    </xf>
    <xf numFmtId="37" fontId="8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Fill="1" applyBorder="1" applyAlignment="1">
      <alignment/>
    </xf>
    <xf numFmtId="185" fontId="0" fillId="0" borderId="0" xfId="0" applyNumberFormat="1" applyFill="1" applyBorder="1" applyAlignment="1">
      <alignment/>
    </xf>
    <xf numFmtId="185" fontId="0" fillId="0" borderId="26" xfId="0" applyNumberForma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0" xfId="0" applyFill="1" applyBorder="1" applyAlignment="1">
      <alignment horizontal="distributed"/>
    </xf>
    <xf numFmtId="4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distributed"/>
    </xf>
    <xf numFmtId="0" fontId="22" fillId="0" borderId="0" xfId="0" applyFont="1" applyFill="1" applyBorder="1" applyAlignment="1">
      <alignment horizontal="distributed"/>
    </xf>
    <xf numFmtId="0" fontId="0" fillId="0" borderId="22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36" xfId="0" applyFill="1" applyBorder="1" applyAlignment="1">
      <alignment/>
    </xf>
    <xf numFmtId="176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 applyProtection="1" quotePrefix="1">
      <alignment horizontal="distributed" vertical="center"/>
      <protection/>
    </xf>
    <xf numFmtId="185" fontId="11" fillId="0" borderId="27" xfId="0" applyNumberFormat="1" applyFont="1" applyFill="1" applyBorder="1" applyAlignment="1" applyProtection="1">
      <alignment horizontal="right" vertical="center"/>
      <protection/>
    </xf>
    <xf numFmtId="185" fontId="11" fillId="0" borderId="26" xfId="0" applyNumberFormat="1" applyFont="1" applyFill="1" applyBorder="1" applyAlignment="1" applyProtection="1">
      <alignment horizontal="right" vertical="center"/>
      <protection/>
    </xf>
    <xf numFmtId="185" fontId="11" fillId="0" borderId="26" xfId="0" applyNumberFormat="1" applyFont="1" applyFill="1" applyBorder="1" applyAlignment="1" applyProtection="1">
      <alignment vertical="center"/>
      <protection/>
    </xf>
    <xf numFmtId="185" fontId="0" fillId="0" borderId="0" xfId="0" applyNumberFormat="1" applyFill="1" applyAlignment="1">
      <alignment/>
    </xf>
    <xf numFmtId="185" fontId="11" fillId="0" borderId="0" xfId="0" applyNumberFormat="1" applyFont="1" applyFill="1" applyBorder="1" applyAlignment="1">
      <alignment vertical="center"/>
    </xf>
    <xf numFmtId="37" fontId="8" fillId="0" borderId="27" xfId="0" applyNumberFormat="1" applyFont="1" applyFill="1" applyBorder="1" applyAlignment="1" applyProtection="1">
      <alignment vertical="center"/>
      <protection/>
    </xf>
    <xf numFmtId="0" fontId="0" fillId="0" borderId="22" xfId="0" applyFill="1" applyBorder="1" applyAlignment="1">
      <alignment horizontal="center"/>
    </xf>
    <xf numFmtId="0" fontId="8" fillId="0" borderId="22" xfId="0" applyFont="1" applyFill="1" applyBorder="1" applyAlignment="1" applyProtection="1">
      <alignment horizontal="distributed" vertical="center"/>
      <protection/>
    </xf>
    <xf numFmtId="176" fontId="11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36" xfId="0" applyFill="1" applyBorder="1" applyAlignment="1">
      <alignment horizontal="center"/>
    </xf>
    <xf numFmtId="0" fontId="0" fillId="0" borderId="32" xfId="0" applyFill="1" applyBorder="1" applyAlignment="1">
      <alignment/>
    </xf>
    <xf numFmtId="41" fontId="11" fillId="0" borderId="0" xfId="0" applyNumberFormat="1" applyFont="1" applyFill="1" applyBorder="1" applyAlignment="1" applyProtection="1">
      <alignment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51" xfId="0" applyFont="1" applyBorder="1" applyAlignment="1" applyProtection="1">
      <alignment horizontal="center" vertical="center" wrapText="1"/>
      <protection/>
    </xf>
    <xf numFmtId="0" fontId="8" fillId="0" borderId="52" xfId="0" applyFont="1" applyBorder="1" applyAlignment="1" applyProtection="1">
      <alignment horizontal="center" vertical="center" wrapText="1"/>
      <protection/>
    </xf>
    <xf numFmtId="0" fontId="0" fillId="0" borderId="51" xfId="0" applyBorder="1" applyAlignment="1">
      <alignment horizontal="centerContinuous"/>
    </xf>
    <xf numFmtId="0" fontId="8" fillId="0" borderId="32" xfId="0" applyFont="1" applyBorder="1" applyAlignment="1">
      <alignment horizontal="centerContinuous" vertical="center"/>
    </xf>
    <xf numFmtId="176" fontId="11" fillId="0" borderId="0" xfId="0" applyNumberFormat="1" applyFont="1" applyBorder="1" applyAlignment="1" applyProtection="1">
      <alignment horizontal="right" vertical="center"/>
      <protection/>
    </xf>
    <xf numFmtId="41" fontId="19" fillId="0" borderId="0" xfId="0" applyNumberFormat="1" applyFont="1" applyAlignment="1">
      <alignment/>
    </xf>
    <xf numFmtId="41" fontId="11" fillId="0" borderId="0" xfId="0" applyNumberFormat="1" applyFont="1" applyBorder="1" applyAlignment="1" applyProtection="1">
      <alignment vertical="center"/>
      <protection/>
    </xf>
    <xf numFmtId="0" fontId="8" fillId="0" borderId="26" xfId="0" applyFont="1" applyBorder="1" applyAlignment="1" applyProtection="1">
      <alignment horizontal="distributed" vertical="center"/>
      <protection/>
    </xf>
    <xf numFmtId="0" fontId="0" fillId="0" borderId="1" xfId="0" applyBorder="1" applyAlignment="1">
      <alignment horizontal="centerContinuous"/>
    </xf>
    <xf numFmtId="37" fontId="11" fillId="0" borderId="0" xfId="0" applyNumberFormat="1" applyFont="1" applyBorder="1" applyAlignment="1" applyProtection="1">
      <alignment vertical="center"/>
      <protection/>
    </xf>
    <xf numFmtId="41" fontId="12" fillId="0" borderId="0" xfId="0" applyNumberFormat="1" applyFont="1" applyBorder="1" applyAlignment="1" applyProtection="1">
      <alignment/>
      <protection/>
    </xf>
    <xf numFmtId="37" fontId="12" fillId="0" borderId="0" xfId="0" applyNumberFormat="1" applyFont="1" applyBorder="1" applyAlignment="1" applyProtection="1">
      <alignment/>
      <protection/>
    </xf>
    <xf numFmtId="41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7" fillId="0" borderId="0" xfId="0" applyFont="1" applyBorder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0" fillId="0" borderId="26" xfId="0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index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4920;188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88(2)ア"/>
      <sheetName val="表188(2)イ-1"/>
      <sheetName val="表188(2)イ-2"/>
      <sheetName val="表188(2)イ-3"/>
      <sheetName val="表188(2)ウ-1"/>
      <sheetName val="表188(2)ウ-2"/>
    </sheetNames>
    <sheetDataSet>
      <sheetData sheetId="2">
        <row r="9">
          <cell r="D9">
            <v>8449534</v>
          </cell>
          <cell r="E9">
            <v>8141653</v>
          </cell>
          <cell r="F9">
            <v>307881</v>
          </cell>
          <cell r="G9">
            <v>22287537</v>
          </cell>
          <cell r="H9">
            <v>23114371</v>
          </cell>
          <cell r="I9">
            <v>-826834</v>
          </cell>
          <cell r="J9">
            <v>-518953</v>
          </cell>
          <cell r="K9">
            <v>63159</v>
          </cell>
          <cell r="L9">
            <v>240002</v>
          </cell>
          <cell r="M9">
            <v>877947</v>
          </cell>
          <cell r="N9">
            <v>0</v>
          </cell>
          <cell r="O9">
            <v>245772</v>
          </cell>
          <cell r="P9">
            <v>-245772</v>
          </cell>
        </row>
        <row r="50">
          <cell r="D50">
            <v>365700</v>
          </cell>
          <cell r="E50">
            <v>355036</v>
          </cell>
          <cell r="F50">
            <v>10664</v>
          </cell>
          <cell r="G50">
            <v>1624502</v>
          </cell>
          <cell r="H50">
            <v>1612556</v>
          </cell>
          <cell r="I50">
            <v>11946</v>
          </cell>
          <cell r="J50">
            <v>22610</v>
          </cell>
          <cell r="K50">
            <v>14803</v>
          </cell>
          <cell r="L50">
            <v>30553</v>
          </cell>
          <cell r="M50">
            <v>4438</v>
          </cell>
          <cell r="N50">
            <v>33922</v>
          </cell>
          <cell r="O50">
            <v>23786</v>
          </cell>
          <cell r="P50">
            <v>10136</v>
          </cell>
        </row>
        <row r="66">
          <cell r="D66">
            <v>10283</v>
          </cell>
          <cell r="E66">
            <v>11955</v>
          </cell>
          <cell r="F66">
            <v>-1672</v>
          </cell>
          <cell r="G66">
            <v>5992</v>
          </cell>
          <cell r="H66">
            <v>4076</v>
          </cell>
          <cell r="I66">
            <v>1916</v>
          </cell>
          <cell r="J66">
            <v>244</v>
          </cell>
          <cell r="K66">
            <v>0</v>
          </cell>
          <cell r="L66">
            <v>0</v>
          </cell>
          <cell r="M66">
            <v>0</v>
          </cell>
          <cell r="N66">
            <v>244</v>
          </cell>
          <cell r="O66">
            <v>0</v>
          </cell>
          <cell r="P66">
            <v>244</v>
          </cell>
        </row>
        <row r="71">
          <cell r="D71">
            <v>58126</v>
          </cell>
          <cell r="E71">
            <v>49293</v>
          </cell>
          <cell r="F71">
            <v>8833</v>
          </cell>
          <cell r="G71">
            <v>185530</v>
          </cell>
          <cell r="H71">
            <v>188745</v>
          </cell>
          <cell r="I71">
            <v>-3215</v>
          </cell>
          <cell r="J71">
            <v>5618</v>
          </cell>
          <cell r="K71">
            <v>4366</v>
          </cell>
          <cell r="L71">
            <v>2999</v>
          </cell>
          <cell r="M71">
            <v>0</v>
          </cell>
          <cell r="N71">
            <v>4251</v>
          </cell>
          <cell r="O71">
            <v>1400</v>
          </cell>
          <cell r="P71">
            <v>2851</v>
          </cell>
        </row>
        <row r="84">
          <cell r="D84">
            <v>187487</v>
          </cell>
          <cell r="E84">
            <v>141943</v>
          </cell>
          <cell r="F84">
            <v>45544</v>
          </cell>
          <cell r="G84">
            <v>309110</v>
          </cell>
          <cell r="H84">
            <v>369419</v>
          </cell>
          <cell r="I84">
            <v>-60309</v>
          </cell>
          <cell r="J84">
            <v>-14765</v>
          </cell>
          <cell r="K84">
            <v>2301</v>
          </cell>
          <cell r="L84">
            <v>20124</v>
          </cell>
          <cell r="M84">
            <v>102189</v>
          </cell>
          <cell r="N84">
            <v>-99131</v>
          </cell>
          <cell r="O84">
            <v>18668</v>
          </cell>
          <cell r="P84">
            <v>-117799</v>
          </cell>
        </row>
      </sheetData>
      <sheetData sheetId="3">
        <row r="9">
          <cell r="D9">
            <v>149682</v>
          </cell>
          <cell r="E9">
            <v>155228</v>
          </cell>
          <cell r="F9">
            <v>-5546</v>
          </cell>
          <cell r="G9">
            <v>1295172</v>
          </cell>
          <cell r="H9">
            <v>1271883</v>
          </cell>
          <cell r="I9">
            <v>23289</v>
          </cell>
          <cell r="J9">
            <v>17743</v>
          </cell>
          <cell r="K9">
            <v>9578</v>
          </cell>
          <cell r="L9">
            <v>7185</v>
          </cell>
          <cell r="M9">
            <v>0</v>
          </cell>
          <cell r="N9">
            <v>15350</v>
          </cell>
          <cell r="O9">
            <v>2000</v>
          </cell>
          <cell r="P9">
            <v>13350</v>
          </cell>
        </row>
        <row r="31">
          <cell r="D31">
            <v>3626176</v>
          </cell>
          <cell r="E31">
            <v>3487461</v>
          </cell>
          <cell r="F31">
            <v>138715</v>
          </cell>
          <cell r="G31">
            <v>11949995</v>
          </cell>
          <cell r="H31">
            <v>12107426</v>
          </cell>
          <cell r="I31">
            <v>-157431</v>
          </cell>
          <cell r="J31">
            <v>-18716</v>
          </cell>
          <cell r="K31">
            <v>53200</v>
          </cell>
          <cell r="L31">
            <v>154661</v>
          </cell>
          <cell r="M31">
            <v>0</v>
          </cell>
          <cell r="N31">
            <v>82745</v>
          </cell>
          <cell r="O31">
            <v>40724</v>
          </cell>
          <cell r="P31">
            <v>42021</v>
          </cell>
        </row>
        <row r="74">
          <cell r="D74">
            <v>16797</v>
          </cell>
          <cell r="E74">
            <v>9014</v>
          </cell>
          <cell r="F74">
            <v>7783</v>
          </cell>
          <cell r="G74">
            <v>11800</v>
          </cell>
          <cell r="H74">
            <v>15441</v>
          </cell>
          <cell r="I74">
            <v>-3641</v>
          </cell>
          <cell r="J74">
            <v>4142</v>
          </cell>
          <cell r="K74">
            <v>3346</v>
          </cell>
          <cell r="L74">
            <v>0</v>
          </cell>
          <cell r="M74">
            <v>0</v>
          </cell>
          <cell r="N74">
            <v>796</v>
          </cell>
          <cell r="O74">
            <v>0</v>
          </cell>
          <cell r="P74">
            <v>796</v>
          </cell>
        </row>
        <row r="77">
          <cell r="D77">
            <v>157</v>
          </cell>
          <cell r="E77">
            <v>157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80">
          <cell r="D80">
            <v>658096</v>
          </cell>
          <cell r="E80">
            <v>76698</v>
          </cell>
          <cell r="F80">
            <v>581398</v>
          </cell>
          <cell r="G80">
            <v>784024</v>
          </cell>
          <cell r="H80">
            <v>1469650</v>
          </cell>
          <cell r="I80">
            <v>-685626</v>
          </cell>
          <cell r="J80">
            <v>-104228</v>
          </cell>
          <cell r="K80">
            <v>0</v>
          </cell>
          <cell r="L80">
            <v>39903</v>
          </cell>
          <cell r="M80">
            <v>1920367</v>
          </cell>
          <cell r="N80">
            <v>-1984692</v>
          </cell>
          <cell r="O80">
            <v>1191</v>
          </cell>
          <cell r="P80">
            <v>-1985883</v>
          </cell>
        </row>
        <row r="87">
          <cell r="D87">
            <v>2120709</v>
          </cell>
          <cell r="E87">
            <v>2089176</v>
          </cell>
          <cell r="F87">
            <v>31533</v>
          </cell>
          <cell r="G87">
            <v>442640</v>
          </cell>
          <cell r="H87">
            <v>449415</v>
          </cell>
          <cell r="I87">
            <v>-6775</v>
          </cell>
          <cell r="J87">
            <v>24758</v>
          </cell>
          <cell r="K87">
            <v>833</v>
          </cell>
          <cell r="L87">
            <v>16484</v>
          </cell>
          <cell r="M87">
            <v>0</v>
          </cell>
          <cell r="N87">
            <v>19793</v>
          </cell>
          <cell r="O87">
            <v>1403</v>
          </cell>
          <cell r="P87">
            <v>18390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9">
      <selection activeCell="C36" sqref="C36"/>
    </sheetView>
  </sheetViews>
  <sheetFormatPr defaultColWidth="9.00390625" defaultRowHeight="13.5"/>
  <cols>
    <col min="1" max="1" width="5.625" style="2" customWidth="1"/>
    <col min="2" max="2" width="8.625" style="2" customWidth="1"/>
    <col min="3" max="3" width="74.625" style="2" customWidth="1"/>
    <col min="4" max="16384" width="9.00390625" style="2" customWidth="1"/>
  </cols>
  <sheetData>
    <row r="1" spans="1:3" ht="30" customHeight="1">
      <c r="A1" s="1" t="s">
        <v>0</v>
      </c>
      <c r="B1" s="1"/>
      <c r="C1" s="1"/>
    </row>
    <row r="2" spans="1:3" s="6" customFormat="1" ht="24" customHeight="1">
      <c r="A2" s="3" t="s">
        <v>1</v>
      </c>
      <c r="B2" s="4"/>
      <c r="C2" s="5" t="s">
        <v>2</v>
      </c>
    </row>
    <row r="3" spans="1:3" ht="24" customHeight="1">
      <c r="A3" s="7">
        <v>177</v>
      </c>
      <c r="B3" s="8" t="s">
        <v>3</v>
      </c>
      <c r="C3" s="9" t="s">
        <v>4</v>
      </c>
    </row>
    <row r="4" spans="1:3" ht="24" customHeight="1">
      <c r="A4" s="10">
        <v>178</v>
      </c>
      <c r="B4" s="11" t="s">
        <v>3</v>
      </c>
      <c r="C4" s="12" t="s">
        <v>5</v>
      </c>
    </row>
    <row r="5" spans="1:3" ht="24" customHeight="1">
      <c r="A5" s="10">
        <v>179</v>
      </c>
      <c r="B5" s="11" t="s">
        <v>3</v>
      </c>
      <c r="C5" s="12" t="s">
        <v>6</v>
      </c>
    </row>
    <row r="6" spans="1:3" ht="24" customHeight="1">
      <c r="A6" s="10">
        <v>180</v>
      </c>
      <c r="B6" s="11" t="s">
        <v>3</v>
      </c>
      <c r="C6" s="12" t="s">
        <v>7</v>
      </c>
    </row>
    <row r="7" spans="1:3" ht="24" customHeight="1">
      <c r="A7" s="10"/>
      <c r="B7" s="11"/>
      <c r="C7" s="12" t="s">
        <v>8</v>
      </c>
    </row>
    <row r="8" spans="1:3" ht="24" customHeight="1">
      <c r="A8" s="10">
        <v>181</v>
      </c>
      <c r="B8" s="11" t="s">
        <v>3</v>
      </c>
      <c r="C8" s="12" t="s">
        <v>9</v>
      </c>
    </row>
    <row r="9" spans="1:3" ht="24" customHeight="1">
      <c r="A9" s="10"/>
      <c r="B9" s="13" t="s">
        <v>10</v>
      </c>
      <c r="C9" s="12" t="s">
        <v>11</v>
      </c>
    </row>
    <row r="10" spans="1:3" ht="24" customHeight="1">
      <c r="A10" s="10"/>
      <c r="B10" s="13" t="s">
        <v>12</v>
      </c>
      <c r="C10" s="12" t="s">
        <v>13</v>
      </c>
    </row>
    <row r="11" spans="1:3" ht="24" customHeight="1">
      <c r="A11" s="10">
        <v>182</v>
      </c>
      <c r="B11" s="11" t="s">
        <v>3</v>
      </c>
      <c r="C11" s="12" t="s">
        <v>14</v>
      </c>
    </row>
    <row r="12" spans="1:3" ht="24" customHeight="1">
      <c r="A12" s="10">
        <v>183</v>
      </c>
      <c r="C12" s="12" t="s">
        <v>15</v>
      </c>
    </row>
    <row r="13" spans="1:3" ht="24" customHeight="1">
      <c r="A13" s="10"/>
      <c r="B13" s="13" t="s">
        <v>10</v>
      </c>
      <c r="C13" s="12" t="s">
        <v>11</v>
      </c>
    </row>
    <row r="14" spans="1:3" ht="24" customHeight="1">
      <c r="A14" s="10" t="s">
        <v>3</v>
      </c>
      <c r="B14" s="13" t="s">
        <v>12</v>
      </c>
      <c r="C14" s="12" t="s">
        <v>13</v>
      </c>
    </row>
    <row r="15" spans="1:3" ht="24" customHeight="1">
      <c r="A15" s="10">
        <v>184</v>
      </c>
      <c r="C15" s="12" t="s">
        <v>16</v>
      </c>
    </row>
    <row r="16" spans="1:3" ht="24" customHeight="1">
      <c r="A16" s="10"/>
      <c r="B16" s="13" t="s">
        <v>10</v>
      </c>
      <c r="C16" s="12" t="s">
        <v>17</v>
      </c>
    </row>
    <row r="17" spans="1:3" ht="24" customHeight="1">
      <c r="A17" s="10" t="s">
        <v>3</v>
      </c>
      <c r="B17" s="13" t="s">
        <v>12</v>
      </c>
      <c r="C17" s="12" t="s">
        <v>18</v>
      </c>
    </row>
    <row r="18" spans="1:3" ht="24" customHeight="1">
      <c r="A18" s="10">
        <v>185</v>
      </c>
      <c r="B18" s="11" t="s">
        <v>3</v>
      </c>
      <c r="C18" s="12" t="s">
        <v>19</v>
      </c>
    </row>
    <row r="19" spans="1:3" ht="24" customHeight="1">
      <c r="A19" s="10">
        <v>186</v>
      </c>
      <c r="B19" s="11" t="s">
        <v>3</v>
      </c>
      <c r="C19" s="12" t="s">
        <v>20</v>
      </c>
    </row>
    <row r="20" spans="1:3" ht="24" customHeight="1">
      <c r="A20" s="10">
        <v>187</v>
      </c>
      <c r="B20" s="11"/>
      <c r="C20" s="12" t="s">
        <v>21</v>
      </c>
    </row>
    <row r="21" spans="1:3" ht="24" customHeight="1">
      <c r="A21" s="10">
        <v>188</v>
      </c>
      <c r="B21" s="13"/>
      <c r="C21" s="12" t="s">
        <v>22</v>
      </c>
    </row>
    <row r="22" spans="1:3" ht="24" customHeight="1">
      <c r="A22" s="10" t="s">
        <v>3</v>
      </c>
      <c r="B22" s="13" t="s">
        <v>10</v>
      </c>
      <c r="C22" s="12" t="s">
        <v>17</v>
      </c>
    </row>
    <row r="23" spans="1:3" ht="24" customHeight="1">
      <c r="A23" s="10" t="s">
        <v>3</v>
      </c>
      <c r="B23" s="13"/>
      <c r="C23" s="12" t="s">
        <v>23</v>
      </c>
    </row>
    <row r="24" spans="1:3" ht="24" customHeight="1">
      <c r="A24" s="10" t="s">
        <v>3</v>
      </c>
      <c r="B24" s="14" t="s">
        <v>12</v>
      </c>
      <c r="C24" s="12" t="s">
        <v>24</v>
      </c>
    </row>
    <row r="25" spans="1:3" ht="24" customHeight="1">
      <c r="A25" s="10"/>
      <c r="B25" s="14"/>
      <c r="C25" s="12" t="s">
        <v>25</v>
      </c>
    </row>
    <row r="26" spans="1:3" ht="24" customHeight="1">
      <c r="A26" s="10" t="s">
        <v>3</v>
      </c>
      <c r="B26" s="14"/>
      <c r="C26" s="12" t="s">
        <v>26</v>
      </c>
    </row>
    <row r="27" spans="1:3" ht="24" customHeight="1">
      <c r="A27" s="15" t="s">
        <v>3</v>
      </c>
      <c r="B27" s="16"/>
      <c r="C27" s="17" t="s">
        <v>27</v>
      </c>
    </row>
    <row r="28" spans="1:2" ht="13.5">
      <c r="A28" s="18" t="s">
        <v>3</v>
      </c>
      <c r="B28" s="18"/>
    </row>
    <row r="29" spans="1:2" ht="13.5">
      <c r="A29" s="18"/>
      <c r="B29" s="18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3"/>
  <sheetViews>
    <sheetView workbookViewId="0" topLeftCell="A1">
      <selection activeCell="A1" sqref="A1:IV16384"/>
    </sheetView>
  </sheetViews>
  <sheetFormatPr defaultColWidth="9.00390625" defaultRowHeight="13.5"/>
  <cols>
    <col min="1" max="2" width="2.625" style="0" customWidth="1"/>
    <col min="3" max="3" width="20.625" style="0" customWidth="1"/>
    <col min="4" max="4" width="1.625" style="0" customWidth="1"/>
    <col min="5" max="5" width="15.625" style="0" customWidth="1"/>
    <col min="6" max="6" width="10.625" style="0" customWidth="1"/>
    <col min="7" max="7" width="15.625" style="0" customWidth="1"/>
    <col min="8" max="8" width="10.625" style="0" customWidth="1"/>
    <col min="9" max="9" width="15.625" style="0" customWidth="1"/>
    <col min="10" max="10" width="10.625" style="0" customWidth="1"/>
    <col min="12" max="12" width="12.625" style="0" bestFit="1" customWidth="1"/>
  </cols>
  <sheetData>
    <row r="1" spans="1:11" ht="13.5" customHeight="1">
      <c r="A1" s="72" t="s">
        <v>449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3.5" customHeight="1">
      <c r="A2" s="72" t="s">
        <v>450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3.5" customHeight="1" thickBot="1">
      <c r="A3" s="20"/>
      <c r="B3" s="20"/>
      <c r="C3" s="20"/>
      <c r="D3" s="20"/>
      <c r="E3" s="20"/>
      <c r="F3" s="20"/>
      <c r="G3" s="20"/>
      <c r="H3" s="20"/>
      <c r="I3" s="20"/>
      <c r="J3" s="21" t="s">
        <v>451</v>
      </c>
      <c r="K3" s="20"/>
    </row>
    <row r="4" spans="1:11" ht="13.5" customHeight="1" thickTop="1">
      <c r="A4" s="22" t="s">
        <v>210</v>
      </c>
      <c r="B4" s="22"/>
      <c r="C4" s="22"/>
      <c r="D4" s="23"/>
      <c r="E4" s="129" t="s">
        <v>452</v>
      </c>
      <c r="F4" s="187"/>
      <c r="G4" s="129" t="s">
        <v>214</v>
      </c>
      <c r="H4" s="187"/>
      <c r="I4" s="129" t="s">
        <v>215</v>
      </c>
      <c r="J4" s="187"/>
      <c r="K4" s="20"/>
    </row>
    <row r="5" spans="1:11" ht="13.5" customHeight="1">
      <c r="A5" s="33"/>
      <c r="B5" s="33"/>
      <c r="C5" s="33"/>
      <c r="D5" s="34"/>
      <c r="E5" s="132" t="s">
        <v>453</v>
      </c>
      <c r="F5" s="193" t="s">
        <v>454</v>
      </c>
      <c r="G5" s="132" t="s">
        <v>453</v>
      </c>
      <c r="H5" s="193" t="s">
        <v>454</v>
      </c>
      <c r="I5" s="132" t="s">
        <v>453</v>
      </c>
      <c r="J5" s="193" t="s">
        <v>454</v>
      </c>
      <c r="K5" s="20"/>
    </row>
    <row r="6" spans="1:11" ht="13.5" customHeight="1">
      <c r="A6" s="38"/>
      <c r="B6" s="38"/>
      <c r="C6" s="38"/>
      <c r="D6" s="39"/>
      <c r="E6" s="38"/>
      <c r="F6" s="73"/>
      <c r="G6" s="73"/>
      <c r="H6" s="73"/>
      <c r="I6" s="38"/>
      <c r="J6" s="73"/>
      <c r="K6" s="20"/>
    </row>
    <row r="7" spans="1:11" ht="13.5" customHeight="1">
      <c r="A7" s="38"/>
      <c r="B7" s="57" t="s">
        <v>275</v>
      </c>
      <c r="C7" s="57"/>
      <c r="D7" s="39"/>
      <c r="E7" s="55">
        <v>699957563</v>
      </c>
      <c r="F7" s="45">
        <v>0</v>
      </c>
      <c r="G7" s="55">
        <v>669235003</v>
      </c>
      <c r="H7" s="45">
        <v>0</v>
      </c>
      <c r="I7" s="86">
        <v>622690444</v>
      </c>
      <c r="J7" s="45">
        <v>0</v>
      </c>
      <c r="K7" s="20"/>
    </row>
    <row r="8" spans="1:11" ht="13.5" customHeight="1">
      <c r="A8" s="38"/>
      <c r="B8" s="57" t="s">
        <v>277</v>
      </c>
      <c r="C8" s="57"/>
      <c r="D8" s="39"/>
      <c r="E8" s="55">
        <v>681138546</v>
      </c>
      <c r="F8" s="45">
        <v>0</v>
      </c>
      <c r="G8" s="55">
        <v>651833804</v>
      </c>
      <c r="H8" s="45">
        <v>0</v>
      </c>
      <c r="I8" s="86">
        <v>606106854</v>
      </c>
      <c r="J8" s="45">
        <v>0</v>
      </c>
      <c r="K8" s="20"/>
    </row>
    <row r="9" spans="1:11" ht="13.5" customHeight="1">
      <c r="A9" s="38"/>
      <c r="B9" s="57" t="s">
        <v>455</v>
      </c>
      <c r="C9" s="57"/>
      <c r="D9" s="39"/>
      <c r="E9" s="55">
        <v>18819017</v>
      </c>
      <c r="F9" s="45">
        <v>0</v>
      </c>
      <c r="G9" s="55">
        <v>17401199</v>
      </c>
      <c r="H9" s="45">
        <v>0</v>
      </c>
      <c r="I9" s="86">
        <v>16583590</v>
      </c>
      <c r="J9" s="45">
        <v>0</v>
      </c>
      <c r="K9" s="20"/>
    </row>
    <row r="10" spans="1:11" ht="13.5" customHeight="1">
      <c r="A10" s="38"/>
      <c r="B10" s="57" t="s">
        <v>456</v>
      </c>
      <c r="C10" s="57"/>
      <c r="D10" s="39"/>
      <c r="E10" s="55">
        <v>17116129</v>
      </c>
      <c r="F10" s="45">
        <v>0</v>
      </c>
      <c r="G10" s="55">
        <v>16029781</v>
      </c>
      <c r="H10" s="45">
        <v>0</v>
      </c>
      <c r="I10" s="86">
        <v>14672122</v>
      </c>
      <c r="J10" s="45">
        <v>0</v>
      </c>
      <c r="K10" s="20"/>
    </row>
    <row r="11" spans="1:11" ht="13.5" customHeight="1">
      <c r="A11" s="38"/>
      <c r="B11" s="57" t="s">
        <v>457</v>
      </c>
      <c r="C11" s="57"/>
      <c r="D11" s="39"/>
      <c r="E11" s="55">
        <v>1702888</v>
      </c>
      <c r="F11" s="45">
        <v>0</v>
      </c>
      <c r="G11" s="55">
        <v>1371418</v>
      </c>
      <c r="H11" s="45">
        <v>0</v>
      </c>
      <c r="I11" s="86">
        <v>1911468</v>
      </c>
      <c r="J11" s="45">
        <v>0</v>
      </c>
      <c r="K11" s="20"/>
    </row>
    <row r="12" spans="1:11" ht="13.5" customHeight="1">
      <c r="A12" s="38"/>
      <c r="B12" s="38"/>
      <c r="C12" s="38"/>
      <c r="D12" s="39"/>
      <c r="E12" s="56"/>
      <c r="F12" s="56"/>
      <c r="I12" s="86"/>
      <c r="K12" s="20"/>
    </row>
    <row r="13" spans="1:11" s="50" customFormat="1" ht="13.5" customHeight="1">
      <c r="A13" s="135" t="s">
        <v>458</v>
      </c>
      <c r="B13" s="135"/>
      <c r="C13" s="135"/>
      <c r="D13" s="136"/>
      <c r="E13" s="256">
        <v>699957563</v>
      </c>
      <c r="F13" s="257">
        <v>100</v>
      </c>
      <c r="G13" s="256">
        <v>669235003</v>
      </c>
      <c r="H13" s="257">
        <f>+G13/G$13*100</f>
        <v>100</v>
      </c>
      <c r="I13" s="85">
        <v>622690444</v>
      </c>
      <c r="J13" s="258">
        <f>+I13/I$13*100</f>
        <v>100</v>
      </c>
      <c r="K13" s="259"/>
    </row>
    <row r="14" spans="1:11" ht="7.5" customHeight="1">
      <c r="A14" s="38"/>
      <c r="B14" s="38"/>
      <c r="C14" s="38"/>
      <c r="D14" s="39"/>
      <c r="E14" s="56"/>
      <c r="F14" s="56"/>
      <c r="I14" s="86"/>
      <c r="J14" s="260"/>
      <c r="K14" s="20"/>
    </row>
    <row r="15" spans="1:11" ht="13.5" customHeight="1">
      <c r="A15" s="38"/>
      <c r="B15" s="57" t="s">
        <v>459</v>
      </c>
      <c r="C15" s="57"/>
      <c r="D15" s="39"/>
      <c r="E15" s="55">
        <v>76531513</v>
      </c>
      <c r="F15" s="56">
        <v>10.933736135657698</v>
      </c>
      <c r="G15" s="55">
        <v>67212947</v>
      </c>
      <c r="H15" s="56">
        <f aca="true" t="shared" si="0" ref="H15:H28">+G15/G$13*100</f>
        <v>10.043250382705999</v>
      </c>
      <c r="I15" s="86">
        <v>65928117</v>
      </c>
      <c r="J15" s="261">
        <f>+I15/I$13*100</f>
        <v>10.587623053357794</v>
      </c>
      <c r="K15" s="262"/>
    </row>
    <row r="16" spans="1:11" ht="13.5" customHeight="1">
      <c r="A16" s="38"/>
      <c r="B16" s="57" t="s">
        <v>227</v>
      </c>
      <c r="C16" s="57"/>
      <c r="D16" s="39"/>
      <c r="E16" s="55">
        <v>2150327</v>
      </c>
      <c r="F16" s="56">
        <v>0.30720819570600166</v>
      </c>
      <c r="G16" s="55">
        <v>2257458</v>
      </c>
      <c r="H16" s="56">
        <f t="shared" si="0"/>
        <v>0.33731917635515546</v>
      </c>
      <c r="I16" s="86">
        <v>2990090</v>
      </c>
      <c r="J16" s="261">
        <f aca="true" t="shared" si="1" ref="J16:J28">+I16/I$13*100</f>
        <v>0.48018883681471747</v>
      </c>
      <c r="K16" s="20"/>
    </row>
    <row r="17" spans="1:11" ht="13.5" customHeight="1">
      <c r="A17" s="38"/>
      <c r="B17" s="57" t="s">
        <v>460</v>
      </c>
      <c r="C17" s="57"/>
      <c r="D17" s="39"/>
      <c r="E17" s="55">
        <v>514032</v>
      </c>
      <c r="F17" s="45">
        <v>0.07343759495888182</v>
      </c>
      <c r="G17" s="55">
        <v>522754</v>
      </c>
      <c r="H17" s="56">
        <f t="shared" si="0"/>
        <v>0.07811217250392385</v>
      </c>
      <c r="I17" s="86">
        <v>1224748</v>
      </c>
      <c r="J17" s="261">
        <f t="shared" si="1"/>
        <v>0.1966864935540909</v>
      </c>
      <c r="K17" s="20"/>
    </row>
    <row r="18" spans="1:11" ht="13.5" customHeight="1">
      <c r="A18" s="38"/>
      <c r="B18" s="57" t="s">
        <v>231</v>
      </c>
      <c r="C18" s="57"/>
      <c r="D18" s="39"/>
      <c r="E18" s="55">
        <v>214377658</v>
      </c>
      <c r="F18" s="56">
        <v>30.62723646862003</v>
      </c>
      <c r="G18" s="55">
        <v>207157079</v>
      </c>
      <c r="H18" s="56">
        <f t="shared" si="0"/>
        <v>30.954310230542436</v>
      </c>
      <c r="I18" s="86">
        <v>190773276</v>
      </c>
      <c r="J18" s="261">
        <f t="shared" si="1"/>
        <v>30.636936512871877</v>
      </c>
      <c r="K18" s="20"/>
    </row>
    <row r="19" spans="1:11" ht="13.5" customHeight="1">
      <c r="A19" s="38"/>
      <c r="B19" s="57" t="s">
        <v>233</v>
      </c>
      <c r="C19" s="57"/>
      <c r="D19" s="39"/>
      <c r="E19" s="55">
        <v>301152</v>
      </c>
      <c r="F19" s="56">
        <v>0.043024322604540526</v>
      </c>
      <c r="G19" s="55">
        <v>296741</v>
      </c>
      <c r="H19" s="56">
        <f t="shared" si="0"/>
        <v>0.044340328684212595</v>
      </c>
      <c r="I19" s="86">
        <v>318180</v>
      </c>
      <c r="J19" s="261">
        <f t="shared" si="1"/>
        <v>0.051097620505639235</v>
      </c>
      <c r="K19" s="20"/>
    </row>
    <row r="20" spans="1:11" ht="13.5" customHeight="1">
      <c r="A20" s="38"/>
      <c r="B20" s="57" t="s">
        <v>240</v>
      </c>
      <c r="C20" s="57"/>
      <c r="D20" s="39"/>
      <c r="E20" s="55">
        <v>12852048</v>
      </c>
      <c r="F20" s="56">
        <v>1.8361181704954304</v>
      </c>
      <c r="G20" s="55">
        <v>11786903</v>
      </c>
      <c r="H20" s="56">
        <f t="shared" si="0"/>
        <v>1.761250225580326</v>
      </c>
      <c r="I20" s="86">
        <v>8516630</v>
      </c>
      <c r="J20" s="261">
        <f t="shared" si="1"/>
        <v>1.3677149026555482</v>
      </c>
      <c r="K20" s="20"/>
    </row>
    <row r="21" spans="1:11" ht="13.5" customHeight="1">
      <c r="A21" s="38"/>
      <c r="B21" s="57" t="s">
        <v>241</v>
      </c>
      <c r="C21" s="57"/>
      <c r="D21" s="39"/>
      <c r="E21" s="55">
        <v>7094755</v>
      </c>
      <c r="F21" s="56">
        <v>1.0135978772187364</v>
      </c>
      <c r="G21" s="55">
        <v>6980886</v>
      </c>
      <c r="H21" s="56">
        <f t="shared" si="0"/>
        <v>1.0431142974749634</v>
      </c>
      <c r="I21" s="86">
        <v>6934778</v>
      </c>
      <c r="J21" s="261">
        <f t="shared" si="1"/>
        <v>1.1136798495658302</v>
      </c>
      <c r="K21" s="20"/>
    </row>
    <row r="22" spans="1:11" ht="13.5" customHeight="1">
      <c r="A22" s="38"/>
      <c r="B22" s="57" t="s">
        <v>235</v>
      </c>
      <c r="C22" s="57"/>
      <c r="D22" s="39"/>
      <c r="E22" s="55">
        <v>159077467</v>
      </c>
      <c r="F22" s="56">
        <v>22.72673022035766</v>
      </c>
      <c r="G22" s="55">
        <v>131705661</v>
      </c>
      <c r="H22" s="56">
        <f t="shared" si="0"/>
        <v>19.680031739164725</v>
      </c>
      <c r="I22" s="86">
        <v>124275841</v>
      </c>
      <c r="J22" s="261">
        <f t="shared" si="1"/>
        <v>19.957884723858072</v>
      </c>
      <c r="K22" s="20"/>
    </row>
    <row r="23" spans="1:11" ht="13.5" customHeight="1">
      <c r="A23" s="38"/>
      <c r="B23" s="57" t="s">
        <v>242</v>
      </c>
      <c r="C23" s="57"/>
      <c r="D23" s="39"/>
      <c r="E23" s="55">
        <v>2446425</v>
      </c>
      <c r="F23" s="56">
        <v>0.3495104745371542</v>
      </c>
      <c r="G23" s="55">
        <v>1616280</v>
      </c>
      <c r="H23" s="56">
        <f t="shared" si="0"/>
        <v>0.24151157556832092</v>
      </c>
      <c r="I23" s="86">
        <v>2153489</v>
      </c>
      <c r="J23" s="261">
        <f t="shared" si="1"/>
        <v>0.3458362049313864</v>
      </c>
      <c r="K23" s="20"/>
    </row>
    <row r="24" spans="1:11" ht="13.5" customHeight="1">
      <c r="A24" s="38"/>
      <c r="B24" s="57" t="s">
        <v>243</v>
      </c>
      <c r="C24" s="57"/>
      <c r="D24" s="39"/>
      <c r="E24" s="55">
        <v>5000</v>
      </c>
      <c r="F24" s="56">
        <v>0.000714329019972315</v>
      </c>
      <c r="G24" s="55">
        <v>1000</v>
      </c>
      <c r="H24" s="56">
        <f t="shared" si="0"/>
        <v>0.00014942434204984344</v>
      </c>
      <c r="I24" s="86">
        <v>1000</v>
      </c>
      <c r="J24" s="261">
        <f t="shared" si="1"/>
        <v>0.0001605934392659477</v>
      </c>
      <c r="K24" s="20"/>
    </row>
    <row r="25" spans="1:11" ht="13.5" customHeight="1">
      <c r="A25" s="38"/>
      <c r="B25" s="57" t="s">
        <v>245</v>
      </c>
      <c r="C25" s="57"/>
      <c r="D25" s="39"/>
      <c r="E25" s="55">
        <v>4023669</v>
      </c>
      <c r="F25" s="56">
        <v>0.574844706692597</v>
      </c>
      <c r="G25" s="55">
        <v>20077578</v>
      </c>
      <c r="H25" s="56">
        <f t="shared" si="0"/>
        <v>3.0000788826044116</v>
      </c>
      <c r="I25" s="86">
        <v>17406861</v>
      </c>
      <c r="J25" s="261">
        <f t="shared" si="1"/>
        <v>2.7954276748142934</v>
      </c>
      <c r="K25" s="20"/>
    </row>
    <row r="26" spans="1:11" ht="13.5" customHeight="1">
      <c r="A26" s="38"/>
      <c r="B26" s="57" t="s">
        <v>246</v>
      </c>
      <c r="C26" s="57"/>
      <c r="D26" s="39"/>
      <c r="E26" s="55">
        <v>19395388</v>
      </c>
      <c r="F26" s="56">
        <v>2.77093770040456</v>
      </c>
      <c r="G26" s="55">
        <v>18819017</v>
      </c>
      <c r="H26" s="56">
        <f t="shared" si="0"/>
        <v>2.8120192332498184</v>
      </c>
      <c r="I26" s="86">
        <v>17401199</v>
      </c>
      <c r="J26" s="261">
        <f t="shared" si="1"/>
        <v>2.7945183947611696</v>
      </c>
      <c r="K26" s="20"/>
    </row>
    <row r="27" spans="1:11" ht="13.5" customHeight="1">
      <c r="A27" s="38"/>
      <c r="B27" s="57" t="s">
        <v>248</v>
      </c>
      <c r="C27" s="57"/>
      <c r="D27" s="39"/>
      <c r="E27" s="55">
        <v>59038618</v>
      </c>
      <c r="F27" s="56">
        <v>8.434599627291977</v>
      </c>
      <c r="G27" s="55">
        <v>60523307</v>
      </c>
      <c r="H27" s="56">
        <f t="shared" si="0"/>
        <v>9.043655327155683</v>
      </c>
      <c r="I27" s="86">
        <v>62119535</v>
      </c>
      <c r="J27" s="261">
        <f t="shared" si="1"/>
        <v>9.975989771251411</v>
      </c>
      <c r="K27" s="20"/>
    </row>
    <row r="28" spans="1:11" ht="13.5" customHeight="1">
      <c r="A28" s="38"/>
      <c r="B28" s="57" t="s">
        <v>461</v>
      </c>
      <c r="C28" s="57"/>
      <c r="D28" s="39"/>
      <c r="E28" s="55">
        <v>142149511</v>
      </c>
      <c r="F28" s="56">
        <v>20.308304176434767</v>
      </c>
      <c r="G28" s="55">
        <v>140277392</v>
      </c>
      <c r="H28" s="56">
        <f t="shared" si="0"/>
        <v>20.96085700406797</v>
      </c>
      <c r="I28" s="86">
        <v>122646700</v>
      </c>
      <c r="J28" s="261">
        <f t="shared" si="1"/>
        <v>19.696255367618907</v>
      </c>
      <c r="K28" s="20"/>
    </row>
    <row r="29" spans="1:11" ht="13.5" customHeight="1">
      <c r="A29" s="38"/>
      <c r="B29" s="38"/>
      <c r="C29" s="38"/>
      <c r="D29" s="39"/>
      <c r="E29" s="55"/>
      <c r="F29" s="56"/>
      <c r="H29" s="56"/>
      <c r="I29" s="86"/>
      <c r="J29" s="260"/>
      <c r="K29" s="20"/>
    </row>
    <row r="30" spans="1:11" s="50" customFormat="1" ht="13.5" customHeight="1">
      <c r="A30" s="135" t="s">
        <v>462</v>
      </c>
      <c r="B30" s="135"/>
      <c r="C30" s="135"/>
      <c r="D30" s="136"/>
      <c r="E30" s="256">
        <v>681138546</v>
      </c>
      <c r="F30" s="257">
        <v>100</v>
      </c>
      <c r="G30" s="256">
        <v>651833804</v>
      </c>
      <c r="H30" s="257">
        <f>+G30/G$30*100</f>
        <v>100</v>
      </c>
      <c r="I30" s="85">
        <v>606106854</v>
      </c>
      <c r="J30" s="258">
        <f>+I30/I$30*100</f>
        <v>100</v>
      </c>
      <c r="K30" s="263"/>
    </row>
    <row r="31" spans="1:11" ht="13.5" customHeight="1">
      <c r="A31" s="38"/>
      <c r="B31" s="38"/>
      <c r="C31" s="38"/>
      <c r="D31" s="39"/>
      <c r="E31" s="55"/>
      <c r="F31" s="264"/>
      <c r="H31" s="257"/>
      <c r="I31" s="86"/>
      <c r="J31" s="260"/>
      <c r="K31" s="20"/>
    </row>
    <row r="32" spans="1:12" ht="13.5" customHeight="1">
      <c r="A32" s="38"/>
      <c r="B32" s="57" t="s">
        <v>320</v>
      </c>
      <c r="C32" s="57"/>
      <c r="D32" s="39"/>
      <c r="E32" s="55">
        <v>1157354</v>
      </c>
      <c r="F32" s="56">
        <v>0.16991462409469923</v>
      </c>
      <c r="G32" s="55">
        <v>1147121</v>
      </c>
      <c r="H32" s="56">
        <f aca="true" t="shared" si="2" ref="H32:H49">+G32/G$30*100</f>
        <v>0.17598366224038298</v>
      </c>
      <c r="I32" s="86">
        <v>1037020</v>
      </c>
      <c r="J32" s="261">
        <f>+I32/I$30*100</f>
        <v>0.17109524387592553</v>
      </c>
      <c r="K32" s="20"/>
      <c r="L32" s="265"/>
    </row>
    <row r="33" spans="1:11" ht="13.5" customHeight="1">
      <c r="A33" s="38"/>
      <c r="B33" s="57" t="s">
        <v>463</v>
      </c>
      <c r="C33" s="57"/>
      <c r="D33" s="39"/>
      <c r="E33" s="55">
        <v>31262225</v>
      </c>
      <c r="F33" s="56">
        <v>4.589701343961233</v>
      </c>
      <c r="G33" s="55">
        <v>30520419</v>
      </c>
      <c r="H33" s="56">
        <f t="shared" si="2"/>
        <v>4.682239370328821</v>
      </c>
      <c r="I33" s="86">
        <v>34140224</v>
      </c>
      <c r="J33" s="261">
        <f aca="true" t="shared" si="3" ref="J33:J49">+I33/I$30*100</f>
        <v>5.632707133188103</v>
      </c>
      <c r="K33" s="20"/>
    </row>
    <row r="34" spans="1:11" ht="13.5" customHeight="1">
      <c r="A34" s="38"/>
      <c r="B34" s="57" t="s">
        <v>464</v>
      </c>
      <c r="C34" s="57"/>
      <c r="D34" s="39"/>
      <c r="E34" s="55">
        <v>44828785</v>
      </c>
      <c r="F34" s="56">
        <v>6.581448849614803</v>
      </c>
      <c r="G34" s="55">
        <v>48596580</v>
      </c>
      <c r="H34" s="56">
        <f t="shared" si="2"/>
        <v>7.45536357608112</v>
      </c>
      <c r="I34" s="86">
        <v>40090563</v>
      </c>
      <c r="J34" s="261">
        <f t="shared" si="3"/>
        <v>6.614438153177525</v>
      </c>
      <c r="K34" s="20"/>
    </row>
    <row r="35" spans="1:11" ht="13.5" customHeight="1">
      <c r="A35" s="38"/>
      <c r="B35" s="57" t="s">
        <v>465</v>
      </c>
      <c r="C35" s="57"/>
      <c r="D35" s="39"/>
      <c r="E35" s="55">
        <v>16594401</v>
      </c>
      <c r="F35" s="56">
        <v>2.436273955930252</v>
      </c>
      <c r="G35" s="55">
        <v>16447741</v>
      </c>
      <c r="H35" s="56">
        <f t="shared" si="2"/>
        <v>2.5233028571190825</v>
      </c>
      <c r="I35" s="86">
        <v>15701334</v>
      </c>
      <c r="J35" s="261">
        <f t="shared" si="3"/>
        <v>2.59052242956487</v>
      </c>
      <c r="K35" s="20"/>
    </row>
    <row r="36" spans="1:11" ht="13.5" customHeight="1">
      <c r="A36" s="38"/>
      <c r="B36" s="57" t="s">
        <v>466</v>
      </c>
      <c r="C36" s="57"/>
      <c r="D36" s="39"/>
      <c r="E36" s="55">
        <v>6480514</v>
      </c>
      <c r="F36" s="56">
        <v>0.9514237651145939</v>
      </c>
      <c r="G36" s="55">
        <v>2915913</v>
      </c>
      <c r="H36" s="56">
        <f t="shared" si="2"/>
        <v>0.4473399480214745</v>
      </c>
      <c r="I36" s="86">
        <v>2958927</v>
      </c>
      <c r="J36" s="261">
        <f t="shared" si="3"/>
        <v>0.48818570198844835</v>
      </c>
      <c r="K36" s="20"/>
    </row>
    <row r="37" spans="1:11" ht="13.5" customHeight="1">
      <c r="A37" s="38"/>
      <c r="B37" s="57" t="s">
        <v>467</v>
      </c>
      <c r="C37" s="57"/>
      <c r="D37" s="39"/>
      <c r="E37" s="55">
        <v>100428400</v>
      </c>
      <c r="F37" s="56">
        <v>14.744195669114282</v>
      </c>
      <c r="G37" s="55">
        <v>91863264</v>
      </c>
      <c r="H37" s="56">
        <f t="shared" si="2"/>
        <v>14.093050013098123</v>
      </c>
      <c r="I37" s="86">
        <v>73675548</v>
      </c>
      <c r="J37" s="261">
        <f t="shared" si="3"/>
        <v>12.155537841847272</v>
      </c>
      <c r="K37" s="20"/>
    </row>
    <row r="38" spans="1:11" ht="13.5" customHeight="1">
      <c r="A38" s="38"/>
      <c r="B38" s="57" t="s">
        <v>468</v>
      </c>
      <c r="C38" s="57"/>
      <c r="D38" s="39"/>
      <c r="E38" s="55">
        <v>54074889</v>
      </c>
      <c r="F38" s="56">
        <v>7.938897206384206</v>
      </c>
      <c r="G38" s="55">
        <v>47862471</v>
      </c>
      <c r="H38" s="56">
        <f t="shared" si="2"/>
        <v>7.34274146358939</v>
      </c>
      <c r="I38" s="86">
        <v>55119678</v>
      </c>
      <c r="J38" s="261">
        <f t="shared" si="3"/>
        <v>9.094052911007008</v>
      </c>
      <c r="K38" s="20"/>
    </row>
    <row r="39" spans="1:11" ht="13.5" customHeight="1">
      <c r="A39" s="38"/>
      <c r="B39" s="57" t="s">
        <v>469</v>
      </c>
      <c r="C39" s="57"/>
      <c r="D39" s="39"/>
      <c r="E39" s="55">
        <v>171906287</v>
      </c>
      <c r="F39" s="56">
        <v>25.238079390679495</v>
      </c>
      <c r="G39" s="55">
        <v>156061562</v>
      </c>
      <c r="H39" s="56">
        <f t="shared" si="2"/>
        <v>23.941925233444934</v>
      </c>
      <c r="I39" s="86">
        <v>130559788</v>
      </c>
      <c r="J39" s="261">
        <f t="shared" si="3"/>
        <v>21.54072126694677</v>
      </c>
      <c r="K39" s="20"/>
    </row>
    <row r="40" spans="1:11" ht="13.5" customHeight="1">
      <c r="A40" s="38"/>
      <c r="B40" s="57" t="s">
        <v>470</v>
      </c>
      <c r="C40" s="57"/>
      <c r="D40" s="39"/>
      <c r="E40" s="55">
        <v>25966029</v>
      </c>
      <c r="F40" s="56">
        <v>3.8121508689364347</v>
      </c>
      <c r="G40" s="55">
        <v>23604688</v>
      </c>
      <c r="H40" s="56">
        <f t="shared" si="2"/>
        <v>3.6212739896502826</v>
      </c>
      <c r="I40" s="86">
        <v>22308684</v>
      </c>
      <c r="J40" s="261">
        <f t="shared" si="3"/>
        <v>3.6806519927590196</v>
      </c>
      <c r="K40" s="20"/>
    </row>
    <row r="41" spans="1:11" ht="13.5" customHeight="1">
      <c r="A41" s="38"/>
      <c r="B41" s="57" t="s">
        <v>471</v>
      </c>
      <c r="C41" s="57"/>
      <c r="D41" s="39"/>
      <c r="E41" s="55">
        <v>115669620</v>
      </c>
      <c r="F41" s="56">
        <v>16.981805049688084</v>
      </c>
      <c r="G41" s="55">
        <v>116154016</v>
      </c>
      <c r="H41" s="56">
        <f t="shared" si="2"/>
        <v>17.819575371393288</v>
      </c>
      <c r="I41" s="86">
        <v>111050466</v>
      </c>
      <c r="J41" s="261">
        <f t="shared" si="3"/>
        <v>18.32192876010605</v>
      </c>
      <c r="K41" s="20"/>
    </row>
    <row r="42" spans="1:11" ht="13.5" customHeight="1">
      <c r="A42" s="38"/>
      <c r="B42" s="57" t="s">
        <v>472</v>
      </c>
      <c r="C42" s="57"/>
      <c r="D42" s="39"/>
      <c r="E42" s="55">
        <v>4425111</v>
      </c>
      <c r="F42" s="56">
        <v>0.6496638644203231</v>
      </c>
      <c r="G42" s="55">
        <v>2682741</v>
      </c>
      <c r="H42" s="56">
        <f t="shared" si="2"/>
        <v>0.41156825306347566</v>
      </c>
      <c r="I42" s="86">
        <v>3355563</v>
      </c>
      <c r="J42" s="261">
        <f t="shared" si="3"/>
        <v>0.5536256483250395</v>
      </c>
      <c r="K42" s="20"/>
    </row>
    <row r="43" spans="1:11" ht="13.5" customHeight="1">
      <c r="A43" s="38"/>
      <c r="B43" s="57" t="s">
        <v>347</v>
      </c>
      <c r="C43" s="57"/>
      <c r="D43" s="39"/>
      <c r="E43" s="55">
        <v>95906536</v>
      </c>
      <c r="F43" s="56">
        <v>14.080327205560907</v>
      </c>
      <c r="G43" s="55">
        <v>105281943</v>
      </c>
      <c r="H43" s="56">
        <f t="shared" si="2"/>
        <v>16.15165435636106</v>
      </c>
      <c r="I43" s="86">
        <v>107849933</v>
      </c>
      <c r="J43" s="261">
        <f t="shared" si="3"/>
        <v>17.793881109946994</v>
      </c>
      <c r="K43" s="20"/>
    </row>
    <row r="44" spans="1:11" ht="13.5" customHeight="1">
      <c r="A44" s="38"/>
      <c r="B44" s="57" t="s">
        <v>473</v>
      </c>
      <c r="C44" s="57"/>
      <c r="D44" s="39"/>
      <c r="E44" s="55">
        <v>0</v>
      </c>
      <c r="F44" s="56">
        <v>0</v>
      </c>
      <c r="G44" s="56">
        <v>0</v>
      </c>
      <c r="H44" s="56">
        <f t="shared" si="2"/>
        <v>0</v>
      </c>
      <c r="I44" s="56">
        <v>0</v>
      </c>
      <c r="J44" s="261">
        <f t="shared" si="3"/>
        <v>0</v>
      </c>
      <c r="K44" s="20"/>
    </row>
    <row r="45" spans="1:11" ht="13.5" customHeight="1">
      <c r="A45" s="38"/>
      <c r="B45" s="57" t="s">
        <v>372</v>
      </c>
      <c r="C45" s="57"/>
      <c r="D45" s="39"/>
      <c r="E45" s="55">
        <v>6812201</v>
      </c>
      <c r="F45" s="56">
        <v>1.0001197318819774</v>
      </c>
      <c r="G45" s="55">
        <v>5984381</v>
      </c>
      <c r="H45" s="56">
        <f t="shared" si="2"/>
        <v>0.9180838678934178</v>
      </c>
      <c r="I45" s="86">
        <v>6769453</v>
      </c>
      <c r="J45" s="261">
        <f t="shared" si="3"/>
        <v>1.116874517310771</v>
      </c>
      <c r="K45" s="20"/>
    </row>
    <row r="46" spans="1:11" ht="13.5" customHeight="1">
      <c r="A46" s="38"/>
      <c r="B46" s="57" t="s">
        <v>474</v>
      </c>
      <c r="C46" s="57"/>
      <c r="D46" s="39"/>
      <c r="E46" s="55">
        <v>197778</v>
      </c>
      <c r="F46" s="56">
        <v>0.029036383443787662</v>
      </c>
      <c r="G46" s="55">
        <v>187381</v>
      </c>
      <c r="H46" s="56">
        <f t="shared" si="2"/>
        <v>0.028746744776065647</v>
      </c>
      <c r="I46" s="86">
        <v>161400</v>
      </c>
      <c r="J46" s="261">
        <f t="shared" si="3"/>
        <v>0.02662896796742048</v>
      </c>
      <c r="K46" s="20"/>
    </row>
    <row r="47" spans="1:11" ht="13.5" customHeight="1">
      <c r="A47" s="38"/>
      <c r="B47" s="57" t="s">
        <v>371</v>
      </c>
      <c r="C47" s="57"/>
      <c r="D47" s="39"/>
      <c r="E47" s="55">
        <v>1480</v>
      </c>
      <c r="F47" s="56">
        <v>0.00021728325444086673</v>
      </c>
      <c r="G47" s="55">
        <v>675</v>
      </c>
      <c r="H47" s="56">
        <f t="shared" si="2"/>
        <v>0.00010355400346803737</v>
      </c>
      <c r="I47" s="86">
        <v>495</v>
      </c>
      <c r="J47" s="261">
        <f t="shared" si="3"/>
        <v>8.166876792982116E-05</v>
      </c>
      <c r="K47" s="20"/>
    </row>
    <row r="48" spans="1:11" ht="13.5" customHeight="1">
      <c r="A48" s="38"/>
      <c r="B48" s="57" t="s">
        <v>356</v>
      </c>
      <c r="C48" s="57"/>
      <c r="D48" s="39"/>
      <c r="E48" s="55">
        <v>1672724</v>
      </c>
      <c r="F48" s="56">
        <v>0.24557764493334075</v>
      </c>
      <c r="G48" s="55">
        <v>1481876</v>
      </c>
      <c r="H48" s="56">
        <f t="shared" si="2"/>
        <v>0.2273395443602983</v>
      </c>
      <c r="I48" s="86">
        <v>1593106</v>
      </c>
      <c r="J48" s="261">
        <f t="shared" si="3"/>
        <v>0.2628424327305165</v>
      </c>
      <c r="K48" s="20"/>
    </row>
    <row r="49" spans="1:11" ht="13.5" customHeight="1">
      <c r="A49" s="38"/>
      <c r="B49" s="57" t="s">
        <v>367</v>
      </c>
      <c r="C49" s="57"/>
      <c r="D49" s="39"/>
      <c r="E49" s="55">
        <v>3754212</v>
      </c>
      <c r="F49" s="56">
        <v>0.5511671629871319</v>
      </c>
      <c r="G49" s="55">
        <v>1041032</v>
      </c>
      <c r="H49" s="56">
        <f t="shared" si="2"/>
        <v>0.1597081945753154</v>
      </c>
      <c r="I49" s="86">
        <v>734672</v>
      </c>
      <c r="J49" s="261">
        <f t="shared" si="3"/>
        <v>0.12121163044957087</v>
      </c>
      <c r="K49" s="20"/>
    </row>
    <row r="50" spans="1:11" ht="13.5" customHeight="1">
      <c r="A50" s="38"/>
      <c r="B50" s="38"/>
      <c r="C50" s="38"/>
      <c r="D50" s="39"/>
      <c r="E50" s="55"/>
      <c r="F50" s="56"/>
      <c r="G50" s="266"/>
      <c r="H50" s="56"/>
      <c r="I50" s="86"/>
      <c r="J50" s="267"/>
      <c r="K50" s="20"/>
    </row>
    <row r="51" spans="1:12" ht="13.5" customHeight="1">
      <c r="A51" s="38"/>
      <c r="B51" s="57" t="s">
        <v>475</v>
      </c>
      <c r="C51" s="57"/>
      <c r="D51" s="39"/>
      <c r="E51" s="55">
        <v>142189552</v>
      </c>
      <c r="F51" s="56">
        <v>20.87527608516814</v>
      </c>
      <c r="G51" s="55">
        <v>141523038</v>
      </c>
      <c r="H51" s="56">
        <f aca="true" t="shared" si="4" ref="H51:H71">+G51/G$30*100</f>
        <v>21.711521730161756</v>
      </c>
      <c r="I51" s="86">
        <v>135336035</v>
      </c>
      <c r="J51" s="261">
        <f>+I51/I$30*100</f>
        <v>22.328741888802334</v>
      </c>
      <c r="K51" s="262"/>
      <c r="L51" s="265"/>
    </row>
    <row r="52" spans="1:11" ht="13.5" customHeight="1">
      <c r="A52" s="38"/>
      <c r="B52" s="57" t="s">
        <v>476</v>
      </c>
      <c r="C52" s="57"/>
      <c r="D52" s="39"/>
      <c r="E52" s="55">
        <v>16083106</v>
      </c>
      <c r="F52" s="56">
        <v>2.361209198106372</v>
      </c>
      <c r="G52" s="55">
        <v>16568170</v>
      </c>
      <c r="H52" s="56">
        <f t="shared" si="4"/>
        <v>2.541778272057827</v>
      </c>
      <c r="I52" s="86">
        <v>16049896</v>
      </c>
      <c r="J52" s="261">
        <f aca="true" t="shared" si="5" ref="J52:J71">+I52/I$30*100</f>
        <v>2.648030771155081</v>
      </c>
      <c r="K52" s="20"/>
    </row>
    <row r="53" spans="1:11" ht="13.5" customHeight="1">
      <c r="A53" s="38"/>
      <c r="B53" s="57" t="s">
        <v>285</v>
      </c>
      <c r="C53" s="57"/>
      <c r="D53" s="39"/>
      <c r="E53" s="55">
        <v>4995648</v>
      </c>
      <c r="F53" s="56">
        <v>0.733426118568248</v>
      </c>
      <c r="G53" s="55">
        <v>5333556</v>
      </c>
      <c r="H53" s="56">
        <f t="shared" si="4"/>
        <v>0.8182386318829209</v>
      </c>
      <c r="I53" s="86">
        <v>5461501</v>
      </c>
      <c r="J53" s="261">
        <f t="shared" si="5"/>
        <v>0.9010789044797702</v>
      </c>
      <c r="K53" s="20"/>
    </row>
    <row r="54" spans="1:11" ht="13.5" customHeight="1">
      <c r="A54" s="38"/>
      <c r="B54" s="57" t="s">
        <v>477</v>
      </c>
      <c r="C54" s="57"/>
      <c r="D54" s="39"/>
      <c r="E54" s="55">
        <v>13009177</v>
      </c>
      <c r="F54" s="56">
        <v>1.9099164298359939</v>
      </c>
      <c r="G54" s="55">
        <v>12722911</v>
      </c>
      <c r="H54" s="56">
        <f t="shared" si="4"/>
        <v>1.9518642515815274</v>
      </c>
      <c r="I54" s="86">
        <v>7929742</v>
      </c>
      <c r="J54" s="261">
        <f t="shared" si="5"/>
        <v>1.3083075942249616</v>
      </c>
      <c r="K54" s="20"/>
    </row>
    <row r="55" spans="1:11" ht="13.5" customHeight="1">
      <c r="A55" s="38"/>
      <c r="B55" s="57" t="s">
        <v>287</v>
      </c>
      <c r="C55" s="57"/>
      <c r="D55" s="39"/>
      <c r="E55" s="55">
        <v>70118107</v>
      </c>
      <c r="F55" s="56">
        <v>10.294250327157377</v>
      </c>
      <c r="G55" s="62">
        <v>69382658</v>
      </c>
      <c r="H55" s="56">
        <f t="shared" si="4"/>
        <v>10.644225195783187</v>
      </c>
      <c r="I55" s="86">
        <v>68382529</v>
      </c>
      <c r="J55" s="261">
        <f t="shared" si="5"/>
        <v>11.282256346172256</v>
      </c>
      <c r="K55" s="20"/>
    </row>
    <row r="56" spans="1:12" ht="13.5" customHeight="1">
      <c r="A56" s="38"/>
      <c r="B56" s="57" t="s">
        <v>478</v>
      </c>
      <c r="C56" s="57"/>
      <c r="D56" s="39"/>
      <c r="E56" s="55">
        <v>272289489</v>
      </c>
      <c r="F56" s="56">
        <v>39.97563940537877</v>
      </c>
      <c r="G56" s="55">
        <v>238557782</v>
      </c>
      <c r="H56" s="56">
        <f t="shared" si="4"/>
        <v>36.59794575489675</v>
      </c>
      <c r="I56" s="86">
        <v>196484880</v>
      </c>
      <c r="J56" s="261">
        <f t="shared" si="5"/>
        <v>32.41753144735103</v>
      </c>
      <c r="K56" s="20"/>
      <c r="L56" s="265"/>
    </row>
    <row r="57" spans="1:11" ht="13.5" customHeight="1">
      <c r="A57" s="38"/>
      <c r="C57" s="59" t="s">
        <v>479</v>
      </c>
      <c r="D57" s="39"/>
      <c r="E57" s="55">
        <v>137568784</v>
      </c>
      <c r="F57" s="56">
        <v>20.196887227697726</v>
      </c>
      <c r="G57" s="55">
        <v>121040583</v>
      </c>
      <c r="H57" s="56">
        <f t="shared" si="4"/>
        <v>18.569239928526322</v>
      </c>
      <c r="I57" s="86">
        <v>94354683</v>
      </c>
      <c r="J57" s="261">
        <f t="shared" si="5"/>
        <v>15.567334765694632</v>
      </c>
      <c r="K57" s="20"/>
    </row>
    <row r="58" spans="1:11" ht="13.5" customHeight="1">
      <c r="A58" s="38"/>
      <c r="C58" s="59" t="s">
        <v>480</v>
      </c>
      <c r="D58" s="39"/>
      <c r="E58" s="55">
        <v>113836574</v>
      </c>
      <c r="F58" s="56">
        <v>16.712690049404426</v>
      </c>
      <c r="G58" s="55">
        <v>98599006</v>
      </c>
      <c r="H58" s="56">
        <f t="shared" si="4"/>
        <v>15.126402680398577</v>
      </c>
      <c r="I58" s="86">
        <v>87133590</v>
      </c>
      <c r="J58" s="261">
        <f t="shared" si="5"/>
        <v>14.375945334549872</v>
      </c>
      <c r="K58" s="20"/>
    </row>
    <row r="59" spans="1:11" ht="13.5" customHeight="1">
      <c r="A59" s="38"/>
      <c r="C59" s="59" t="s">
        <v>481</v>
      </c>
      <c r="D59" s="39"/>
      <c r="E59" s="55">
        <v>20884131</v>
      </c>
      <c r="F59" s="56">
        <v>3.0660621282766165</v>
      </c>
      <c r="G59" s="55">
        <v>18918193</v>
      </c>
      <c r="H59" s="56">
        <f t="shared" si="4"/>
        <v>2.9023031459718527</v>
      </c>
      <c r="I59" s="86">
        <v>14996607</v>
      </c>
      <c r="J59" s="261">
        <f t="shared" si="5"/>
        <v>2.4742513471065286</v>
      </c>
      <c r="K59" s="20"/>
    </row>
    <row r="60" spans="1:12" ht="13.5" customHeight="1">
      <c r="A60" s="38"/>
      <c r="B60" s="57" t="s">
        <v>482</v>
      </c>
      <c r="C60" s="57"/>
      <c r="D60" s="39"/>
      <c r="E60" s="55">
        <v>4425110</v>
      </c>
      <c r="F60" s="56">
        <v>0.6496637176073133</v>
      </c>
      <c r="G60" s="55">
        <v>2682741</v>
      </c>
      <c r="H60" s="56">
        <f t="shared" si="4"/>
        <v>0.41156825306347566</v>
      </c>
      <c r="I60" s="86">
        <v>3355410</v>
      </c>
      <c r="J60" s="261">
        <f t="shared" si="5"/>
        <v>0.5536004052513157</v>
      </c>
      <c r="K60" s="20"/>
      <c r="L60" s="265"/>
    </row>
    <row r="61" spans="1:11" ht="13.5" customHeight="1">
      <c r="A61" s="38"/>
      <c r="C61" s="59" t="s">
        <v>479</v>
      </c>
      <c r="D61" s="39"/>
      <c r="E61" s="55">
        <v>3752548</v>
      </c>
      <c r="F61" s="56">
        <v>0.5509228661388956</v>
      </c>
      <c r="G61" s="55">
        <v>1692512</v>
      </c>
      <c r="H61" s="56">
        <f t="shared" si="4"/>
        <v>0.25965391632251095</v>
      </c>
      <c r="I61" s="86">
        <v>3233922</v>
      </c>
      <c r="J61" s="261">
        <f t="shared" si="5"/>
        <v>0.5335564147901881</v>
      </c>
      <c r="K61" s="20"/>
    </row>
    <row r="62" spans="1:11" ht="13.5" customHeight="1">
      <c r="A62" s="38"/>
      <c r="C62" s="59" t="s">
        <v>480</v>
      </c>
      <c r="D62" s="39"/>
      <c r="E62" s="55">
        <v>82964</v>
      </c>
      <c r="F62" s="56">
        <v>0.012180194541508153</v>
      </c>
      <c r="G62" s="55">
        <v>12894</v>
      </c>
      <c r="H62" s="56">
        <f t="shared" si="4"/>
        <v>0.0019781115862472208</v>
      </c>
      <c r="I62" s="86">
        <v>72704</v>
      </c>
      <c r="J62" s="261">
        <f t="shared" si="5"/>
        <v>0.011995244653676199</v>
      </c>
      <c r="K62" s="20"/>
    </row>
    <row r="63" spans="1:11" ht="13.5" customHeight="1">
      <c r="A63" s="38"/>
      <c r="C63" s="59" t="s">
        <v>481</v>
      </c>
      <c r="D63" s="39"/>
      <c r="E63" s="55">
        <v>589598</v>
      </c>
      <c r="F63" s="56">
        <v>0.08656065692690955</v>
      </c>
      <c r="G63" s="55">
        <v>977335</v>
      </c>
      <c r="H63" s="56">
        <f t="shared" si="4"/>
        <v>0.1499362251547175</v>
      </c>
      <c r="I63" s="86">
        <v>48784</v>
      </c>
      <c r="J63" s="261">
        <f t="shared" si="5"/>
        <v>0.008048745807451305</v>
      </c>
      <c r="K63" s="20"/>
    </row>
    <row r="64" spans="1:11" ht="13.5" customHeight="1">
      <c r="A64" s="38"/>
      <c r="B64" s="57" t="s">
        <v>483</v>
      </c>
      <c r="C64" s="57"/>
      <c r="D64" s="39"/>
      <c r="E64" s="55">
        <v>0</v>
      </c>
      <c r="F64" s="56">
        <v>0</v>
      </c>
      <c r="G64" s="55">
        <v>0</v>
      </c>
      <c r="H64" s="56">
        <f t="shared" si="4"/>
        <v>0</v>
      </c>
      <c r="I64" s="56">
        <v>0</v>
      </c>
      <c r="J64" s="261">
        <f t="shared" si="5"/>
        <v>0</v>
      </c>
      <c r="K64" s="20"/>
    </row>
    <row r="65" spans="1:11" ht="13.5" customHeight="1">
      <c r="A65" s="38"/>
      <c r="C65" s="59" t="s">
        <v>479</v>
      </c>
      <c r="D65" s="39"/>
      <c r="E65" s="55">
        <v>0</v>
      </c>
      <c r="F65" s="56">
        <v>0</v>
      </c>
      <c r="G65" s="55">
        <v>0</v>
      </c>
      <c r="H65" s="56">
        <f t="shared" si="4"/>
        <v>0</v>
      </c>
      <c r="I65" s="56">
        <v>0</v>
      </c>
      <c r="J65" s="261">
        <f t="shared" si="5"/>
        <v>0</v>
      </c>
      <c r="K65" s="20"/>
    </row>
    <row r="66" spans="1:11" ht="13.5" customHeight="1">
      <c r="A66" s="38"/>
      <c r="C66" s="59" t="s">
        <v>480</v>
      </c>
      <c r="D66" s="39"/>
      <c r="E66" s="55">
        <v>0</v>
      </c>
      <c r="F66" s="56">
        <v>0</v>
      </c>
      <c r="G66" s="55">
        <v>0</v>
      </c>
      <c r="H66" s="56">
        <f t="shared" si="4"/>
        <v>0</v>
      </c>
      <c r="I66" s="56">
        <v>0</v>
      </c>
      <c r="J66" s="261">
        <f t="shared" si="5"/>
        <v>0</v>
      </c>
      <c r="K66" s="20"/>
    </row>
    <row r="67" spans="1:11" ht="13.5" customHeight="1">
      <c r="A67" s="38"/>
      <c r="B67" s="57" t="s">
        <v>347</v>
      </c>
      <c r="C67" s="57"/>
      <c r="D67" s="39"/>
      <c r="E67" s="55">
        <v>95895926</v>
      </c>
      <c r="F67" s="56">
        <v>14.078769519527382</v>
      </c>
      <c r="G67" s="55">
        <v>105251269</v>
      </c>
      <c r="H67" s="56">
        <f t="shared" si="4"/>
        <v>16.146948555616795</v>
      </c>
      <c r="I67" s="86">
        <v>107824322</v>
      </c>
      <c r="J67" s="261">
        <f t="shared" si="5"/>
        <v>17.789655617390526</v>
      </c>
      <c r="K67" s="20"/>
    </row>
    <row r="68" spans="1:11" ht="13.5" customHeight="1">
      <c r="A68" s="38"/>
      <c r="B68" s="57" t="s">
        <v>484</v>
      </c>
      <c r="C68" s="57"/>
      <c r="D68" s="39"/>
      <c r="E68" s="55">
        <v>6594221</v>
      </c>
      <c r="F68" s="56">
        <v>0.968117432015072</v>
      </c>
      <c r="G68" s="55">
        <v>3357734</v>
      </c>
      <c r="H68" s="56">
        <f t="shared" si="4"/>
        <v>0.5151211826381438</v>
      </c>
      <c r="I68" s="86">
        <v>2746823</v>
      </c>
      <c r="J68" s="261">
        <f t="shared" si="5"/>
        <v>0.4531912123864549</v>
      </c>
      <c r="K68" s="20"/>
    </row>
    <row r="69" spans="1:11" ht="13.5" customHeight="1">
      <c r="A69" s="38"/>
      <c r="B69" s="57" t="s">
        <v>485</v>
      </c>
      <c r="C69" s="57"/>
      <c r="D69" s="39"/>
      <c r="E69" s="55">
        <v>2634200</v>
      </c>
      <c r="F69" s="56">
        <v>0.38673483030279127</v>
      </c>
      <c r="G69" s="55">
        <v>2911937</v>
      </c>
      <c r="H69" s="56">
        <f t="shared" si="4"/>
        <v>0.4467299765877132</v>
      </c>
      <c r="I69" s="86">
        <v>2582686</v>
      </c>
      <c r="J69" s="261">
        <f t="shared" si="5"/>
        <v>0.426110673877976</v>
      </c>
      <c r="K69" s="20"/>
    </row>
    <row r="70" spans="1:11" ht="13.5" customHeight="1">
      <c r="A70" s="38"/>
      <c r="B70" s="57" t="s">
        <v>486</v>
      </c>
      <c r="C70" s="57"/>
      <c r="D70" s="39"/>
      <c r="E70" s="55">
        <v>50548458</v>
      </c>
      <c r="F70" s="56">
        <v>7.421171257572611</v>
      </c>
      <c r="G70" s="55">
        <v>52074605</v>
      </c>
      <c r="H70" s="56">
        <f t="shared" si="4"/>
        <v>7.988939002617299</v>
      </c>
      <c r="I70" s="86">
        <v>58210474</v>
      </c>
      <c r="J70" s="261">
        <f t="shared" si="5"/>
        <v>9.603995337759372</v>
      </c>
      <c r="K70" s="20"/>
    </row>
    <row r="71" spans="1:11" ht="13.5" customHeight="1">
      <c r="A71" s="38"/>
      <c r="B71" s="57" t="s">
        <v>487</v>
      </c>
      <c r="C71" s="57"/>
      <c r="D71" s="39"/>
      <c r="E71" s="55">
        <v>2354552</v>
      </c>
      <c r="F71" s="56">
        <v>0.34567886575017</v>
      </c>
      <c r="G71" s="55">
        <v>1467403</v>
      </c>
      <c r="H71" s="56">
        <f t="shared" si="4"/>
        <v>0.22511919311260514</v>
      </c>
      <c r="I71" s="86">
        <v>1742556</v>
      </c>
      <c r="J71" s="261">
        <f t="shared" si="5"/>
        <v>0.28749980114892415</v>
      </c>
      <c r="K71" s="20"/>
    </row>
    <row r="72" spans="1:11" ht="13.5" customHeight="1">
      <c r="A72" s="66"/>
      <c r="B72" s="66"/>
      <c r="C72" s="66"/>
      <c r="D72" s="67"/>
      <c r="E72" s="88"/>
      <c r="F72" s="69"/>
      <c r="G72" s="69"/>
      <c r="H72" s="69"/>
      <c r="I72" s="88"/>
      <c r="J72" s="69"/>
      <c r="K72" s="20"/>
    </row>
    <row r="73" spans="1:11" ht="13.5" customHeight="1">
      <c r="A73" s="71" t="s">
        <v>488</v>
      </c>
      <c r="B73" s="38"/>
      <c r="C73" s="38"/>
      <c r="D73" s="38"/>
      <c r="E73" s="38"/>
      <c r="F73" s="38"/>
      <c r="G73" s="38"/>
      <c r="H73" s="38"/>
      <c r="I73" s="38"/>
      <c r="J73" s="38"/>
      <c r="K73" s="20"/>
    </row>
    <row r="74" ht="13.5" customHeight="1"/>
  </sheetData>
  <mergeCells count="53">
    <mergeCell ref="B71:C71"/>
    <mergeCell ref="B67:C67"/>
    <mergeCell ref="B68:C68"/>
    <mergeCell ref="B69:C69"/>
    <mergeCell ref="B70:C70"/>
    <mergeCell ref="B55:C55"/>
    <mergeCell ref="B56:C56"/>
    <mergeCell ref="B60:C60"/>
    <mergeCell ref="B64:C64"/>
    <mergeCell ref="B51:C51"/>
    <mergeCell ref="B52:C52"/>
    <mergeCell ref="B53:C53"/>
    <mergeCell ref="B54:C54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28:C28"/>
    <mergeCell ref="A30:C30"/>
    <mergeCell ref="B32:C32"/>
    <mergeCell ref="B33:C33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0:C10"/>
    <mergeCell ref="B11:C11"/>
    <mergeCell ref="A13:C13"/>
    <mergeCell ref="B15:C15"/>
    <mergeCell ref="A4:D5"/>
    <mergeCell ref="B7:C7"/>
    <mergeCell ref="B8:C8"/>
    <mergeCell ref="B9:C9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F27" sqref="F27"/>
    </sheetView>
  </sheetViews>
  <sheetFormatPr defaultColWidth="9.00390625" defaultRowHeight="13.5"/>
  <cols>
    <col min="1" max="2" width="6.625" style="0" customWidth="1"/>
    <col min="3" max="3" width="13.125" style="0" customWidth="1"/>
    <col min="4" max="7" width="12.625" style="0" customWidth="1"/>
    <col min="8" max="8" width="12.875" style="0" customWidth="1"/>
  </cols>
  <sheetData>
    <row r="1" spans="1:8" ht="13.5" customHeight="1">
      <c r="A1" s="72" t="s">
        <v>489</v>
      </c>
      <c r="B1" s="20"/>
      <c r="C1" s="20"/>
      <c r="D1" s="20"/>
      <c r="E1" s="20"/>
      <c r="F1" s="20"/>
      <c r="G1" s="20"/>
      <c r="H1" s="20"/>
    </row>
    <row r="2" spans="1:8" ht="13.5" customHeight="1">
      <c r="A2" s="237" t="s">
        <v>490</v>
      </c>
      <c r="C2" s="20"/>
      <c r="D2" s="20"/>
      <c r="E2" s="20"/>
      <c r="F2" s="20"/>
      <c r="G2" s="20"/>
      <c r="H2" s="20"/>
    </row>
    <row r="3" spans="1:8" ht="13.5" customHeight="1" thickBot="1">
      <c r="A3" s="20"/>
      <c r="B3" s="20"/>
      <c r="C3" s="20"/>
      <c r="D3" s="20"/>
      <c r="E3" s="20"/>
      <c r="F3" s="20"/>
      <c r="H3" s="21" t="s">
        <v>491</v>
      </c>
    </row>
    <row r="4" spans="1:8" ht="13.5" customHeight="1" thickTop="1">
      <c r="A4" s="22" t="s">
        <v>492</v>
      </c>
      <c r="B4" s="23"/>
      <c r="C4" s="166" t="s">
        <v>493</v>
      </c>
      <c r="D4" s="167"/>
      <c r="E4" s="168"/>
      <c r="F4" s="166" t="s">
        <v>494</v>
      </c>
      <c r="G4" s="167"/>
      <c r="H4" s="167"/>
    </row>
    <row r="5" spans="1:8" ht="13.5" customHeight="1">
      <c r="A5" s="33"/>
      <c r="B5" s="34"/>
      <c r="C5" s="132" t="s">
        <v>495</v>
      </c>
      <c r="D5" s="132" t="s">
        <v>496</v>
      </c>
      <c r="E5" s="132" t="s">
        <v>497</v>
      </c>
      <c r="F5" s="132" t="s">
        <v>498</v>
      </c>
      <c r="G5" s="132" t="s">
        <v>499</v>
      </c>
      <c r="H5" s="193" t="s">
        <v>497</v>
      </c>
    </row>
    <row r="6" spans="1:8" ht="13.5" customHeight="1">
      <c r="A6" s="38"/>
      <c r="B6" s="39"/>
      <c r="C6" s="80"/>
      <c r="D6" s="80"/>
      <c r="E6" s="80"/>
      <c r="F6" s="80"/>
      <c r="G6" s="80"/>
      <c r="H6" s="80"/>
    </row>
    <row r="7" spans="1:8" ht="13.5" customHeight="1">
      <c r="A7" s="73" t="s">
        <v>303</v>
      </c>
      <c r="B7" s="214">
        <v>11</v>
      </c>
      <c r="C7" s="80">
        <v>19822392</v>
      </c>
      <c r="D7" s="80">
        <v>17620402</v>
      </c>
      <c r="E7" s="40">
        <v>2201990</v>
      </c>
      <c r="F7" s="80">
        <v>582917</v>
      </c>
      <c r="G7" s="80">
        <v>1772141</v>
      </c>
      <c r="H7" s="40">
        <v>-1189224</v>
      </c>
    </row>
    <row r="8" spans="1:8" ht="13.5" customHeight="1">
      <c r="A8" s="73"/>
      <c r="B8" s="214">
        <v>12</v>
      </c>
      <c r="C8" s="80">
        <v>15950599</v>
      </c>
      <c r="D8" s="80">
        <v>19203727</v>
      </c>
      <c r="E8" s="40">
        <v>-3253128</v>
      </c>
      <c r="F8" s="80">
        <v>1298196</v>
      </c>
      <c r="G8" s="80">
        <v>1876012</v>
      </c>
      <c r="H8" s="40">
        <v>-577816</v>
      </c>
    </row>
    <row r="9" spans="1:8" s="47" customFormat="1" ht="13.5" customHeight="1">
      <c r="A9" s="38"/>
      <c r="B9" s="214">
        <v>13</v>
      </c>
      <c r="C9" s="80">
        <v>17107179</v>
      </c>
      <c r="D9" s="80">
        <v>19178225</v>
      </c>
      <c r="E9" s="40">
        <v>-2071046</v>
      </c>
      <c r="F9" s="80">
        <v>1295093</v>
      </c>
      <c r="G9" s="80">
        <v>1850257</v>
      </c>
      <c r="H9" s="40">
        <v>-555164</v>
      </c>
    </row>
    <row r="10" spans="1:8" s="47" customFormat="1" ht="13.5" customHeight="1">
      <c r="A10" s="38"/>
      <c r="B10" s="214">
        <v>14</v>
      </c>
      <c r="C10" s="80">
        <v>17574762</v>
      </c>
      <c r="D10" s="80">
        <v>19617127</v>
      </c>
      <c r="E10" s="40">
        <f>SUM(C10-D10)</f>
        <v>-2042365</v>
      </c>
      <c r="F10" s="80">
        <v>1437879</v>
      </c>
      <c r="G10" s="80">
        <v>2007757</v>
      </c>
      <c r="H10" s="40">
        <f>SUM(F10-G10)</f>
        <v>-569878</v>
      </c>
    </row>
    <row r="11" spans="1:8" s="50" customFormat="1" ht="13.5" customHeight="1">
      <c r="A11" s="83"/>
      <c r="B11" s="268">
        <v>15</v>
      </c>
      <c r="C11" s="269">
        <v>17420885</v>
      </c>
      <c r="D11" s="269">
        <v>18910920</v>
      </c>
      <c r="E11" s="270">
        <f>SUM(C11-D11)</f>
        <v>-1490035</v>
      </c>
      <c r="F11" s="269">
        <v>1843342</v>
      </c>
      <c r="G11" s="269">
        <v>2578250</v>
      </c>
      <c r="H11" s="270">
        <f>SUM(F11-G11)</f>
        <v>-734908</v>
      </c>
    </row>
    <row r="12" spans="1:8" ht="13.5" customHeight="1">
      <c r="A12" s="66"/>
      <c r="B12" s="67"/>
      <c r="C12" s="66"/>
      <c r="D12" s="66"/>
      <c r="E12" s="66"/>
      <c r="F12" s="66"/>
      <c r="G12" s="66"/>
      <c r="H12" s="66"/>
    </row>
    <row r="13" spans="1:8" ht="13.5" customHeight="1">
      <c r="A13" s="71" t="s">
        <v>500</v>
      </c>
      <c r="B13" s="38"/>
      <c r="C13" s="38"/>
      <c r="D13" s="38"/>
      <c r="E13" s="38"/>
      <c r="F13" s="38"/>
      <c r="G13" s="38"/>
      <c r="H13" s="38"/>
    </row>
    <row r="14" ht="13.5" customHeight="1"/>
    <row r="15" ht="13.5" customHeight="1"/>
  </sheetData>
  <mergeCells count="3">
    <mergeCell ref="A4:B5"/>
    <mergeCell ref="C4:E4"/>
    <mergeCell ref="F4:H4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A1">
      <selection activeCell="F27" sqref="F27"/>
    </sheetView>
  </sheetViews>
  <sheetFormatPr defaultColWidth="9.00390625" defaultRowHeight="13.5"/>
  <cols>
    <col min="1" max="2" width="2.625" style="0" customWidth="1"/>
    <col min="3" max="3" width="20.625" style="0" customWidth="1"/>
    <col min="4" max="4" width="1.625" style="0" customWidth="1"/>
    <col min="5" max="5" width="15.625" style="0" customWidth="1"/>
    <col min="6" max="6" width="10.625" style="0" customWidth="1"/>
    <col min="7" max="7" width="15.625" style="0" customWidth="1"/>
    <col min="8" max="8" width="10.625" style="0" customWidth="1"/>
    <col min="9" max="9" width="15.625" style="0" customWidth="1"/>
    <col min="10" max="10" width="10.625" style="0" customWidth="1"/>
    <col min="12" max="12" width="15.375" style="0" customWidth="1"/>
    <col min="14" max="14" width="14.125" style="0" bestFit="1" customWidth="1"/>
  </cols>
  <sheetData>
    <row r="1" spans="1:10" ht="13.5" customHeight="1">
      <c r="A1" s="19" t="s">
        <v>501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3.5" customHeight="1" thickBot="1">
      <c r="A2" s="20"/>
      <c r="B2" s="20"/>
      <c r="C2" s="20"/>
      <c r="D2" s="20"/>
      <c r="E2" s="20"/>
      <c r="F2" s="20"/>
      <c r="H2" s="20"/>
      <c r="J2" s="21" t="s">
        <v>502</v>
      </c>
    </row>
    <row r="3" spans="1:10" ht="13.5" customHeight="1" thickTop="1">
      <c r="A3" s="22" t="s">
        <v>210</v>
      </c>
      <c r="B3" s="22"/>
      <c r="C3" s="22"/>
      <c r="D3" s="23"/>
      <c r="E3" s="129" t="s">
        <v>452</v>
      </c>
      <c r="F3" s="187"/>
      <c r="G3" s="129" t="s">
        <v>503</v>
      </c>
      <c r="H3" s="187"/>
      <c r="I3" s="129" t="s">
        <v>504</v>
      </c>
      <c r="J3" s="187"/>
    </row>
    <row r="4" spans="1:10" ht="13.5" customHeight="1">
      <c r="A4" s="33"/>
      <c r="B4" s="33"/>
      <c r="C4" s="33"/>
      <c r="D4" s="34"/>
      <c r="E4" s="132" t="s">
        <v>453</v>
      </c>
      <c r="F4" s="193" t="s">
        <v>454</v>
      </c>
      <c r="G4" s="132" t="s">
        <v>453</v>
      </c>
      <c r="H4" s="193" t="s">
        <v>454</v>
      </c>
      <c r="I4" s="132" t="s">
        <v>453</v>
      </c>
      <c r="J4" s="193" t="s">
        <v>454</v>
      </c>
    </row>
    <row r="5" spans="1:10" ht="13.5" customHeight="1">
      <c r="A5" s="38"/>
      <c r="B5" s="38"/>
      <c r="C5" s="38"/>
      <c r="D5" s="39"/>
      <c r="E5" s="38"/>
      <c r="F5" s="73"/>
      <c r="G5" s="38"/>
      <c r="H5" s="73"/>
      <c r="I5" s="38"/>
      <c r="J5" s="73"/>
    </row>
    <row r="6" spans="1:10" ht="13.5" customHeight="1">
      <c r="A6" s="38"/>
      <c r="B6" s="57" t="s">
        <v>275</v>
      </c>
      <c r="C6" s="57"/>
      <c r="D6" s="39"/>
      <c r="E6" s="86">
        <v>459959356</v>
      </c>
      <c r="F6" s="153" t="s">
        <v>265</v>
      </c>
      <c r="G6" s="86">
        <v>448821662</v>
      </c>
      <c r="H6" s="271" t="s">
        <v>265</v>
      </c>
      <c r="I6" s="272">
        <v>444937902</v>
      </c>
      <c r="J6" s="271" t="s">
        <v>265</v>
      </c>
    </row>
    <row r="7" spans="1:10" ht="13.5" customHeight="1">
      <c r="A7" s="38"/>
      <c r="B7" s="57" t="s">
        <v>277</v>
      </c>
      <c r="C7" s="57"/>
      <c r="D7" s="39"/>
      <c r="E7" s="86">
        <v>451758806</v>
      </c>
      <c r="F7" s="153" t="s">
        <v>265</v>
      </c>
      <c r="G7" s="86">
        <v>440842177</v>
      </c>
      <c r="H7" s="271" t="s">
        <v>265</v>
      </c>
      <c r="I7" s="272">
        <v>436786938</v>
      </c>
      <c r="J7" s="271" t="s">
        <v>265</v>
      </c>
    </row>
    <row r="8" spans="1:10" ht="13.5" customHeight="1">
      <c r="A8" s="38"/>
      <c r="B8" s="57" t="s">
        <v>455</v>
      </c>
      <c r="C8" s="57"/>
      <c r="D8" s="39"/>
      <c r="E8" s="86">
        <v>8200550</v>
      </c>
      <c r="F8" s="153" t="s">
        <v>265</v>
      </c>
      <c r="G8" s="86">
        <v>7979485</v>
      </c>
      <c r="H8" s="271" t="s">
        <v>265</v>
      </c>
      <c r="I8" s="272">
        <v>8150964</v>
      </c>
      <c r="J8" s="271" t="s">
        <v>265</v>
      </c>
    </row>
    <row r="9" spans="1:10" ht="13.5" customHeight="1">
      <c r="A9" s="38"/>
      <c r="B9" s="57" t="s">
        <v>456</v>
      </c>
      <c r="C9" s="57"/>
      <c r="D9" s="39"/>
      <c r="E9" s="86">
        <v>3223891</v>
      </c>
      <c r="F9" s="153" t="s">
        <v>265</v>
      </c>
      <c r="G9" s="86">
        <v>3264002</v>
      </c>
      <c r="H9" s="271" t="s">
        <v>265</v>
      </c>
      <c r="I9" s="272">
        <v>2437706</v>
      </c>
      <c r="J9" s="271" t="s">
        <v>265</v>
      </c>
    </row>
    <row r="10" spans="1:10" ht="13.5" customHeight="1">
      <c r="A10" s="38"/>
      <c r="B10" s="57" t="s">
        <v>457</v>
      </c>
      <c r="C10" s="57"/>
      <c r="D10" s="39"/>
      <c r="E10" s="86">
        <v>4976659</v>
      </c>
      <c r="F10" s="153" t="s">
        <v>265</v>
      </c>
      <c r="G10" s="86">
        <v>4715483</v>
      </c>
      <c r="H10" s="271" t="s">
        <v>265</v>
      </c>
      <c r="I10" s="272">
        <v>5713258</v>
      </c>
      <c r="J10" s="271" t="s">
        <v>265</v>
      </c>
    </row>
    <row r="11" spans="1:10" ht="13.5" customHeight="1">
      <c r="A11" s="273" t="s">
        <v>505</v>
      </c>
      <c r="B11" s="57" t="s">
        <v>506</v>
      </c>
      <c r="C11" s="57"/>
      <c r="D11" s="39"/>
      <c r="E11" s="86">
        <v>4976659</v>
      </c>
      <c r="F11" s="153" t="s">
        <v>507</v>
      </c>
      <c r="G11" s="86">
        <v>4715483</v>
      </c>
      <c r="H11" s="153" t="s">
        <v>508</v>
      </c>
      <c r="I11" s="272">
        <v>5713258</v>
      </c>
      <c r="J11" s="153" t="s">
        <v>508</v>
      </c>
    </row>
    <row r="12" spans="1:10" ht="13.5" customHeight="1">
      <c r="A12" s="273" t="s">
        <v>505</v>
      </c>
      <c r="B12" s="57" t="s">
        <v>509</v>
      </c>
      <c r="C12" s="57"/>
      <c r="D12" s="39"/>
      <c r="E12" s="274" t="s">
        <v>265</v>
      </c>
      <c r="F12" s="274" t="s">
        <v>510</v>
      </c>
      <c r="G12" s="274" t="s">
        <v>265</v>
      </c>
      <c r="H12" s="274" t="s">
        <v>511</v>
      </c>
      <c r="I12" s="272">
        <v>0</v>
      </c>
      <c r="J12" s="274" t="s">
        <v>511</v>
      </c>
    </row>
    <row r="13" spans="1:9" ht="13.5" customHeight="1">
      <c r="A13" s="38"/>
      <c r="B13" s="38"/>
      <c r="C13" s="38"/>
      <c r="D13" s="39"/>
      <c r="E13" s="55"/>
      <c r="F13" s="56"/>
      <c r="H13" s="56"/>
      <c r="I13" s="272"/>
    </row>
    <row r="14" spans="1:14" s="50" customFormat="1" ht="13.5" customHeight="1">
      <c r="A14" s="135" t="s">
        <v>458</v>
      </c>
      <c r="B14" s="135"/>
      <c r="C14" s="135"/>
      <c r="D14" s="136"/>
      <c r="E14" s="256">
        <f aca="true" t="shared" si="0" ref="E14:J14">SUM(E16:E37)</f>
        <v>459959356</v>
      </c>
      <c r="F14" s="275">
        <f t="shared" si="0"/>
        <v>100.00000000000001</v>
      </c>
      <c r="G14" s="256">
        <f t="shared" si="0"/>
        <v>448821662</v>
      </c>
      <c r="H14" s="275">
        <f t="shared" si="0"/>
        <v>100</v>
      </c>
      <c r="I14" s="276">
        <f t="shared" si="0"/>
        <v>444937902</v>
      </c>
      <c r="J14" s="54">
        <f t="shared" si="0"/>
        <v>100.00000000000001</v>
      </c>
      <c r="K14" s="277"/>
      <c r="L14" s="278"/>
      <c r="N14" s="276"/>
    </row>
    <row r="15" spans="1:10" ht="7.5" customHeight="1">
      <c r="A15" s="38"/>
      <c r="B15" s="38"/>
      <c r="C15" s="38"/>
      <c r="D15" s="39"/>
      <c r="F15" s="143"/>
      <c r="I15" s="272"/>
      <c r="J15" s="143"/>
    </row>
    <row r="16" spans="1:10" ht="13.5" customHeight="1">
      <c r="A16" s="279" t="s">
        <v>512</v>
      </c>
      <c r="B16" s="57" t="s">
        <v>459</v>
      </c>
      <c r="C16" s="57"/>
      <c r="D16" s="39"/>
      <c r="E16" s="272">
        <v>84653205</v>
      </c>
      <c r="F16" s="280">
        <f aca="true" t="shared" si="1" ref="F16:F37">E16/$E$14*100</f>
        <v>18.404496809496358</v>
      </c>
      <c r="G16" s="272">
        <v>82839284</v>
      </c>
      <c r="H16" s="281">
        <f aca="true" t="shared" si="2" ref="H16:H37">G16/$G$14*100</f>
        <v>18.457060122913585</v>
      </c>
      <c r="I16" s="272">
        <v>79874458</v>
      </c>
      <c r="J16" s="281">
        <f>I16/$I$14*100</f>
        <v>17.951821510589134</v>
      </c>
    </row>
    <row r="17" spans="1:10" ht="13.5" customHeight="1">
      <c r="A17" s="279"/>
      <c r="B17" s="57" t="s">
        <v>513</v>
      </c>
      <c r="C17" s="57"/>
      <c r="D17" s="39"/>
      <c r="E17" s="272">
        <v>4793216</v>
      </c>
      <c r="F17" s="280">
        <f t="shared" si="1"/>
        <v>1.0420955541993584</v>
      </c>
      <c r="G17" s="272">
        <v>4867379</v>
      </c>
      <c r="H17" s="281">
        <f t="shared" si="2"/>
        <v>1.0844795187269727</v>
      </c>
      <c r="I17" s="272">
        <v>5221933</v>
      </c>
      <c r="J17" s="281">
        <f aca="true" t="shared" si="3" ref="J17:J37">I17/$I$14*100</f>
        <v>1.1736318655990785</v>
      </c>
    </row>
    <row r="18" spans="1:10" ht="13.5" customHeight="1">
      <c r="A18" s="38"/>
      <c r="B18" s="57" t="s">
        <v>367</v>
      </c>
      <c r="C18" s="57"/>
      <c r="D18" s="39"/>
      <c r="E18" s="86">
        <v>3754212</v>
      </c>
      <c r="F18" s="280">
        <f t="shared" si="1"/>
        <v>0.8162051605272705</v>
      </c>
      <c r="G18" s="86">
        <v>1041032</v>
      </c>
      <c r="H18" s="281">
        <f t="shared" si="2"/>
        <v>0.23194780647641736</v>
      </c>
      <c r="I18" s="272">
        <v>734672</v>
      </c>
      <c r="J18" s="281">
        <f t="shared" si="3"/>
        <v>0.1651178730105128</v>
      </c>
    </row>
    <row r="19" spans="1:10" ht="13.5" customHeight="1">
      <c r="A19" s="38"/>
      <c r="B19" s="57" t="s">
        <v>372</v>
      </c>
      <c r="C19" s="57"/>
      <c r="D19" s="39"/>
      <c r="E19" s="86">
        <v>6812201</v>
      </c>
      <c r="F19" s="280">
        <f t="shared" si="1"/>
        <v>1.4810441207766192</v>
      </c>
      <c r="G19" s="86">
        <v>5984381</v>
      </c>
      <c r="H19" s="281">
        <f t="shared" si="2"/>
        <v>1.3333538700723406</v>
      </c>
      <c r="I19" s="272">
        <v>6769453</v>
      </c>
      <c r="J19" s="281">
        <f t="shared" si="3"/>
        <v>1.5214377039068252</v>
      </c>
    </row>
    <row r="20" spans="1:10" ht="13.5" customHeight="1">
      <c r="A20" s="38"/>
      <c r="B20" s="57" t="s">
        <v>514</v>
      </c>
      <c r="C20" s="57"/>
      <c r="D20" s="39"/>
      <c r="E20" s="86">
        <v>197777</v>
      </c>
      <c r="F20" s="280">
        <f t="shared" si="1"/>
        <v>0.04299879922433842</v>
      </c>
      <c r="G20" s="86">
        <v>187382</v>
      </c>
      <c r="H20" s="281">
        <f t="shared" si="2"/>
        <v>0.04174976741652902</v>
      </c>
      <c r="I20" s="272">
        <v>161399</v>
      </c>
      <c r="J20" s="281">
        <f t="shared" si="3"/>
        <v>0.03627450016609284</v>
      </c>
    </row>
    <row r="21" spans="1:10" ht="13.5" customHeight="1">
      <c r="A21" s="38"/>
      <c r="B21" s="57" t="s">
        <v>371</v>
      </c>
      <c r="C21" s="57"/>
      <c r="D21" s="39"/>
      <c r="E21" s="86">
        <v>1480</v>
      </c>
      <c r="F21" s="280">
        <f t="shared" si="1"/>
        <v>0.0003217675606972543</v>
      </c>
      <c r="G21" s="86">
        <v>675</v>
      </c>
      <c r="H21" s="281">
        <f t="shared" si="2"/>
        <v>0.0001503938105376028</v>
      </c>
      <c r="I21" s="272">
        <v>495</v>
      </c>
      <c r="J21" s="281">
        <f t="shared" si="3"/>
        <v>0.00011125147976267484</v>
      </c>
    </row>
    <row r="22" spans="1:10" ht="13.5" customHeight="1">
      <c r="A22" s="38"/>
      <c r="B22" s="57" t="s">
        <v>356</v>
      </c>
      <c r="C22" s="57"/>
      <c r="D22" s="39"/>
      <c r="E22" s="86">
        <v>1672724</v>
      </c>
      <c r="F22" s="280">
        <f t="shared" si="1"/>
        <v>0.3636677845944284</v>
      </c>
      <c r="G22" s="86">
        <v>1481876</v>
      </c>
      <c r="H22" s="281">
        <f t="shared" si="2"/>
        <v>0.3301703383469936</v>
      </c>
      <c r="I22" s="272">
        <v>1593106</v>
      </c>
      <c r="J22" s="281">
        <f t="shared" si="3"/>
        <v>0.3580513129672644</v>
      </c>
    </row>
    <row r="23" spans="1:10" ht="13.5" customHeight="1">
      <c r="A23" s="38"/>
      <c r="B23" s="57" t="s">
        <v>229</v>
      </c>
      <c r="C23" s="57"/>
      <c r="D23" s="39"/>
      <c r="E23" s="86">
        <v>2936668</v>
      </c>
      <c r="F23" s="280">
        <f t="shared" si="1"/>
        <v>0.6384624992822192</v>
      </c>
      <c r="G23" s="86">
        <v>2959108</v>
      </c>
      <c r="H23" s="281">
        <f t="shared" si="2"/>
        <v>0.6593059672774885</v>
      </c>
      <c r="I23" s="272">
        <v>2774253</v>
      </c>
      <c r="J23" s="281">
        <f t="shared" si="3"/>
        <v>0.6235146494667474</v>
      </c>
    </row>
    <row r="24" spans="1:10" ht="13.5" customHeight="1">
      <c r="A24" s="279" t="s">
        <v>515</v>
      </c>
      <c r="B24" s="57" t="s">
        <v>231</v>
      </c>
      <c r="C24" s="57"/>
      <c r="D24" s="39"/>
      <c r="E24" s="86">
        <v>153428593</v>
      </c>
      <c r="F24" s="280">
        <f t="shared" si="1"/>
        <v>33.3569892640688</v>
      </c>
      <c r="G24" s="86">
        <v>146356841</v>
      </c>
      <c r="H24" s="281">
        <f t="shared" si="2"/>
        <v>32.60913039442379</v>
      </c>
      <c r="I24" s="272">
        <v>140412663</v>
      </c>
      <c r="J24" s="281">
        <f t="shared" si="3"/>
        <v>31.557811184177336</v>
      </c>
    </row>
    <row r="25" spans="1:10" ht="13.5" customHeight="1">
      <c r="A25" s="38"/>
      <c r="B25" s="57" t="s">
        <v>233</v>
      </c>
      <c r="C25" s="57"/>
      <c r="D25" s="39"/>
      <c r="E25" s="86">
        <v>143364</v>
      </c>
      <c r="F25" s="280">
        <f t="shared" si="1"/>
        <v>0.03116884092689268</v>
      </c>
      <c r="G25" s="86">
        <v>140041</v>
      </c>
      <c r="H25" s="281">
        <f t="shared" si="2"/>
        <v>0.031201925365179902</v>
      </c>
      <c r="I25" s="272">
        <v>152783</v>
      </c>
      <c r="J25" s="281">
        <f t="shared" si="3"/>
        <v>0.034338050166829795</v>
      </c>
    </row>
    <row r="26" spans="1:10" ht="13.5" customHeight="1">
      <c r="A26" s="38"/>
      <c r="B26" s="57" t="s">
        <v>240</v>
      </c>
      <c r="C26" s="57"/>
      <c r="D26" s="39"/>
      <c r="E26" s="86">
        <v>8094290</v>
      </c>
      <c r="F26" s="280">
        <f t="shared" si="1"/>
        <v>1.759783749240661</v>
      </c>
      <c r="G26" s="86">
        <v>7033167</v>
      </c>
      <c r="H26" s="281">
        <f t="shared" si="2"/>
        <v>1.5670293115219558</v>
      </c>
      <c r="I26" s="272">
        <v>6836013</v>
      </c>
      <c r="J26" s="281">
        <f t="shared" si="3"/>
        <v>1.536397094801782</v>
      </c>
    </row>
    <row r="27" spans="1:10" ht="13.5" customHeight="1">
      <c r="A27" s="38"/>
      <c r="B27" s="57" t="s">
        <v>516</v>
      </c>
      <c r="C27" s="57"/>
      <c r="D27" s="39"/>
      <c r="E27" s="272">
        <v>8062091</v>
      </c>
      <c r="F27" s="280">
        <f t="shared" si="1"/>
        <v>1.75278334810087</v>
      </c>
      <c r="G27" s="272">
        <v>8294785</v>
      </c>
      <c r="H27" s="281">
        <f t="shared" si="2"/>
        <v>1.848124924059481</v>
      </c>
      <c r="I27" s="272">
        <v>8050714</v>
      </c>
      <c r="J27" s="281">
        <f t="shared" si="3"/>
        <v>1.8094017083759253</v>
      </c>
    </row>
    <row r="28" spans="1:10" ht="13.5" customHeight="1">
      <c r="A28" s="38"/>
      <c r="B28" s="57" t="s">
        <v>517</v>
      </c>
      <c r="C28" s="57"/>
      <c r="D28" s="39"/>
      <c r="E28" s="272">
        <v>1629347</v>
      </c>
      <c r="F28" s="280">
        <f t="shared" si="1"/>
        <v>0.35423716872931704</v>
      </c>
      <c r="G28" s="272">
        <v>1709298</v>
      </c>
      <c r="H28" s="281">
        <f t="shared" si="2"/>
        <v>0.380841243798968</v>
      </c>
      <c r="I28" s="272">
        <v>1775594</v>
      </c>
      <c r="J28" s="281">
        <f t="shared" si="3"/>
        <v>0.3990655756721755</v>
      </c>
    </row>
    <row r="29" spans="1:10" ht="13.5" customHeight="1">
      <c r="A29" s="38"/>
      <c r="B29" s="57" t="s">
        <v>235</v>
      </c>
      <c r="C29" s="57"/>
      <c r="D29" s="39"/>
      <c r="E29" s="86">
        <v>34054735</v>
      </c>
      <c r="F29" s="280">
        <f t="shared" si="1"/>
        <v>7.4038574399604125</v>
      </c>
      <c r="G29" s="86">
        <v>29587557</v>
      </c>
      <c r="H29" s="281">
        <f t="shared" si="2"/>
        <v>6.592274728486701</v>
      </c>
      <c r="I29" s="272">
        <v>34480673</v>
      </c>
      <c r="J29" s="281">
        <f t="shared" si="3"/>
        <v>7.74954726154123</v>
      </c>
    </row>
    <row r="30" spans="1:10" ht="13.5" customHeight="1">
      <c r="A30" s="38"/>
      <c r="B30" s="282" t="s">
        <v>518</v>
      </c>
      <c r="C30" s="282"/>
      <c r="D30" s="39"/>
      <c r="E30" s="86">
        <v>3814</v>
      </c>
      <c r="F30" s="280">
        <f t="shared" si="1"/>
        <v>0.0008292037003373838</v>
      </c>
      <c r="G30" s="86">
        <v>3781</v>
      </c>
      <c r="H30" s="281">
        <f t="shared" si="2"/>
        <v>0.0008424281446558165</v>
      </c>
      <c r="I30" s="272">
        <v>3671</v>
      </c>
      <c r="J30" s="281">
        <f t="shared" si="3"/>
        <v>0.0008250589539571299</v>
      </c>
    </row>
    <row r="31" spans="1:10" ht="13.5" customHeight="1">
      <c r="A31" s="38"/>
      <c r="B31" s="57" t="s">
        <v>519</v>
      </c>
      <c r="C31" s="57"/>
      <c r="D31" s="39"/>
      <c r="E31" s="86">
        <v>33034550</v>
      </c>
      <c r="F31" s="280">
        <f t="shared" si="1"/>
        <v>7.182058494751001</v>
      </c>
      <c r="G31" s="86">
        <v>34679953</v>
      </c>
      <c r="H31" s="281">
        <f t="shared" si="2"/>
        <v>7.726889305088844</v>
      </c>
      <c r="I31" s="272">
        <v>33342254</v>
      </c>
      <c r="J31" s="281">
        <f t="shared" si="3"/>
        <v>7.493687062874675</v>
      </c>
    </row>
    <row r="32" spans="1:10" ht="13.5" customHeight="1">
      <c r="A32" s="38"/>
      <c r="B32" s="57" t="s">
        <v>242</v>
      </c>
      <c r="C32" s="57"/>
      <c r="D32" s="39"/>
      <c r="E32" s="86">
        <v>2829903</v>
      </c>
      <c r="F32" s="280">
        <f t="shared" si="1"/>
        <v>0.6152506657566501</v>
      </c>
      <c r="G32" s="86">
        <v>4358506</v>
      </c>
      <c r="H32" s="281">
        <f t="shared" si="2"/>
        <v>0.9710997416163037</v>
      </c>
      <c r="I32" s="272">
        <v>2563627</v>
      </c>
      <c r="J32" s="281">
        <f t="shared" si="3"/>
        <v>0.5761763582011047</v>
      </c>
    </row>
    <row r="33" spans="1:10" ht="13.5" customHeight="1">
      <c r="A33" s="38"/>
      <c r="B33" s="57" t="s">
        <v>243</v>
      </c>
      <c r="C33" s="57"/>
      <c r="D33" s="39"/>
      <c r="E33" s="86">
        <v>1317198</v>
      </c>
      <c r="F33" s="280">
        <f t="shared" si="1"/>
        <v>0.2863726941995283</v>
      </c>
      <c r="G33" s="86">
        <v>2750149</v>
      </c>
      <c r="H33" s="281">
        <f t="shared" si="2"/>
        <v>0.6127487224535967</v>
      </c>
      <c r="I33" s="272">
        <v>1901666</v>
      </c>
      <c r="J33" s="281">
        <f t="shared" si="3"/>
        <v>0.42740031619064</v>
      </c>
    </row>
    <row r="34" spans="1:10" ht="13.5" customHeight="1">
      <c r="A34" s="38"/>
      <c r="B34" s="57" t="s">
        <v>245</v>
      </c>
      <c r="C34" s="57"/>
      <c r="D34" s="39"/>
      <c r="E34" s="86">
        <v>14856821</v>
      </c>
      <c r="F34" s="280">
        <f t="shared" si="1"/>
        <v>3.2300290897876636</v>
      </c>
      <c r="G34" s="86">
        <v>18509347</v>
      </c>
      <c r="H34" s="281">
        <f t="shared" si="2"/>
        <v>4.123987001322588</v>
      </c>
      <c r="I34" s="272">
        <v>17137571</v>
      </c>
      <c r="J34" s="281">
        <f t="shared" si="3"/>
        <v>3.8516770369452593</v>
      </c>
    </row>
    <row r="35" spans="1:10" ht="13.5" customHeight="1">
      <c r="A35" s="38"/>
      <c r="B35" s="57" t="s">
        <v>246</v>
      </c>
      <c r="C35" s="57"/>
      <c r="D35" s="39"/>
      <c r="E35" s="86">
        <v>8345709</v>
      </c>
      <c r="F35" s="280">
        <f t="shared" si="1"/>
        <v>1.814444883256163</v>
      </c>
      <c r="G35" s="86">
        <v>7311871</v>
      </c>
      <c r="H35" s="281">
        <f t="shared" si="2"/>
        <v>1.6291261360731737</v>
      </c>
      <c r="I35" s="272">
        <v>7325954</v>
      </c>
      <c r="J35" s="281">
        <f t="shared" si="3"/>
        <v>1.6465115619662358</v>
      </c>
    </row>
    <row r="36" spans="1:10" ht="13.5" customHeight="1">
      <c r="A36" s="38"/>
      <c r="B36" s="57" t="s">
        <v>248</v>
      </c>
      <c r="C36" s="57"/>
      <c r="D36" s="39"/>
      <c r="E36" s="86">
        <v>18659945</v>
      </c>
      <c r="F36" s="280">
        <f t="shared" si="1"/>
        <v>4.056868233374951</v>
      </c>
      <c r="G36" s="86">
        <v>18931881</v>
      </c>
      <c r="H36" s="281">
        <f t="shared" si="2"/>
        <v>4.218129961828803</v>
      </c>
      <c r="I36" s="272">
        <v>18934800</v>
      </c>
      <c r="J36" s="281">
        <f t="shared" si="3"/>
        <v>4.255605088909688</v>
      </c>
    </row>
    <row r="37" spans="1:10" ht="13.5" customHeight="1">
      <c r="A37" s="38"/>
      <c r="B37" s="57" t="s">
        <v>461</v>
      </c>
      <c r="C37" s="57"/>
      <c r="D37" s="39"/>
      <c r="E37" s="86">
        <v>70677513</v>
      </c>
      <c r="F37" s="280">
        <f t="shared" si="1"/>
        <v>15.36603442848546</v>
      </c>
      <c r="G37" s="86">
        <v>69793368</v>
      </c>
      <c r="H37" s="281">
        <f t="shared" si="2"/>
        <v>15.550356390775097</v>
      </c>
      <c r="I37" s="272">
        <v>74890150</v>
      </c>
      <c r="J37" s="281">
        <f t="shared" si="3"/>
        <v>16.831595974037743</v>
      </c>
    </row>
    <row r="38" spans="1:10" ht="13.5" customHeight="1">
      <c r="A38" s="38"/>
      <c r="B38" s="38"/>
      <c r="C38" s="38"/>
      <c r="D38" s="39"/>
      <c r="E38" s="86"/>
      <c r="F38" s="280"/>
      <c r="I38" s="272"/>
      <c r="J38" s="280"/>
    </row>
    <row r="39" spans="1:11" s="50" customFormat="1" ht="13.5" customHeight="1">
      <c r="A39" s="135" t="s">
        <v>520</v>
      </c>
      <c r="B39" s="135"/>
      <c r="C39" s="135"/>
      <c r="D39" s="136"/>
      <c r="E39" s="85">
        <f aca="true" t="shared" si="4" ref="E39:J39">SUM(E41:E54)</f>
        <v>451758806</v>
      </c>
      <c r="F39" s="275">
        <f t="shared" si="4"/>
        <v>100</v>
      </c>
      <c r="G39" s="85">
        <f t="shared" si="4"/>
        <v>440842177</v>
      </c>
      <c r="H39" s="275">
        <f t="shared" si="4"/>
        <v>99.99999999999999</v>
      </c>
      <c r="I39" s="276">
        <f t="shared" si="4"/>
        <v>436786938</v>
      </c>
      <c r="J39" s="54">
        <f t="shared" si="4"/>
        <v>99.99999999999999</v>
      </c>
      <c r="K39" s="277"/>
    </row>
    <row r="40" spans="1:10" s="50" customFormat="1" ht="13.5" customHeight="1">
      <c r="A40" s="38"/>
      <c r="B40" s="38"/>
      <c r="C40" s="38"/>
      <c r="D40" s="39"/>
      <c r="E40" s="85"/>
      <c r="F40" s="280"/>
      <c r="I40" s="276"/>
      <c r="J40" s="280"/>
    </row>
    <row r="41" spans="1:10" ht="13.5" customHeight="1">
      <c r="A41" s="38"/>
      <c r="B41" s="57" t="s">
        <v>320</v>
      </c>
      <c r="C41" s="57"/>
      <c r="D41" s="39"/>
      <c r="E41" s="86">
        <v>5571328</v>
      </c>
      <c r="F41" s="280">
        <f aca="true" t="shared" si="5" ref="F41:F53">E41/$E$39*100</f>
        <v>1.233252772498252</v>
      </c>
      <c r="G41" s="86">
        <v>5471250</v>
      </c>
      <c r="H41" s="280">
        <f>G41/G39*100</f>
        <v>1.2410904140871257</v>
      </c>
      <c r="I41" s="272">
        <v>5267266</v>
      </c>
      <c r="J41" s="280">
        <f>I41/$I$39*100</f>
        <v>1.2059119771571556</v>
      </c>
    </row>
    <row r="42" spans="1:10" ht="13.5" customHeight="1">
      <c r="A42" s="38"/>
      <c r="B42" s="57" t="s">
        <v>463</v>
      </c>
      <c r="C42" s="57"/>
      <c r="D42" s="39"/>
      <c r="E42" s="86">
        <v>60620992</v>
      </c>
      <c r="F42" s="280">
        <f t="shared" si="5"/>
        <v>13.418884412404791</v>
      </c>
      <c r="G42" s="86">
        <v>59576465</v>
      </c>
      <c r="H42" s="280">
        <f>G42/G39*100</f>
        <v>13.514238906410265</v>
      </c>
      <c r="I42" s="272">
        <v>63364914</v>
      </c>
      <c r="J42" s="280">
        <f aca="true" t="shared" si="6" ref="J42:J77">I42/$I$39*100</f>
        <v>14.507053322185198</v>
      </c>
    </row>
    <row r="43" spans="1:10" ht="13.5" customHeight="1">
      <c r="A43" s="38"/>
      <c r="B43" s="57" t="s">
        <v>464</v>
      </c>
      <c r="C43" s="57"/>
      <c r="D43" s="39"/>
      <c r="E43" s="86">
        <v>75403491</v>
      </c>
      <c r="F43" s="280">
        <f t="shared" si="5"/>
        <v>16.691094893676517</v>
      </c>
      <c r="G43" s="86">
        <v>78812561</v>
      </c>
      <c r="H43" s="280">
        <f>G43/G39*100</f>
        <v>17.87772702156854</v>
      </c>
      <c r="I43" s="272">
        <v>81899983</v>
      </c>
      <c r="J43" s="280">
        <f t="shared" si="6"/>
        <v>18.750556821825107</v>
      </c>
    </row>
    <row r="44" spans="1:10" ht="13.5" customHeight="1">
      <c r="A44" s="38"/>
      <c r="B44" s="57" t="s">
        <v>465</v>
      </c>
      <c r="C44" s="57"/>
      <c r="D44" s="39"/>
      <c r="E44" s="86">
        <v>35389769</v>
      </c>
      <c r="F44" s="280">
        <f t="shared" si="5"/>
        <v>7.8337751317679905</v>
      </c>
      <c r="G44" s="86">
        <v>34307678</v>
      </c>
      <c r="H44" s="280">
        <f>G44/G39*100</f>
        <v>7.782303915081156</v>
      </c>
      <c r="I44" s="272">
        <v>32965541</v>
      </c>
      <c r="J44" s="280">
        <f t="shared" si="6"/>
        <v>7.547281782496894</v>
      </c>
    </row>
    <row r="45" spans="1:10" ht="13.5" customHeight="1">
      <c r="A45" s="38"/>
      <c r="B45" s="57" t="s">
        <v>466</v>
      </c>
      <c r="C45" s="57"/>
      <c r="D45" s="39"/>
      <c r="E45" s="86">
        <v>1540455</v>
      </c>
      <c r="F45" s="280">
        <f t="shared" si="5"/>
        <v>0.340990586025234</v>
      </c>
      <c r="G45" s="86">
        <v>1581577</v>
      </c>
      <c r="H45" s="280">
        <f>G45/G39*100</f>
        <v>0.35876263264165853</v>
      </c>
      <c r="I45" s="272">
        <v>1675177</v>
      </c>
      <c r="J45" s="280">
        <f t="shared" si="6"/>
        <v>0.3835226867521391</v>
      </c>
    </row>
    <row r="46" spans="1:10" ht="13.5" customHeight="1">
      <c r="A46" s="38"/>
      <c r="B46" s="57" t="s">
        <v>467</v>
      </c>
      <c r="C46" s="57"/>
      <c r="D46" s="39"/>
      <c r="E46" s="86">
        <v>43242932</v>
      </c>
      <c r="F46" s="280">
        <f t="shared" si="5"/>
        <v>9.572128185587598</v>
      </c>
      <c r="G46" s="86">
        <v>41657019</v>
      </c>
      <c r="H46" s="280">
        <f>G46/G39*100</f>
        <v>9.449417767483713</v>
      </c>
      <c r="I46" s="272">
        <v>37287636</v>
      </c>
      <c r="J46" s="280">
        <f t="shared" si="6"/>
        <v>8.536801986509953</v>
      </c>
    </row>
    <row r="47" spans="1:10" ht="13.5" customHeight="1">
      <c r="A47" s="38"/>
      <c r="B47" s="57" t="s">
        <v>468</v>
      </c>
      <c r="C47" s="57"/>
      <c r="D47" s="39"/>
      <c r="E47" s="86">
        <v>14296908</v>
      </c>
      <c r="F47" s="280">
        <f t="shared" si="5"/>
        <v>3.1647214863588067</v>
      </c>
      <c r="G47" s="86">
        <v>12954946</v>
      </c>
      <c r="H47" s="280">
        <f>G47/G39*100</f>
        <v>2.9386811598110767</v>
      </c>
      <c r="I47" s="272">
        <v>12375778</v>
      </c>
      <c r="J47" s="280">
        <f t="shared" si="6"/>
        <v>2.8333672377354837</v>
      </c>
    </row>
    <row r="48" spans="1:10" ht="13.5" customHeight="1">
      <c r="A48" s="38"/>
      <c r="B48" s="57" t="s">
        <v>469</v>
      </c>
      <c r="C48" s="57"/>
      <c r="D48" s="39"/>
      <c r="E48" s="86">
        <v>79370483</v>
      </c>
      <c r="F48" s="280">
        <f t="shared" si="5"/>
        <v>17.569216569958794</v>
      </c>
      <c r="G48" s="86">
        <v>68147590</v>
      </c>
      <c r="H48" s="280">
        <f>G48/G39*100</f>
        <v>15.458500469205333</v>
      </c>
      <c r="I48" s="272">
        <v>61283406</v>
      </c>
      <c r="J48" s="280">
        <f t="shared" si="6"/>
        <v>14.030503357222646</v>
      </c>
    </row>
    <row r="49" spans="1:10" ht="13.5" customHeight="1">
      <c r="A49" s="38"/>
      <c r="B49" s="57" t="s">
        <v>521</v>
      </c>
      <c r="C49" s="57"/>
      <c r="D49" s="39"/>
      <c r="E49" s="86">
        <v>13854319</v>
      </c>
      <c r="F49" s="280">
        <f t="shared" si="5"/>
        <v>3.066751287632897</v>
      </c>
      <c r="G49" s="86">
        <v>13518859</v>
      </c>
      <c r="H49" s="280">
        <f>G49/G39*100</f>
        <v>3.0665983667892105</v>
      </c>
      <c r="I49" s="272">
        <v>14228459</v>
      </c>
      <c r="J49" s="280">
        <f t="shared" si="6"/>
        <v>3.2575285023747664</v>
      </c>
    </row>
    <row r="50" spans="1:10" ht="13.5" customHeight="1">
      <c r="A50" s="38"/>
      <c r="B50" s="57" t="s">
        <v>471</v>
      </c>
      <c r="C50" s="57"/>
      <c r="D50" s="39"/>
      <c r="E50" s="86">
        <v>47511004</v>
      </c>
      <c r="F50" s="280">
        <f t="shared" si="5"/>
        <v>10.516896044744726</v>
      </c>
      <c r="G50" s="86">
        <v>47764466</v>
      </c>
      <c r="H50" s="280">
        <f>G50/G39*100</f>
        <v>10.834822186262818</v>
      </c>
      <c r="I50" s="272">
        <v>51078247</v>
      </c>
      <c r="J50" s="280">
        <f t="shared" si="6"/>
        <v>11.694087564495804</v>
      </c>
    </row>
    <row r="51" spans="1:10" ht="13.5" customHeight="1">
      <c r="A51" s="38"/>
      <c r="B51" s="57" t="s">
        <v>472</v>
      </c>
      <c r="C51" s="57"/>
      <c r="D51" s="39"/>
      <c r="E51" s="86">
        <v>2616107</v>
      </c>
      <c r="F51" s="280">
        <f t="shared" si="5"/>
        <v>0.5790937476490496</v>
      </c>
      <c r="G51" s="86">
        <v>596234</v>
      </c>
      <c r="H51" s="280">
        <f>G51/G39*100</f>
        <v>0.13524885573732207</v>
      </c>
      <c r="I51" s="272">
        <v>1687366</v>
      </c>
      <c r="J51" s="280">
        <f t="shared" si="6"/>
        <v>0.38631329217999644</v>
      </c>
    </row>
    <row r="52" spans="1:10" ht="13.5" customHeight="1">
      <c r="A52" s="38"/>
      <c r="B52" s="57" t="s">
        <v>347</v>
      </c>
      <c r="C52" s="57"/>
      <c r="D52" s="39"/>
      <c r="E52" s="86">
        <v>71612574</v>
      </c>
      <c r="F52" s="280">
        <f t="shared" si="5"/>
        <v>15.85194866129516</v>
      </c>
      <c r="G52" s="86">
        <v>73598236</v>
      </c>
      <c r="H52" s="280">
        <f>G52/G39*100</f>
        <v>16.69491710181805</v>
      </c>
      <c r="I52" s="272">
        <v>72968030</v>
      </c>
      <c r="J52" s="280">
        <f t="shared" si="6"/>
        <v>16.705634635988133</v>
      </c>
    </row>
    <row r="53" spans="1:10" ht="13.5" customHeight="1">
      <c r="A53" s="38"/>
      <c r="B53" s="57" t="s">
        <v>473</v>
      </c>
      <c r="C53" s="57"/>
      <c r="D53" s="39"/>
      <c r="E53" s="86">
        <v>728444</v>
      </c>
      <c r="F53" s="280">
        <f t="shared" si="5"/>
        <v>0.16124622040018408</v>
      </c>
      <c r="G53" s="86">
        <v>2855296</v>
      </c>
      <c r="H53" s="280">
        <f>G53/G39*100</f>
        <v>0.6476912031037357</v>
      </c>
      <c r="I53" s="272">
        <v>705135</v>
      </c>
      <c r="J53" s="280">
        <f t="shared" si="6"/>
        <v>0.16143683307672538</v>
      </c>
    </row>
    <row r="54" spans="1:10" ht="13.5" customHeight="1">
      <c r="A54" s="38"/>
      <c r="B54" s="283" t="s">
        <v>522</v>
      </c>
      <c r="C54" s="283"/>
      <c r="D54" s="39"/>
      <c r="E54" s="60">
        <v>0</v>
      </c>
      <c r="F54" s="153" t="s">
        <v>265</v>
      </c>
      <c r="G54" s="60">
        <v>0</v>
      </c>
      <c r="H54" s="153" t="s">
        <v>523</v>
      </c>
      <c r="I54" s="272">
        <v>0</v>
      </c>
      <c r="J54" s="280">
        <f t="shared" si="6"/>
        <v>0</v>
      </c>
    </row>
    <row r="55" spans="1:9" ht="13.5" customHeight="1">
      <c r="A55" s="38"/>
      <c r="B55" s="38"/>
      <c r="C55" s="38"/>
      <c r="D55" s="39"/>
      <c r="E55" s="86"/>
      <c r="I55" s="272"/>
    </row>
    <row r="56" spans="1:10" ht="13.5" customHeight="1">
      <c r="A56" s="38"/>
      <c r="B56" s="57" t="s">
        <v>475</v>
      </c>
      <c r="C56" s="57"/>
      <c r="D56" s="39"/>
      <c r="E56" s="86">
        <v>71777120</v>
      </c>
      <c r="F56" s="280">
        <f aca="true" t="shared" si="7" ref="F56:F68">E56/$E$39*100</f>
        <v>15.888372079680057</v>
      </c>
      <c r="G56" s="86">
        <v>70106393</v>
      </c>
      <c r="H56" s="280">
        <f>G56/G39*100</f>
        <v>15.902832500530003</v>
      </c>
      <c r="I56" s="272">
        <v>69412148</v>
      </c>
      <c r="J56" s="280">
        <f t="shared" si="6"/>
        <v>15.89153474181959</v>
      </c>
    </row>
    <row r="57" spans="1:10" ht="13.5" customHeight="1">
      <c r="A57" s="38"/>
      <c r="B57" s="57" t="s">
        <v>476</v>
      </c>
      <c r="C57" s="57"/>
      <c r="D57" s="39"/>
      <c r="E57" s="86">
        <v>45416644</v>
      </c>
      <c r="F57" s="280">
        <f t="shared" si="7"/>
        <v>10.053294677779895</v>
      </c>
      <c r="G57" s="86">
        <v>46181557</v>
      </c>
      <c r="H57" s="280">
        <f>G57/G39*100</f>
        <v>10.475757404673192</v>
      </c>
      <c r="I57" s="272">
        <v>45786981</v>
      </c>
      <c r="J57" s="280">
        <f t="shared" si="6"/>
        <v>10.482680917532383</v>
      </c>
    </row>
    <row r="58" spans="1:10" ht="13.5" customHeight="1">
      <c r="A58" s="38"/>
      <c r="B58" s="57" t="s">
        <v>285</v>
      </c>
      <c r="C58" s="57"/>
      <c r="D58" s="39"/>
      <c r="E58" s="86">
        <v>3196637</v>
      </c>
      <c r="F58" s="280">
        <f t="shared" si="7"/>
        <v>0.7075981602448277</v>
      </c>
      <c r="G58" s="86">
        <v>2849738</v>
      </c>
      <c r="H58" s="280">
        <f>G58/G39*100</f>
        <v>0.6464304344454772</v>
      </c>
      <c r="I58" s="272">
        <v>2840339</v>
      </c>
      <c r="J58" s="280">
        <f t="shared" si="6"/>
        <v>0.6502802059524958</v>
      </c>
    </row>
    <row r="59" spans="1:10" ht="13.5" customHeight="1">
      <c r="A59" s="38"/>
      <c r="B59" s="57" t="s">
        <v>477</v>
      </c>
      <c r="C59" s="57"/>
      <c r="D59" s="39"/>
      <c r="E59" s="86">
        <v>29707606</v>
      </c>
      <c r="F59" s="280">
        <f t="shared" si="7"/>
        <v>6.575988249800712</v>
      </c>
      <c r="G59" s="86">
        <v>31357684</v>
      </c>
      <c r="H59" s="280">
        <f>G59/G39*100</f>
        <v>7.1131315550145295</v>
      </c>
      <c r="I59" s="272">
        <v>35750821</v>
      </c>
      <c r="J59" s="280">
        <f t="shared" si="6"/>
        <v>8.184956529080088</v>
      </c>
    </row>
    <row r="60" spans="1:10" ht="13.5" customHeight="1">
      <c r="A60" s="38"/>
      <c r="B60" s="57" t="s">
        <v>287</v>
      </c>
      <c r="C60" s="57"/>
      <c r="D60" s="39"/>
      <c r="E60" s="86">
        <v>49989834</v>
      </c>
      <c r="F60" s="280">
        <f t="shared" si="7"/>
        <v>11.065602559610094</v>
      </c>
      <c r="G60" s="86">
        <v>52543569</v>
      </c>
      <c r="H60" s="280">
        <f>G60/G39*100</f>
        <v>11.918906978812057</v>
      </c>
      <c r="I60" s="272">
        <v>50287862</v>
      </c>
      <c r="J60" s="280">
        <f t="shared" si="6"/>
        <v>11.513133206378072</v>
      </c>
    </row>
    <row r="61" spans="1:10" ht="13.5" customHeight="1">
      <c r="A61" s="38"/>
      <c r="B61" s="57" t="s">
        <v>478</v>
      </c>
      <c r="C61" s="57"/>
      <c r="D61" s="39"/>
      <c r="E61" s="86">
        <v>124250855</v>
      </c>
      <c r="F61" s="280">
        <f t="shared" si="7"/>
        <v>27.50380365579415</v>
      </c>
      <c r="G61" s="86">
        <v>108040832</v>
      </c>
      <c r="H61" s="280">
        <f>G61/G39*100</f>
        <v>24.507825620323985</v>
      </c>
      <c r="I61" s="272">
        <v>102323622</v>
      </c>
      <c r="J61" s="280">
        <f t="shared" si="6"/>
        <v>23.426438177965846</v>
      </c>
    </row>
    <row r="62" spans="1:10" ht="13.5" customHeight="1">
      <c r="A62" s="38"/>
      <c r="C62" s="59" t="s">
        <v>524</v>
      </c>
      <c r="D62" s="39"/>
      <c r="E62" s="86">
        <v>42382460</v>
      </c>
      <c r="F62" s="280">
        <f t="shared" si="7"/>
        <v>9.381656635598597</v>
      </c>
      <c r="G62" s="86">
        <v>35762327</v>
      </c>
      <c r="H62" s="280">
        <f>G62/G39*100</f>
        <v>8.11227438430874</v>
      </c>
      <c r="I62" s="272">
        <v>32800722</v>
      </c>
      <c r="J62" s="280">
        <f t="shared" si="6"/>
        <v>7.509547366546937</v>
      </c>
    </row>
    <row r="63" spans="1:10" ht="13.5" customHeight="1">
      <c r="A63" s="38"/>
      <c r="C63" s="59" t="s">
        <v>525</v>
      </c>
      <c r="D63" s="39"/>
      <c r="E63" s="86">
        <v>69839381</v>
      </c>
      <c r="F63" s="280">
        <f t="shared" si="7"/>
        <v>15.459439876419365</v>
      </c>
      <c r="G63" s="86">
        <v>61223774</v>
      </c>
      <c r="H63" s="280">
        <f>G63/G39*100</f>
        <v>13.88791209058928</v>
      </c>
      <c r="I63" s="272">
        <v>60064901</v>
      </c>
      <c r="J63" s="280">
        <f t="shared" si="6"/>
        <v>13.751533247544137</v>
      </c>
    </row>
    <row r="64" spans="1:10" ht="13.5" customHeight="1">
      <c r="A64" s="38"/>
      <c r="C64" s="59" t="s">
        <v>526</v>
      </c>
      <c r="D64" s="39"/>
      <c r="E64" s="86">
        <v>12029014</v>
      </c>
      <c r="F64" s="280">
        <f t="shared" si="7"/>
        <v>2.662707143776186</v>
      </c>
      <c r="G64" s="86">
        <v>11054731</v>
      </c>
      <c r="H64" s="280">
        <f>G64/G39*100</f>
        <v>2.5076391454259603</v>
      </c>
      <c r="I64" s="272">
        <v>9458449</v>
      </c>
      <c r="J64" s="280">
        <f t="shared" si="6"/>
        <v>2.165460588933637</v>
      </c>
    </row>
    <row r="65" spans="1:10" ht="13.5" customHeight="1">
      <c r="A65" s="38"/>
      <c r="B65" s="57" t="s">
        <v>482</v>
      </c>
      <c r="C65" s="57"/>
      <c r="D65" s="39"/>
      <c r="E65" s="86">
        <v>2616107</v>
      </c>
      <c r="F65" s="280">
        <f t="shared" si="7"/>
        <v>0.5790937476490496</v>
      </c>
      <c r="G65" s="86">
        <v>596234</v>
      </c>
      <c r="H65" s="280">
        <f>G65/G39*100</f>
        <v>0.13524885573732207</v>
      </c>
      <c r="I65" s="272">
        <v>1687366</v>
      </c>
      <c r="J65" s="280">
        <f t="shared" si="6"/>
        <v>0.38631329217999644</v>
      </c>
    </row>
    <row r="66" spans="1:10" ht="13.5" customHeight="1">
      <c r="A66" s="38"/>
      <c r="C66" s="59" t="s">
        <v>524</v>
      </c>
      <c r="D66" s="39"/>
      <c r="E66" s="86">
        <v>2369391</v>
      </c>
      <c r="F66" s="280">
        <f t="shared" si="7"/>
        <v>0.524481419848626</v>
      </c>
      <c r="G66" s="86">
        <v>536358</v>
      </c>
      <c r="H66" s="280">
        <f>G66/G39*100</f>
        <v>0.12166667074597992</v>
      </c>
      <c r="I66" s="272">
        <v>1393253</v>
      </c>
      <c r="J66" s="280">
        <f t="shared" si="6"/>
        <v>0.31897771631623284</v>
      </c>
    </row>
    <row r="67" spans="1:10" ht="13.5" customHeight="1">
      <c r="A67" s="38"/>
      <c r="C67" s="59" t="s">
        <v>525</v>
      </c>
      <c r="D67" s="39"/>
      <c r="E67" s="86">
        <v>242684</v>
      </c>
      <c r="F67" s="280">
        <f t="shared" si="7"/>
        <v>0.053719816144546836</v>
      </c>
      <c r="G67" s="86">
        <v>59876</v>
      </c>
      <c r="H67" s="280">
        <f>G67/G39*100</f>
        <v>0.013582184991342151</v>
      </c>
      <c r="I67" s="272">
        <v>294113</v>
      </c>
      <c r="J67" s="280">
        <f t="shared" si="6"/>
        <v>0.06733557586376358</v>
      </c>
    </row>
    <row r="68" spans="1:10" ht="13.5" customHeight="1">
      <c r="A68" s="38"/>
      <c r="C68" s="59" t="s">
        <v>526</v>
      </c>
      <c r="D68" s="39"/>
      <c r="E68" s="60">
        <v>4032</v>
      </c>
      <c r="F68" s="280">
        <f t="shared" si="7"/>
        <v>0.0008925116558768308</v>
      </c>
      <c r="G68" s="60">
        <v>0</v>
      </c>
      <c r="H68" s="153" t="s">
        <v>523</v>
      </c>
      <c r="I68" s="272">
        <v>0</v>
      </c>
      <c r="J68" s="280">
        <f t="shared" si="6"/>
        <v>0</v>
      </c>
    </row>
    <row r="69" spans="1:10" ht="13.5" customHeight="1">
      <c r="A69" s="38"/>
      <c r="B69" s="57" t="s">
        <v>483</v>
      </c>
      <c r="C69" s="57"/>
      <c r="D69" s="39"/>
      <c r="E69" s="60">
        <v>0</v>
      </c>
      <c r="F69" s="284" t="s">
        <v>265</v>
      </c>
      <c r="G69" s="60">
        <v>0</v>
      </c>
      <c r="H69" s="153" t="s">
        <v>523</v>
      </c>
      <c r="I69" s="272">
        <v>0</v>
      </c>
      <c r="J69" s="280">
        <f t="shared" si="6"/>
        <v>0</v>
      </c>
    </row>
    <row r="70" spans="1:10" ht="13.5" customHeight="1">
      <c r="A70" s="38"/>
      <c r="C70" s="59" t="s">
        <v>524</v>
      </c>
      <c r="D70" s="39"/>
      <c r="E70" s="60">
        <v>0</v>
      </c>
      <c r="F70" s="284" t="s">
        <v>265</v>
      </c>
      <c r="G70" s="60">
        <v>0</v>
      </c>
      <c r="H70" s="153" t="s">
        <v>523</v>
      </c>
      <c r="I70" s="272">
        <v>0</v>
      </c>
      <c r="J70" s="280">
        <f t="shared" si="6"/>
        <v>0</v>
      </c>
    </row>
    <row r="71" spans="1:10" ht="13.5" customHeight="1">
      <c r="A71" s="38"/>
      <c r="C71" s="59" t="s">
        <v>525</v>
      </c>
      <c r="D71" s="39"/>
      <c r="E71" s="60">
        <v>0</v>
      </c>
      <c r="F71" s="284" t="s">
        <v>265</v>
      </c>
      <c r="G71" s="60">
        <v>0</v>
      </c>
      <c r="H71" s="153" t="s">
        <v>523</v>
      </c>
      <c r="I71" s="272">
        <v>0</v>
      </c>
      <c r="J71" s="280">
        <f t="shared" si="6"/>
        <v>0</v>
      </c>
    </row>
    <row r="72" spans="1:10" ht="13.5" customHeight="1">
      <c r="A72" s="38"/>
      <c r="B72" s="57" t="s">
        <v>347</v>
      </c>
      <c r="C72" s="57"/>
      <c r="D72" s="39"/>
      <c r="E72" s="86">
        <v>71582420</v>
      </c>
      <c r="F72" s="280">
        <f>E72/$E$39*100</f>
        <v>15.845273860583028</v>
      </c>
      <c r="G72" s="86">
        <v>73515466</v>
      </c>
      <c r="H72" s="280">
        <f>G72/G39*100</f>
        <v>16.67614167507389</v>
      </c>
      <c r="I72" s="272">
        <v>72921508</v>
      </c>
      <c r="J72" s="280">
        <f t="shared" si="6"/>
        <v>16.694983676457834</v>
      </c>
    </row>
    <row r="73" spans="1:10" ht="13.5" customHeight="1">
      <c r="A73" s="38"/>
      <c r="B73" s="57" t="s">
        <v>484</v>
      </c>
      <c r="C73" s="57"/>
      <c r="D73" s="39"/>
      <c r="E73" s="86">
        <v>8495530</v>
      </c>
      <c r="F73" s="280">
        <f>E73/$E$39*100</f>
        <v>1.8805455227805787</v>
      </c>
      <c r="G73" s="86">
        <v>8712803</v>
      </c>
      <c r="H73" s="280">
        <f>G73/G39*100</f>
        <v>1.9763995948146313</v>
      </c>
      <c r="I73" s="272">
        <v>9001659</v>
      </c>
      <c r="J73" s="280">
        <f t="shared" si="6"/>
        <v>2.060880996400126</v>
      </c>
    </row>
    <row r="74" spans="1:10" ht="13.5" customHeight="1">
      <c r="A74" s="38"/>
      <c r="B74" s="57" t="s">
        <v>485</v>
      </c>
      <c r="C74" s="57"/>
      <c r="D74" s="39"/>
      <c r="E74" s="86">
        <v>2027412</v>
      </c>
      <c r="F74" s="280">
        <f>E74/$E$39*100</f>
        <v>0.4487819546787097</v>
      </c>
      <c r="G74" s="86">
        <v>1097543</v>
      </c>
      <c r="H74" s="280">
        <f>G74/G39*100</f>
        <v>0.24896506216101005</v>
      </c>
      <c r="I74" s="272">
        <v>938169</v>
      </c>
      <c r="J74" s="280">
        <f t="shared" si="6"/>
        <v>0.21478870322811713</v>
      </c>
    </row>
    <row r="75" spans="1:10" ht="13.5" customHeight="1">
      <c r="A75" s="38"/>
      <c r="B75" s="57" t="s">
        <v>486</v>
      </c>
      <c r="C75" s="57"/>
      <c r="D75" s="39"/>
      <c r="E75" s="86">
        <v>11993169</v>
      </c>
      <c r="F75" s="280">
        <f>E75/$E$39*100</f>
        <v>2.6547726000497707</v>
      </c>
      <c r="G75" s="86">
        <v>11223002</v>
      </c>
      <c r="H75" s="280">
        <f>G75/G39*100</f>
        <v>2.5458094949930348</v>
      </c>
      <c r="I75" s="272">
        <v>11812755</v>
      </c>
      <c r="J75" s="280">
        <f t="shared" si="6"/>
        <v>2.704466176138262</v>
      </c>
    </row>
    <row r="76" spans="1:10" ht="13.5" customHeight="1">
      <c r="A76" s="38"/>
      <c r="B76" s="57" t="s">
        <v>487</v>
      </c>
      <c r="C76" s="57"/>
      <c r="D76" s="39"/>
      <c r="E76" s="86">
        <v>30705472</v>
      </c>
      <c r="F76" s="280">
        <f>E76/$E$39*100</f>
        <v>6.796872931349124</v>
      </c>
      <c r="G76" s="86">
        <v>34617356</v>
      </c>
      <c r="H76" s="280">
        <f>G76/G39*100</f>
        <v>7.852550823420873</v>
      </c>
      <c r="I76" s="272">
        <v>34023708</v>
      </c>
      <c r="J76" s="280">
        <f t="shared" si="6"/>
        <v>7.78954337686719</v>
      </c>
    </row>
    <row r="77" spans="1:10" ht="13.5" customHeight="1">
      <c r="A77" s="38"/>
      <c r="B77" s="283" t="s">
        <v>522</v>
      </c>
      <c r="C77" s="283"/>
      <c r="D77" s="39"/>
      <c r="E77" s="60">
        <v>0</v>
      </c>
      <c r="F77" s="153" t="s">
        <v>265</v>
      </c>
      <c r="G77" s="60">
        <v>0</v>
      </c>
      <c r="H77" s="153" t="s">
        <v>523</v>
      </c>
      <c r="I77" s="272">
        <v>0</v>
      </c>
      <c r="J77" s="280">
        <f t="shared" si="6"/>
        <v>0</v>
      </c>
    </row>
    <row r="78" spans="1:10" ht="13.5" customHeight="1">
      <c r="A78" s="66"/>
      <c r="B78" s="66"/>
      <c r="C78" s="66"/>
      <c r="D78" s="67"/>
      <c r="E78" s="69"/>
      <c r="F78" s="69"/>
      <c r="G78" s="69"/>
      <c r="H78" s="69"/>
      <c r="I78" s="69"/>
      <c r="J78" s="69"/>
    </row>
    <row r="79" spans="1:10" ht="13.5" customHeight="1">
      <c r="A79" s="71" t="s">
        <v>527</v>
      </c>
      <c r="D79" s="67"/>
      <c r="E79" s="38"/>
      <c r="F79" s="38"/>
      <c r="G79" s="285"/>
      <c r="H79" s="38"/>
      <c r="I79" s="285"/>
      <c r="J79" s="285"/>
    </row>
    <row r="80" spans="1:10" ht="13.5" customHeight="1">
      <c r="A80" s="71" t="s">
        <v>528</v>
      </c>
      <c r="E80" s="38"/>
      <c r="F80" s="38"/>
      <c r="G80" s="38"/>
      <c r="H80" s="38"/>
      <c r="I80" s="38"/>
      <c r="J80" s="38"/>
    </row>
    <row r="81" ht="13.5" customHeight="1"/>
    <row r="82" ht="13.5" customHeight="1"/>
    <row r="83" ht="13.5" customHeight="1"/>
  </sheetData>
  <mergeCells count="60">
    <mergeCell ref="B74:C74"/>
    <mergeCell ref="B75:C75"/>
    <mergeCell ref="B76:C76"/>
    <mergeCell ref="B77:C77"/>
    <mergeCell ref="B65:C65"/>
    <mergeCell ref="B69:C69"/>
    <mergeCell ref="B72:C72"/>
    <mergeCell ref="B73:C73"/>
    <mergeCell ref="B58:C58"/>
    <mergeCell ref="B59:C59"/>
    <mergeCell ref="B60:C60"/>
    <mergeCell ref="B61:C61"/>
    <mergeCell ref="B53:C53"/>
    <mergeCell ref="B54:C54"/>
    <mergeCell ref="B56:C56"/>
    <mergeCell ref="B57:C57"/>
    <mergeCell ref="B49:C49"/>
    <mergeCell ref="B50:C50"/>
    <mergeCell ref="B51:C51"/>
    <mergeCell ref="B52:C52"/>
    <mergeCell ref="B45:C45"/>
    <mergeCell ref="B46:C46"/>
    <mergeCell ref="B47:C47"/>
    <mergeCell ref="B48:C48"/>
    <mergeCell ref="B41:C41"/>
    <mergeCell ref="B42:C42"/>
    <mergeCell ref="B43:C43"/>
    <mergeCell ref="B44:C44"/>
    <mergeCell ref="B35:C35"/>
    <mergeCell ref="B36:C36"/>
    <mergeCell ref="B37:C37"/>
    <mergeCell ref="A39:C39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A14:C14"/>
    <mergeCell ref="B16:C16"/>
    <mergeCell ref="B17:C17"/>
    <mergeCell ref="B18:C18"/>
    <mergeCell ref="B9:C9"/>
    <mergeCell ref="B10:C10"/>
    <mergeCell ref="B11:C11"/>
    <mergeCell ref="B12:C12"/>
    <mergeCell ref="A3:D4"/>
    <mergeCell ref="B6:C6"/>
    <mergeCell ref="B7:C7"/>
    <mergeCell ref="B8:C8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80"/>
  <sheetViews>
    <sheetView workbookViewId="0" topLeftCell="A1">
      <selection activeCell="E14" sqref="E14"/>
    </sheetView>
  </sheetViews>
  <sheetFormatPr defaultColWidth="9.00390625" defaultRowHeight="13.5"/>
  <cols>
    <col min="1" max="1" width="3.125" style="0" customWidth="1"/>
    <col min="2" max="2" width="2.625" style="0" customWidth="1"/>
    <col min="3" max="3" width="23.375" style="0" customWidth="1"/>
    <col min="4" max="4" width="1.625" style="0" customWidth="1"/>
    <col min="5" max="7" width="14.625" style="0" customWidth="1"/>
    <col min="8" max="8" width="3.125" style="0" customWidth="1"/>
    <col min="9" max="9" width="2.625" style="0" customWidth="1"/>
    <col min="10" max="10" width="22.625" style="0" customWidth="1"/>
    <col min="11" max="11" width="1.625" style="0" customWidth="1"/>
    <col min="12" max="14" width="14.625" style="0" customWidth="1"/>
  </cols>
  <sheetData>
    <row r="1" spans="1:15" ht="13.5" customHeight="1">
      <c r="A1" s="19" t="s">
        <v>529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3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 t="s">
        <v>29</v>
      </c>
      <c r="O2" s="20"/>
    </row>
    <row r="3" spans="1:15" ht="13.5" customHeight="1" thickTop="1">
      <c r="A3" s="22" t="s">
        <v>530</v>
      </c>
      <c r="B3" s="22"/>
      <c r="C3" s="22"/>
      <c r="D3" s="23"/>
      <c r="E3" s="286" t="s">
        <v>531</v>
      </c>
      <c r="F3" s="287" t="s">
        <v>532</v>
      </c>
      <c r="G3" s="288" t="s">
        <v>533</v>
      </c>
      <c r="H3" s="27" t="s">
        <v>210</v>
      </c>
      <c r="I3" s="22"/>
      <c r="J3" s="22"/>
      <c r="K3" s="23"/>
      <c r="L3" s="286" t="s">
        <v>531</v>
      </c>
      <c r="M3" s="287" t="s">
        <v>532</v>
      </c>
      <c r="N3" s="289" t="s">
        <v>533</v>
      </c>
      <c r="O3" s="20"/>
    </row>
    <row r="4" spans="1:15" ht="13.5" customHeight="1">
      <c r="A4" s="33"/>
      <c r="B4" s="33"/>
      <c r="C4" s="33"/>
      <c r="D4" s="34"/>
      <c r="E4" s="290" t="s">
        <v>534</v>
      </c>
      <c r="F4" s="290" t="s">
        <v>535</v>
      </c>
      <c r="G4" s="290" t="s">
        <v>536</v>
      </c>
      <c r="H4" s="37"/>
      <c r="I4" s="33"/>
      <c r="J4" s="33"/>
      <c r="K4" s="34"/>
      <c r="L4" s="132" t="s">
        <v>534</v>
      </c>
      <c r="M4" s="132" t="s">
        <v>535</v>
      </c>
      <c r="N4" s="193" t="s">
        <v>536</v>
      </c>
      <c r="O4" s="20"/>
    </row>
    <row r="5" spans="1:15" ht="13.5" customHeight="1">
      <c r="A5" s="38"/>
      <c r="B5" s="38"/>
      <c r="C5" s="38"/>
      <c r="D5" s="38"/>
      <c r="E5" s="291"/>
      <c r="F5" s="292"/>
      <c r="G5" s="293"/>
      <c r="H5" s="38"/>
      <c r="I5" s="38"/>
      <c r="J5" s="38"/>
      <c r="K5" s="79"/>
      <c r="L5" s="292"/>
      <c r="M5" s="292"/>
      <c r="N5" s="292"/>
      <c r="O5" s="20"/>
    </row>
    <row r="6" spans="1:15" s="50" customFormat="1" ht="13.5" customHeight="1">
      <c r="A6" s="135" t="s">
        <v>537</v>
      </c>
      <c r="B6" s="135"/>
      <c r="C6" s="135"/>
      <c r="D6" s="83"/>
      <c r="E6" s="294">
        <f>SUM(E8:E24,E28,E30,E32,E38,E42,E53,E55,E59,E63,E65,E67,E69,E78)</f>
        <v>444937902</v>
      </c>
      <c r="F6" s="295">
        <f>SUM(F8:F24,F28,F30,F32,F38,F42,F53,F55,F59,F63,F65,F67,F69,F78)</f>
        <v>193044541</v>
      </c>
      <c r="G6" s="295">
        <f>SUM(G8:G24,G28,G30,G32,G38,G42,G53,G55,G59,G63,G65,G67,G69,G78)</f>
        <v>251893361</v>
      </c>
      <c r="H6" s="296" t="s">
        <v>538</v>
      </c>
      <c r="I6" s="135"/>
      <c r="J6" s="135"/>
      <c r="K6" s="136"/>
      <c r="L6" s="295">
        <f>SUM(L8+L10+L18+L25+L30+L34+L41+L43+L52+L54+L64+L69+L71+L75)</f>
        <v>436786938</v>
      </c>
      <c r="M6" s="295">
        <f>SUM(M8+M10+M18+M25+M30+M34+M41+M43+M52+M54+M64+M69+M71+M75)</f>
        <v>189245009</v>
      </c>
      <c r="N6" s="295">
        <f>SUM(N8+N10+N18+N25+N30+N34+N41+N43+N52+N54+N64+N69+N71+N75)</f>
        <v>247541929</v>
      </c>
      <c r="O6" s="259"/>
    </row>
    <row r="7" spans="1:15" ht="13.5" customHeight="1">
      <c r="A7" s="38"/>
      <c r="B7" s="38"/>
      <c r="C7" s="38"/>
      <c r="D7" s="38"/>
      <c r="E7" s="297"/>
      <c r="F7" s="55"/>
      <c r="G7" s="298"/>
      <c r="H7" s="38"/>
      <c r="I7" s="38"/>
      <c r="J7" s="38"/>
      <c r="K7" s="39"/>
      <c r="L7" s="55"/>
      <c r="M7" s="55"/>
      <c r="N7" s="55"/>
      <c r="O7" s="20"/>
    </row>
    <row r="8" spans="1:15" ht="13.5" customHeight="1">
      <c r="A8" s="152">
        <v>1</v>
      </c>
      <c r="B8" s="208" t="s">
        <v>459</v>
      </c>
      <c r="C8" s="208"/>
      <c r="D8" s="38"/>
      <c r="E8" s="299">
        <f>SUM(F8:G8)</f>
        <v>79874458</v>
      </c>
      <c r="F8" s="40">
        <v>51801569</v>
      </c>
      <c r="G8" s="300">
        <v>28072889</v>
      </c>
      <c r="H8" s="73">
        <v>1</v>
      </c>
      <c r="I8" s="57" t="s">
        <v>320</v>
      </c>
      <c r="J8" s="57"/>
      <c r="K8" s="39"/>
      <c r="L8" s="198">
        <f>SUM(M8:N8)</f>
        <v>5267266</v>
      </c>
      <c r="M8" s="40">
        <v>1908377</v>
      </c>
      <c r="N8" s="40">
        <v>3358889</v>
      </c>
      <c r="O8" s="20"/>
    </row>
    <row r="9" spans="1:15" ht="13.5" customHeight="1">
      <c r="A9" s="38"/>
      <c r="B9" s="38"/>
      <c r="C9" s="38"/>
      <c r="D9" s="38"/>
      <c r="E9" s="301"/>
      <c r="F9" s="292"/>
      <c r="G9" s="293"/>
      <c r="H9" s="302"/>
      <c r="I9" s="38"/>
      <c r="J9" s="38"/>
      <c r="K9" s="39"/>
      <c r="L9" s="210"/>
      <c r="M9" s="292"/>
      <c r="N9" s="292"/>
      <c r="O9" s="20"/>
    </row>
    <row r="10" spans="1:15" ht="13.5" customHeight="1">
      <c r="A10" s="152">
        <v>2</v>
      </c>
      <c r="B10" s="57" t="s">
        <v>227</v>
      </c>
      <c r="C10" s="57"/>
      <c r="D10" s="38"/>
      <c r="E10" s="299">
        <v>5221933</v>
      </c>
      <c r="F10" s="40">
        <v>2225505</v>
      </c>
      <c r="G10" s="300">
        <v>2996428</v>
      </c>
      <c r="H10" s="73">
        <v>2</v>
      </c>
      <c r="I10" s="57" t="s">
        <v>463</v>
      </c>
      <c r="J10" s="57"/>
      <c r="K10" s="39"/>
      <c r="L10" s="198">
        <f>SUM(L11:L16)</f>
        <v>63364914</v>
      </c>
      <c r="M10" s="40">
        <v>22293335</v>
      </c>
      <c r="N10" s="40">
        <v>41071579</v>
      </c>
      <c r="O10" s="20"/>
    </row>
    <row r="11" spans="1:15" ht="13.5" customHeight="1">
      <c r="A11" s="38"/>
      <c r="B11" s="38"/>
      <c r="C11" s="38"/>
      <c r="D11" s="38"/>
      <c r="E11" s="301"/>
      <c r="F11" s="292"/>
      <c r="G11" s="293"/>
      <c r="H11" s="302"/>
      <c r="I11" s="42">
        <v>1</v>
      </c>
      <c r="J11" s="59" t="s">
        <v>325</v>
      </c>
      <c r="K11" s="87"/>
      <c r="L11" s="198">
        <f aca="true" t="shared" si="0" ref="L11:L16">SUM(M11:N11)</f>
        <v>54408028</v>
      </c>
      <c r="M11" s="40">
        <v>18384295</v>
      </c>
      <c r="N11" s="40">
        <v>36023733</v>
      </c>
      <c r="O11" s="20"/>
    </row>
    <row r="12" spans="1:15" ht="13.5" customHeight="1">
      <c r="A12" s="152">
        <v>3</v>
      </c>
      <c r="B12" s="57" t="s">
        <v>367</v>
      </c>
      <c r="C12" s="57"/>
      <c r="D12" s="38"/>
      <c r="E12" s="299">
        <f>SUM(F12:G12)</f>
        <v>734672</v>
      </c>
      <c r="F12" s="40">
        <v>482342</v>
      </c>
      <c r="G12" s="300">
        <v>252330</v>
      </c>
      <c r="H12" s="302"/>
      <c r="I12" s="42">
        <v>2</v>
      </c>
      <c r="J12" s="59" t="s">
        <v>330</v>
      </c>
      <c r="K12" s="87"/>
      <c r="L12" s="198">
        <f t="shared" si="0"/>
        <v>4221521</v>
      </c>
      <c r="M12" s="40">
        <v>1975849</v>
      </c>
      <c r="N12" s="40">
        <v>2245672</v>
      </c>
      <c r="O12" s="20"/>
    </row>
    <row r="13" spans="1:15" ht="13.5" customHeight="1">
      <c r="A13" s="38"/>
      <c r="B13" s="38"/>
      <c r="C13" s="38"/>
      <c r="D13" s="38"/>
      <c r="E13" s="301"/>
      <c r="F13" s="292"/>
      <c r="G13" s="293"/>
      <c r="H13" s="302"/>
      <c r="I13" s="42">
        <v>3</v>
      </c>
      <c r="J13" s="65" t="s">
        <v>539</v>
      </c>
      <c r="K13" s="81"/>
      <c r="L13" s="198">
        <f t="shared" si="0"/>
        <v>2316014</v>
      </c>
      <c r="M13" s="40">
        <v>878286</v>
      </c>
      <c r="N13" s="40">
        <v>1437728</v>
      </c>
      <c r="O13" s="20"/>
    </row>
    <row r="14" spans="1:15" ht="13.5" customHeight="1">
      <c r="A14" s="152">
        <v>4</v>
      </c>
      <c r="B14" s="283" t="s">
        <v>372</v>
      </c>
      <c r="C14" s="283"/>
      <c r="D14" s="38"/>
      <c r="E14" s="299">
        <f>SUM(F14:G14)</f>
        <v>6769453</v>
      </c>
      <c r="F14" s="292">
        <v>4273379</v>
      </c>
      <c r="G14" s="293">
        <v>2496074</v>
      </c>
      <c r="H14" s="302"/>
      <c r="I14" s="42">
        <v>4</v>
      </c>
      <c r="J14" s="59" t="s">
        <v>334</v>
      </c>
      <c r="K14" s="87"/>
      <c r="L14" s="198">
        <f t="shared" si="0"/>
        <v>1498452</v>
      </c>
      <c r="M14" s="40">
        <v>660241</v>
      </c>
      <c r="N14" s="40">
        <v>838211</v>
      </c>
      <c r="O14" s="20"/>
    </row>
    <row r="15" spans="1:15" ht="13.5" customHeight="1">
      <c r="A15" s="38"/>
      <c r="B15" s="38"/>
      <c r="C15" s="38"/>
      <c r="D15" s="38"/>
      <c r="E15" s="301"/>
      <c r="F15" s="292"/>
      <c r="G15" s="293"/>
      <c r="H15" s="302"/>
      <c r="I15" s="42">
        <v>5</v>
      </c>
      <c r="J15" s="59" t="s">
        <v>337</v>
      </c>
      <c r="K15" s="87"/>
      <c r="L15" s="198">
        <f t="shared" si="0"/>
        <v>662583</v>
      </c>
      <c r="M15" s="40">
        <v>196115</v>
      </c>
      <c r="N15" s="40">
        <v>466468</v>
      </c>
      <c r="O15" s="20"/>
    </row>
    <row r="16" spans="1:15" ht="13.5" customHeight="1">
      <c r="A16" s="152">
        <v>5</v>
      </c>
      <c r="B16" s="57" t="s">
        <v>514</v>
      </c>
      <c r="C16" s="57"/>
      <c r="D16" s="38"/>
      <c r="E16" s="299">
        <f>SUM(F16:G16)</f>
        <v>161399</v>
      </c>
      <c r="F16" s="40">
        <v>51724</v>
      </c>
      <c r="G16" s="300">
        <v>109675</v>
      </c>
      <c r="H16" s="302"/>
      <c r="I16" s="42">
        <v>6</v>
      </c>
      <c r="J16" s="59" t="s">
        <v>341</v>
      </c>
      <c r="K16" s="87"/>
      <c r="L16" s="198">
        <f t="shared" si="0"/>
        <v>258316</v>
      </c>
      <c r="M16" s="40">
        <v>198549</v>
      </c>
      <c r="N16" s="40">
        <v>59767</v>
      </c>
      <c r="O16" s="20"/>
    </row>
    <row r="17" spans="1:15" ht="13.5" customHeight="1">
      <c r="A17" s="38"/>
      <c r="B17" s="38"/>
      <c r="C17" s="38"/>
      <c r="D17" s="38"/>
      <c r="E17" s="301"/>
      <c r="F17" s="292"/>
      <c r="G17" s="293"/>
      <c r="H17" s="302"/>
      <c r="I17" s="38"/>
      <c r="J17" s="38"/>
      <c r="K17" s="39"/>
      <c r="L17" s="210"/>
      <c r="M17" s="292"/>
      <c r="N17" s="292"/>
      <c r="O17" s="20"/>
    </row>
    <row r="18" spans="1:15" ht="13.5" customHeight="1">
      <c r="A18" s="152">
        <v>6</v>
      </c>
      <c r="B18" s="57" t="s">
        <v>371</v>
      </c>
      <c r="C18" s="57"/>
      <c r="D18" s="38"/>
      <c r="E18" s="299">
        <f>SUM(F18:G18)</f>
        <v>495</v>
      </c>
      <c r="F18" s="40">
        <v>334</v>
      </c>
      <c r="G18" s="300">
        <v>161</v>
      </c>
      <c r="H18" s="73">
        <v>3</v>
      </c>
      <c r="I18" s="57" t="s">
        <v>464</v>
      </c>
      <c r="J18" s="57"/>
      <c r="K18" s="39"/>
      <c r="L18" s="198">
        <f>SUM(L19:L23)</f>
        <v>81899983</v>
      </c>
      <c r="M18" s="40">
        <v>43408129</v>
      </c>
      <c r="N18" s="40">
        <v>38491854</v>
      </c>
      <c r="O18" s="20"/>
    </row>
    <row r="19" spans="1:15" ht="13.5" customHeight="1">
      <c r="A19" s="38"/>
      <c r="B19" s="38"/>
      <c r="C19" s="38"/>
      <c r="D19" s="38"/>
      <c r="E19" s="301"/>
      <c r="F19" s="292"/>
      <c r="G19" s="293"/>
      <c r="H19" s="302"/>
      <c r="I19" s="42">
        <v>1</v>
      </c>
      <c r="J19" s="59" t="s">
        <v>346</v>
      </c>
      <c r="K19" s="87"/>
      <c r="L19" s="198">
        <f>SUM(M19:N19)</f>
        <v>24207459</v>
      </c>
      <c r="M19" s="40">
        <v>11539056</v>
      </c>
      <c r="N19" s="40">
        <v>12668403</v>
      </c>
      <c r="O19" s="20"/>
    </row>
    <row r="20" spans="1:15" ht="13.5" customHeight="1">
      <c r="A20" s="152">
        <v>7</v>
      </c>
      <c r="B20" s="57" t="s">
        <v>356</v>
      </c>
      <c r="C20" s="57"/>
      <c r="D20" s="38"/>
      <c r="E20" s="299">
        <f>SUM(F20:G20)</f>
        <v>1593106</v>
      </c>
      <c r="F20" s="40">
        <v>630976</v>
      </c>
      <c r="G20" s="300">
        <v>962130</v>
      </c>
      <c r="H20" s="302"/>
      <c r="I20" s="42">
        <v>2</v>
      </c>
      <c r="J20" s="59" t="s">
        <v>540</v>
      </c>
      <c r="K20" s="87"/>
      <c r="L20" s="198">
        <f>SUM(M20:N20)</f>
        <v>24677393</v>
      </c>
      <c r="M20" s="40">
        <v>10895899</v>
      </c>
      <c r="N20" s="40">
        <v>13781494</v>
      </c>
      <c r="O20" s="20"/>
    </row>
    <row r="21" spans="1:15" ht="13.5" customHeight="1">
      <c r="A21" s="38"/>
      <c r="B21" s="38"/>
      <c r="C21" s="38"/>
      <c r="D21" s="38"/>
      <c r="E21" s="301"/>
      <c r="F21" s="292"/>
      <c r="G21" s="293"/>
      <c r="H21" s="302"/>
      <c r="I21" s="42">
        <v>3</v>
      </c>
      <c r="J21" s="59" t="s">
        <v>348</v>
      </c>
      <c r="K21" s="87"/>
      <c r="L21" s="198">
        <f>SUM(M21:N21)</f>
        <v>28186730</v>
      </c>
      <c r="M21" s="40">
        <v>16157323</v>
      </c>
      <c r="N21" s="40">
        <v>12029407</v>
      </c>
      <c r="O21" s="20"/>
    </row>
    <row r="22" spans="1:15" ht="13.5" customHeight="1">
      <c r="A22">
        <v>8</v>
      </c>
      <c r="B22" s="303" t="s">
        <v>229</v>
      </c>
      <c r="C22" s="303"/>
      <c r="E22" s="299">
        <f>SUM(F22:G22)</f>
        <v>2774253</v>
      </c>
      <c r="F22" s="304">
        <v>1889768</v>
      </c>
      <c r="G22" s="304">
        <v>884485</v>
      </c>
      <c r="H22" s="305"/>
      <c r="I22" s="42">
        <v>4</v>
      </c>
      <c r="J22" s="59" t="s">
        <v>349</v>
      </c>
      <c r="K22" s="87"/>
      <c r="L22" s="198">
        <f>SUM(M22:N22)</f>
        <v>4815720</v>
      </c>
      <c r="M22" s="40">
        <v>4815720</v>
      </c>
      <c r="N22" s="40">
        <v>0</v>
      </c>
      <c r="O22" s="20"/>
    </row>
    <row r="23" spans="5:15" ht="13.5" customHeight="1">
      <c r="E23" s="306"/>
      <c r="F23" s="304"/>
      <c r="G23" s="304"/>
      <c r="H23" s="305"/>
      <c r="I23" s="42">
        <v>5</v>
      </c>
      <c r="J23" s="59" t="s">
        <v>351</v>
      </c>
      <c r="K23" s="87"/>
      <c r="L23" s="198">
        <f>SUM(M23:N23)</f>
        <v>12681</v>
      </c>
      <c r="M23" s="40">
        <v>131</v>
      </c>
      <c r="N23" s="40">
        <v>12550</v>
      </c>
      <c r="O23" s="20"/>
    </row>
    <row r="24" spans="1:15" ht="13.5" customHeight="1">
      <c r="A24" s="152">
        <v>9</v>
      </c>
      <c r="B24" s="57" t="s">
        <v>231</v>
      </c>
      <c r="C24" s="57"/>
      <c r="D24" s="38"/>
      <c r="E24" s="299">
        <f>SUM(E25:E26)</f>
        <v>140412663</v>
      </c>
      <c r="F24" s="40">
        <v>45894196</v>
      </c>
      <c r="G24" s="300">
        <v>94518467</v>
      </c>
      <c r="H24" s="302"/>
      <c r="I24" s="38"/>
      <c r="J24" s="38"/>
      <c r="K24" s="39"/>
      <c r="L24" s="210"/>
      <c r="M24" s="292"/>
      <c r="N24" s="292"/>
      <c r="O24" s="20"/>
    </row>
    <row r="25" spans="1:15" ht="13.5" customHeight="1">
      <c r="A25" s="38"/>
      <c r="B25" s="42">
        <v>1</v>
      </c>
      <c r="C25" s="59" t="s">
        <v>541</v>
      </c>
      <c r="D25" s="71"/>
      <c r="E25" s="299">
        <v>123393184</v>
      </c>
      <c r="F25" s="40">
        <v>38624844</v>
      </c>
      <c r="G25" s="300">
        <v>84768340</v>
      </c>
      <c r="H25" s="73">
        <v>4</v>
      </c>
      <c r="I25" s="57" t="s">
        <v>465</v>
      </c>
      <c r="J25" s="57"/>
      <c r="K25" s="39"/>
      <c r="L25" s="198">
        <f>SUM(L26:L28)</f>
        <v>32965541</v>
      </c>
      <c r="M25" s="40">
        <v>15837881</v>
      </c>
      <c r="N25" s="40">
        <v>17127660</v>
      </c>
      <c r="O25" s="20"/>
    </row>
    <row r="26" spans="1:15" ht="13.5" customHeight="1">
      <c r="A26" s="38"/>
      <c r="B26" s="42">
        <v>2</v>
      </c>
      <c r="C26" s="59" t="s">
        <v>542</v>
      </c>
      <c r="D26" s="71"/>
      <c r="E26" s="299">
        <f>SUM(F26:G26)</f>
        <v>17019479</v>
      </c>
      <c r="F26" s="40">
        <v>7269352</v>
      </c>
      <c r="G26" s="300">
        <v>9750127</v>
      </c>
      <c r="H26" s="302"/>
      <c r="I26" s="42">
        <v>1</v>
      </c>
      <c r="J26" s="59" t="s">
        <v>543</v>
      </c>
      <c r="K26" s="87"/>
      <c r="L26" s="198">
        <f>SUM(M26:N26)</f>
        <v>19434573</v>
      </c>
      <c r="M26" s="40">
        <v>8007285</v>
      </c>
      <c r="N26" s="40">
        <v>11427288</v>
      </c>
      <c r="O26" s="20"/>
    </row>
    <row r="27" spans="1:15" ht="13.5" customHeight="1">
      <c r="A27" s="38"/>
      <c r="B27" s="38"/>
      <c r="C27" s="38"/>
      <c r="D27" s="38"/>
      <c r="E27" s="301"/>
      <c r="F27" s="292"/>
      <c r="G27" s="293"/>
      <c r="H27" s="302"/>
      <c r="I27" s="42">
        <v>2</v>
      </c>
      <c r="J27" s="65" t="s">
        <v>544</v>
      </c>
      <c r="K27" s="81"/>
      <c r="L27" s="198">
        <f>SUM(M27:N27)</f>
        <v>96799</v>
      </c>
      <c r="M27" s="40">
        <v>52866</v>
      </c>
      <c r="N27" s="40">
        <v>43933</v>
      </c>
      <c r="O27" s="20"/>
    </row>
    <row r="28" spans="1:15" ht="13.5" customHeight="1">
      <c r="A28" s="152">
        <v>10</v>
      </c>
      <c r="B28" s="57" t="s">
        <v>233</v>
      </c>
      <c r="C28" s="57"/>
      <c r="D28" s="38"/>
      <c r="E28" s="299">
        <f>SUM(F28:G28)</f>
        <v>152783</v>
      </c>
      <c r="F28" s="40">
        <v>106988</v>
      </c>
      <c r="G28" s="300">
        <v>45795</v>
      </c>
      <c r="H28" s="302"/>
      <c r="I28" s="42">
        <v>3</v>
      </c>
      <c r="J28" s="59" t="s">
        <v>545</v>
      </c>
      <c r="K28" s="87"/>
      <c r="L28" s="198">
        <f>SUM(M28:N28)</f>
        <v>13434169</v>
      </c>
      <c r="M28" s="40">
        <v>7777730</v>
      </c>
      <c r="N28" s="40">
        <v>5656439</v>
      </c>
      <c r="O28" s="20"/>
    </row>
    <row r="29" spans="1:15" ht="13.5" customHeight="1">
      <c r="A29" s="38"/>
      <c r="B29" s="38"/>
      <c r="C29" s="38"/>
      <c r="D29" s="38"/>
      <c r="E29" s="301"/>
      <c r="F29" s="292"/>
      <c r="G29" s="293"/>
      <c r="H29" s="302"/>
      <c r="I29" s="38"/>
      <c r="J29" s="38"/>
      <c r="K29" s="39"/>
      <c r="L29" s="210"/>
      <c r="M29" s="292"/>
      <c r="N29" s="292"/>
      <c r="O29" s="20"/>
    </row>
    <row r="30" spans="1:15" ht="13.5" customHeight="1">
      <c r="A30" s="152">
        <v>11</v>
      </c>
      <c r="B30" s="57" t="s">
        <v>240</v>
      </c>
      <c r="C30" s="57"/>
      <c r="D30" s="38"/>
      <c r="E30" s="299">
        <f>SUM(F30:G30)</f>
        <v>6836013</v>
      </c>
      <c r="F30" s="40">
        <v>3736228</v>
      </c>
      <c r="G30" s="300">
        <v>3099785</v>
      </c>
      <c r="H30" s="73">
        <v>5</v>
      </c>
      <c r="I30" s="57" t="s">
        <v>466</v>
      </c>
      <c r="J30" s="57"/>
      <c r="K30" s="39"/>
      <c r="L30" s="299">
        <f>SUM(L31:L32)</f>
        <v>1675177</v>
      </c>
      <c r="M30" s="40">
        <v>1479049</v>
      </c>
      <c r="N30" s="40">
        <v>196128</v>
      </c>
      <c r="O30" s="20"/>
    </row>
    <row r="31" spans="1:15" ht="13.5" customHeight="1">
      <c r="A31" s="38"/>
      <c r="B31" s="38"/>
      <c r="C31" s="38"/>
      <c r="D31" s="38"/>
      <c r="E31" s="301"/>
      <c r="F31" s="292"/>
      <c r="G31" s="293"/>
      <c r="H31" s="302"/>
      <c r="I31" s="42">
        <v>1</v>
      </c>
      <c r="J31" s="59" t="s">
        <v>546</v>
      </c>
      <c r="K31" s="87"/>
      <c r="L31" s="198">
        <f>SUM(M31:N31)</f>
        <v>0</v>
      </c>
      <c r="M31" s="40">
        <v>0</v>
      </c>
      <c r="N31" s="40">
        <v>0</v>
      </c>
      <c r="O31" s="20"/>
    </row>
    <row r="32" spans="1:15" ht="13.5" customHeight="1">
      <c r="A32" s="152">
        <v>12</v>
      </c>
      <c r="B32" s="57" t="s">
        <v>390</v>
      </c>
      <c r="C32" s="57"/>
      <c r="D32" s="38"/>
      <c r="E32" s="299">
        <f>SUM(E33:E36)</f>
        <v>8050714</v>
      </c>
      <c r="F32" s="40">
        <v>3869823</v>
      </c>
      <c r="G32" s="300">
        <v>4180891</v>
      </c>
      <c r="H32" s="302"/>
      <c r="I32" s="42">
        <v>2</v>
      </c>
      <c r="J32" s="59" t="s">
        <v>547</v>
      </c>
      <c r="K32" s="87"/>
      <c r="L32" s="198">
        <f>SUM(M32:N32)</f>
        <v>1675177</v>
      </c>
      <c r="M32" s="40">
        <v>1479049</v>
      </c>
      <c r="N32" s="40">
        <v>196128</v>
      </c>
      <c r="O32" s="20"/>
    </row>
    <row r="33" spans="1:15" ht="13.5" customHeight="1">
      <c r="A33" s="38"/>
      <c r="B33" s="42">
        <v>1</v>
      </c>
      <c r="C33" s="59" t="s">
        <v>548</v>
      </c>
      <c r="D33" s="71"/>
      <c r="E33" s="299">
        <v>533999</v>
      </c>
      <c r="F33" s="40">
        <v>399351</v>
      </c>
      <c r="G33" s="300">
        <v>134638</v>
      </c>
      <c r="H33" s="302"/>
      <c r="I33" s="38"/>
      <c r="J33" s="38"/>
      <c r="K33" s="39"/>
      <c r="L33" s="210"/>
      <c r="M33" s="292"/>
      <c r="N33" s="292"/>
      <c r="O33" s="20"/>
    </row>
    <row r="34" spans="1:15" ht="13.5" customHeight="1">
      <c r="A34" s="38"/>
      <c r="B34" s="42">
        <v>2</v>
      </c>
      <c r="C34" s="59" t="s">
        <v>549</v>
      </c>
      <c r="D34" s="71"/>
      <c r="E34" s="299">
        <f>SUM(F34:G34)</f>
        <v>1767867</v>
      </c>
      <c r="F34" s="40">
        <v>606130</v>
      </c>
      <c r="G34" s="300">
        <v>1161737</v>
      </c>
      <c r="H34" s="73">
        <v>6</v>
      </c>
      <c r="I34" s="57" t="s">
        <v>467</v>
      </c>
      <c r="J34" s="57"/>
      <c r="K34" s="39"/>
      <c r="L34" s="198">
        <f>SUM(L35:L39)</f>
        <v>37287636</v>
      </c>
      <c r="M34" s="40">
        <v>9132013</v>
      </c>
      <c r="N34" s="40">
        <v>28155623</v>
      </c>
      <c r="O34" s="20"/>
    </row>
    <row r="35" spans="1:15" ht="13.5" customHeight="1">
      <c r="A35" s="38"/>
      <c r="B35" s="42">
        <v>3</v>
      </c>
      <c r="C35" s="59" t="s">
        <v>550</v>
      </c>
      <c r="D35" s="71"/>
      <c r="E35" s="299">
        <f>SUM(F35:G35)</f>
        <v>1999229</v>
      </c>
      <c r="F35" s="40">
        <v>1020461</v>
      </c>
      <c r="G35" s="300">
        <v>978768</v>
      </c>
      <c r="H35" s="302"/>
      <c r="I35" s="42">
        <v>1</v>
      </c>
      <c r="J35" s="59" t="s">
        <v>382</v>
      </c>
      <c r="K35" s="87"/>
      <c r="L35" s="198">
        <f>SUM(M35:N35)</f>
        <v>11929708</v>
      </c>
      <c r="M35" s="40">
        <v>2514359</v>
      </c>
      <c r="N35" s="40">
        <v>9415349</v>
      </c>
      <c r="O35" s="20"/>
    </row>
    <row r="36" spans="1:15" ht="13.5" customHeight="1">
      <c r="A36" s="38"/>
      <c r="B36" s="42">
        <v>4</v>
      </c>
      <c r="C36" s="59" t="s">
        <v>134</v>
      </c>
      <c r="D36" s="71"/>
      <c r="E36" s="299">
        <f>SUM(F36:G36)</f>
        <v>3749619</v>
      </c>
      <c r="F36" s="40">
        <v>1843881</v>
      </c>
      <c r="G36" s="300">
        <v>1905738</v>
      </c>
      <c r="H36" s="302"/>
      <c r="I36" s="42">
        <v>2</v>
      </c>
      <c r="J36" s="59" t="s">
        <v>384</v>
      </c>
      <c r="K36" s="87"/>
      <c r="L36" s="198">
        <f>SUM(M36:N36)</f>
        <v>934630</v>
      </c>
      <c r="M36" s="40">
        <v>164774</v>
      </c>
      <c r="N36" s="40">
        <v>769856</v>
      </c>
      <c r="O36" s="20"/>
    </row>
    <row r="37" spans="1:15" ht="13.5" customHeight="1">
      <c r="A37" s="38"/>
      <c r="B37" s="38"/>
      <c r="C37" s="146"/>
      <c r="D37" s="38"/>
      <c r="E37" s="301"/>
      <c r="F37" s="292"/>
      <c r="G37" s="293"/>
      <c r="H37" s="302"/>
      <c r="I37" s="42">
        <v>3</v>
      </c>
      <c r="J37" s="59" t="s">
        <v>386</v>
      </c>
      <c r="K37" s="87"/>
      <c r="L37" s="198">
        <f>SUM(M37:N37)</f>
        <v>14125382</v>
      </c>
      <c r="M37" s="40">
        <v>3925238</v>
      </c>
      <c r="N37" s="40">
        <v>10200144</v>
      </c>
      <c r="O37" s="20"/>
    </row>
    <row r="38" spans="1:15" ht="13.5" customHeight="1">
      <c r="A38" s="152">
        <v>13</v>
      </c>
      <c r="B38" s="57" t="s">
        <v>391</v>
      </c>
      <c r="C38" s="57"/>
      <c r="D38" s="38"/>
      <c r="E38" s="299">
        <f>SUM(E39:E40)</f>
        <v>1775594</v>
      </c>
      <c r="F38" s="40">
        <v>1091223</v>
      </c>
      <c r="G38" s="300">
        <v>684371</v>
      </c>
      <c r="H38" s="302"/>
      <c r="I38" s="42">
        <v>4</v>
      </c>
      <c r="J38" s="59" t="s">
        <v>387</v>
      </c>
      <c r="K38" s="87"/>
      <c r="L38" s="198">
        <f>SUM(M38:N38)</f>
        <v>6568718</v>
      </c>
      <c r="M38" s="40">
        <v>1382400</v>
      </c>
      <c r="N38" s="40">
        <v>5186318</v>
      </c>
      <c r="O38" s="20"/>
    </row>
    <row r="39" spans="1:15" ht="13.5" customHeight="1">
      <c r="A39" s="38"/>
      <c r="B39" s="42">
        <v>1</v>
      </c>
      <c r="C39" s="59" t="s">
        <v>551</v>
      </c>
      <c r="D39" s="71"/>
      <c r="E39" s="299">
        <f>SUM(F39:G39)</f>
        <v>173429</v>
      </c>
      <c r="F39" s="40">
        <v>107279</v>
      </c>
      <c r="G39" s="300">
        <v>66150</v>
      </c>
      <c r="H39" s="302"/>
      <c r="I39" s="42">
        <v>5</v>
      </c>
      <c r="J39" s="59" t="s">
        <v>389</v>
      </c>
      <c r="K39" s="87"/>
      <c r="L39" s="198">
        <f>SUM(M39:N39)</f>
        <v>3729198</v>
      </c>
      <c r="M39" s="40">
        <v>1145242</v>
      </c>
      <c r="N39" s="40">
        <v>2583956</v>
      </c>
      <c r="O39" s="20"/>
    </row>
    <row r="40" spans="1:15" ht="13.5" customHeight="1">
      <c r="A40" s="38"/>
      <c r="B40" s="42">
        <v>2</v>
      </c>
      <c r="C40" s="59" t="s">
        <v>552</v>
      </c>
      <c r="D40" s="71"/>
      <c r="E40" s="299">
        <f>SUM(F40:G40)</f>
        <v>1602165</v>
      </c>
      <c r="F40" s="40">
        <v>983944</v>
      </c>
      <c r="G40" s="300">
        <v>618221</v>
      </c>
      <c r="H40" s="302"/>
      <c r="I40" s="38"/>
      <c r="J40" s="38"/>
      <c r="K40" s="39"/>
      <c r="L40" s="210"/>
      <c r="M40" s="292"/>
      <c r="N40" s="292"/>
      <c r="O40" s="20"/>
    </row>
    <row r="41" spans="1:15" ht="13.5" customHeight="1">
      <c r="A41" s="38"/>
      <c r="B41" s="38"/>
      <c r="C41" s="38"/>
      <c r="D41" s="38"/>
      <c r="E41" s="301"/>
      <c r="F41" s="292"/>
      <c r="G41" s="293"/>
      <c r="H41" s="73">
        <v>7</v>
      </c>
      <c r="I41" s="57" t="s">
        <v>468</v>
      </c>
      <c r="J41" s="57"/>
      <c r="K41" s="39"/>
      <c r="L41" s="198">
        <f>SUM(M41:N41)</f>
        <v>12375778</v>
      </c>
      <c r="M41" s="40">
        <v>7528938</v>
      </c>
      <c r="N41" s="40">
        <v>4846840</v>
      </c>
      <c r="O41" s="20"/>
    </row>
    <row r="42" spans="1:15" ht="13.5" customHeight="1">
      <c r="A42" s="152">
        <v>14</v>
      </c>
      <c r="B42" s="57" t="s">
        <v>235</v>
      </c>
      <c r="C42" s="57"/>
      <c r="D42" s="38"/>
      <c r="E42" s="299">
        <f>SUM(E43:E51)</f>
        <v>34480673</v>
      </c>
      <c r="F42" s="40">
        <v>17317671</v>
      </c>
      <c r="G42" s="300">
        <v>17163002</v>
      </c>
      <c r="H42" s="302"/>
      <c r="I42" s="38"/>
      <c r="J42" s="38"/>
      <c r="K42" s="39"/>
      <c r="L42" s="210"/>
      <c r="M42" s="292"/>
      <c r="N42" s="292"/>
      <c r="O42" s="20"/>
    </row>
    <row r="43" spans="1:15" ht="13.5" customHeight="1">
      <c r="A43" s="38"/>
      <c r="B43" s="42">
        <v>1</v>
      </c>
      <c r="C43" s="59" t="s">
        <v>553</v>
      </c>
      <c r="D43" s="71"/>
      <c r="E43" s="299">
        <f aca="true" t="shared" si="1" ref="E43:E51">SUM(F43:G43)</f>
        <v>3247059</v>
      </c>
      <c r="F43" s="40">
        <v>3247059</v>
      </c>
      <c r="G43" s="300">
        <v>0</v>
      </c>
      <c r="H43" s="73">
        <v>8</v>
      </c>
      <c r="I43" s="57" t="s">
        <v>469</v>
      </c>
      <c r="J43" s="57"/>
      <c r="K43" s="39"/>
      <c r="L43" s="198">
        <f>SUM(L44:L50)</f>
        <v>61283406</v>
      </c>
      <c r="M43" s="40">
        <v>30615498</v>
      </c>
      <c r="N43" s="40">
        <v>30667908</v>
      </c>
      <c r="O43" s="20"/>
    </row>
    <row r="44" spans="1:15" ht="13.5" customHeight="1">
      <c r="A44" s="38"/>
      <c r="B44" s="42">
        <v>2</v>
      </c>
      <c r="C44" s="59" t="s">
        <v>554</v>
      </c>
      <c r="D44" s="71"/>
      <c r="E44" s="299">
        <f t="shared" si="1"/>
        <v>4903560</v>
      </c>
      <c r="F44" s="40">
        <v>3019255</v>
      </c>
      <c r="G44" s="300">
        <v>1884305</v>
      </c>
      <c r="H44" s="302"/>
      <c r="I44" s="42">
        <v>1</v>
      </c>
      <c r="J44" s="59" t="s">
        <v>401</v>
      </c>
      <c r="K44" s="87"/>
      <c r="L44" s="198">
        <f aca="true" t="shared" si="2" ref="L44:L50">SUM(M44:N44)</f>
        <v>4950672</v>
      </c>
      <c r="M44" s="40">
        <v>1684086</v>
      </c>
      <c r="N44" s="40">
        <v>3266586</v>
      </c>
      <c r="O44" s="20"/>
    </row>
    <row r="45" spans="1:15" ht="13.5" customHeight="1">
      <c r="A45" s="38"/>
      <c r="B45" s="42">
        <v>3</v>
      </c>
      <c r="C45" s="59" t="s">
        <v>555</v>
      </c>
      <c r="D45" s="71"/>
      <c r="E45" s="299">
        <f t="shared" si="1"/>
        <v>1179977</v>
      </c>
      <c r="F45" s="40">
        <v>439237</v>
      </c>
      <c r="G45" s="300">
        <v>740740</v>
      </c>
      <c r="H45" s="302"/>
      <c r="I45" s="42">
        <v>2</v>
      </c>
      <c r="J45" s="59" t="s">
        <v>556</v>
      </c>
      <c r="K45" s="87"/>
      <c r="L45" s="198">
        <f t="shared" si="2"/>
        <v>27349827</v>
      </c>
      <c r="M45" s="40">
        <v>11110494</v>
      </c>
      <c r="N45" s="40">
        <v>16239333</v>
      </c>
      <c r="O45" s="20"/>
    </row>
    <row r="46" spans="1:15" ht="13.5" customHeight="1">
      <c r="A46" s="38"/>
      <c r="B46" s="42">
        <v>4</v>
      </c>
      <c r="C46" s="65" t="s">
        <v>557</v>
      </c>
      <c r="D46" s="307"/>
      <c r="E46" s="299">
        <f t="shared" si="1"/>
        <v>10739031</v>
      </c>
      <c r="F46" s="40">
        <v>3400738</v>
      </c>
      <c r="G46" s="300">
        <v>7338293</v>
      </c>
      <c r="H46" s="302"/>
      <c r="I46" s="42">
        <v>3</v>
      </c>
      <c r="J46" s="59" t="s">
        <v>558</v>
      </c>
      <c r="K46" s="87"/>
      <c r="L46" s="198">
        <f t="shared" si="2"/>
        <v>2192272</v>
      </c>
      <c r="M46" s="40">
        <v>1156948</v>
      </c>
      <c r="N46" s="40">
        <v>1035324</v>
      </c>
      <c r="O46" s="20"/>
    </row>
    <row r="47" spans="1:15" ht="13.5" customHeight="1">
      <c r="A47" s="38"/>
      <c r="B47" s="42">
        <v>5</v>
      </c>
      <c r="C47" s="65" t="s">
        <v>559</v>
      </c>
      <c r="D47" s="307"/>
      <c r="E47" s="299">
        <f t="shared" si="1"/>
        <v>591444</v>
      </c>
      <c r="F47" s="40">
        <v>195419</v>
      </c>
      <c r="G47" s="300">
        <v>396025</v>
      </c>
      <c r="H47" s="302"/>
      <c r="I47" s="42">
        <v>4</v>
      </c>
      <c r="J47" s="59" t="s">
        <v>407</v>
      </c>
      <c r="K47" s="87"/>
      <c r="L47" s="198">
        <f t="shared" si="2"/>
        <v>934241</v>
      </c>
      <c r="M47" s="40">
        <v>141327</v>
      </c>
      <c r="N47" s="40">
        <v>792914</v>
      </c>
      <c r="O47" s="20"/>
    </row>
    <row r="48" spans="1:15" ht="13.5" customHeight="1">
      <c r="A48" s="38"/>
      <c r="B48" s="42">
        <v>6</v>
      </c>
      <c r="C48" s="65" t="s">
        <v>560</v>
      </c>
      <c r="D48" s="307"/>
      <c r="E48" s="299">
        <f t="shared" si="1"/>
        <v>0</v>
      </c>
      <c r="F48" s="40">
        <v>0</v>
      </c>
      <c r="G48" s="300">
        <v>0</v>
      </c>
      <c r="H48" s="302"/>
      <c r="I48" s="42">
        <v>5</v>
      </c>
      <c r="J48" s="59" t="s">
        <v>408</v>
      </c>
      <c r="K48" s="87"/>
      <c r="L48" s="198">
        <f>SUM(M48:N48)</f>
        <v>21575163</v>
      </c>
      <c r="M48" s="40">
        <v>14821602</v>
      </c>
      <c r="N48" s="40">
        <v>6753561</v>
      </c>
      <c r="O48" s="20"/>
    </row>
    <row r="49" spans="1:15" ht="13.5" customHeight="1">
      <c r="A49" s="38"/>
      <c r="B49" s="42">
        <v>7</v>
      </c>
      <c r="C49" s="59" t="s">
        <v>399</v>
      </c>
      <c r="D49" s="71"/>
      <c r="E49" s="299">
        <f t="shared" si="1"/>
        <v>730107</v>
      </c>
      <c r="F49" s="40">
        <v>166609</v>
      </c>
      <c r="G49" s="300">
        <v>563498</v>
      </c>
      <c r="H49" s="302"/>
      <c r="I49" s="42">
        <v>6</v>
      </c>
      <c r="J49" s="59" t="s">
        <v>410</v>
      </c>
      <c r="K49" s="87"/>
      <c r="L49" s="198">
        <f>SUM(M49:N49)</f>
        <v>4281231</v>
      </c>
      <c r="M49" s="40">
        <v>1701041</v>
      </c>
      <c r="N49" s="40">
        <v>2580190</v>
      </c>
      <c r="O49" s="20"/>
    </row>
    <row r="50" spans="1:15" ht="13.5" customHeight="1">
      <c r="A50" s="38"/>
      <c r="B50" s="42">
        <v>8</v>
      </c>
      <c r="C50" s="59" t="s">
        <v>561</v>
      </c>
      <c r="D50" s="71"/>
      <c r="E50" s="299">
        <f t="shared" si="1"/>
        <v>4404</v>
      </c>
      <c r="F50" s="40">
        <v>4026</v>
      </c>
      <c r="G50" s="300">
        <v>378</v>
      </c>
      <c r="H50" s="302"/>
      <c r="I50" s="42">
        <v>7</v>
      </c>
      <c r="J50" s="59" t="s">
        <v>562</v>
      </c>
      <c r="K50" s="87"/>
      <c r="L50" s="198">
        <f t="shared" si="2"/>
        <v>0</v>
      </c>
      <c r="M50" s="40">
        <v>0</v>
      </c>
      <c r="N50" s="40">
        <v>0</v>
      </c>
      <c r="O50" s="20"/>
    </row>
    <row r="51" spans="1:15" ht="13.5" customHeight="1">
      <c r="A51" s="38"/>
      <c r="B51" s="42">
        <v>9</v>
      </c>
      <c r="C51" s="59" t="s">
        <v>134</v>
      </c>
      <c r="D51" s="71"/>
      <c r="E51" s="299">
        <f t="shared" si="1"/>
        <v>13085091</v>
      </c>
      <c r="F51" s="40">
        <v>6845328</v>
      </c>
      <c r="G51" s="300">
        <v>6239763</v>
      </c>
      <c r="H51" s="302"/>
      <c r="I51" s="38"/>
      <c r="J51" s="38"/>
      <c r="K51" s="39"/>
      <c r="L51" s="210"/>
      <c r="M51" s="292"/>
      <c r="N51" s="292"/>
      <c r="O51" s="20"/>
    </row>
    <row r="52" spans="1:15" ht="13.5" customHeight="1">
      <c r="A52" s="38"/>
      <c r="B52" s="38"/>
      <c r="C52" s="38"/>
      <c r="D52" s="38"/>
      <c r="E52" s="301"/>
      <c r="F52" s="292"/>
      <c r="G52" s="293"/>
      <c r="H52" s="73">
        <v>9</v>
      </c>
      <c r="I52" s="57" t="s">
        <v>563</v>
      </c>
      <c r="J52" s="57"/>
      <c r="K52" s="39"/>
      <c r="L52" s="198">
        <f>SUM(M52:N52)</f>
        <v>14228459</v>
      </c>
      <c r="M52" s="40">
        <v>6001049</v>
      </c>
      <c r="N52" s="40">
        <v>8227410</v>
      </c>
      <c r="O52" s="20"/>
    </row>
    <row r="53" spans="1:15" ht="13.5" customHeight="1">
      <c r="A53" s="42">
        <v>15</v>
      </c>
      <c r="B53" s="308" t="s">
        <v>564</v>
      </c>
      <c r="C53" s="309"/>
      <c r="D53" s="38"/>
      <c r="E53" s="299">
        <f>SUM(F53:G54)</f>
        <v>3671</v>
      </c>
      <c r="F53" s="40">
        <v>639</v>
      </c>
      <c r="G53" s="300">
        <v>3032</v>
      </c>
      <c r="H53" s="302"/>
      <c r="I53" s="38"/>
      <c r="J53" s="38"/>
      <c r="K53" s="39"/>
      <c r="L53" s="210"/>
      <c r="M53" s="292"/>
      <c r="N53" s="292"/>
      <c r="O53" s="20"/>
    </row>
    <row r="54" spans="1:15" ht="13.5" customHeight="1">
      <c r="A54" s="42"/>
      <c r="B54" s="310"/>
      <c r="C54" s="310"/>
      <c r="D54" s="38"/>
      <c r="E54" s="299"/>
      <c r="F54" s="40"/>
      <c r="G54" s="300"/>
      <c r="H54" s="73">
        <v>10</v>
      </c>
      <c r="I54" s="57" t="s">
        <v>471</v>
      </c>
      <c r="J54" s="57"/>
      <c r="K54" s="39"/>
      <c r="L54" s="198">
        <f>SUM(L55:L62)</f>
        <v>51078247</v>
      </c>
      <c r="M54" s="40">
        <v>22978003</v>
      </c>
      <c r="N54" s="40">
        <v>28100244</v>
      </c>
      <c r="O54" s="20"/>
    </row>
    <row r="55" spans="1:15" ht="13.5" customHeight="1">
      <c r="A55" s="152">
        <v>16</v>
      </c>
      <c r="B55" s="57" t="s">
        <v>519</v>
      </c>
      <c r="C55" s="57"/>
      <c r="D55" s="38"/>
      <c r="E55" s="299">
        <f>SUM(E56:E57)</f>
        <v>33342254</v>
      </c>
      <c r="F55" s="40">
        <v>12195731</v>
      </c>
      <c r="G55" s="300">
        <v>21146523</v>
      </c>
      <c r="H55" s="302"/>
      <c r="I55" s="42">
        <v>1</v>
      </c>
      <c r="J55" s="59" t="s">
        <v>316</v>
      </c>
      <c r="K55" s="87"/>
      <c r="L55" s="198">
        <f aca="true" t="shared" si="3" ref="L55:L60">SUM(M55:N55)</f>
        <v>5185242</v>
      </c>
      <c r="M55" s="40">
        <v>2261870</v>
      </c>
      <c r="N55" s="40">
        <v>2923372</v>
      </c>
      <c r="O55" s="20"/>
    </row>
    <row r="56" spans="1:15" ht="13.5" customHeight="1">
      <c r="A56" s="38"/>
      <c r="B56" s="42">
        <v>1</v>
      </c>
      <c r="C56" s="59" t="s">
        <v>565</v>
      </c>
      <c r="D56" s="71"/>
      <c r="E56" s="299">
        <f>SUM(F56:G56)</f>
        <v>20262823</v>
      </c>
      <c r="F56" s="40">
        <v>7214682</v>
      </c>
      <c r="G56" s="300">
        <v>13048141</v>
      </c>
      <c r="H56" s="302"/>
      <c r="I56" s="42">
        <v>2</v>
      </c>
      <c r="J56" s="59" t="s">
        <v>319</v>
      </c>
      <c r="K56" s="87"/>
      <c r="L56" s="198">
        <f t="shared" si="3"/>
        <v>12315478</v>
      </c>
      <c r="M56" s="40">
        <v>5088045</v>
      </c>
      <c r="N56" s="40">
        <v>7227433</v>
      </c>
      <c r="O56" s="20"/>
    </row>
    <row r="57" spans="1:15" ht="13.5" customHeight="1">
      <c r="A57" s="38"/>
      <c r="B57" s="42">
        <v>2</v>
      </c>
      <c r="C57" s="59" t="s">
        <v>566</v>
      </c>
      <c r="D57" s="71"/>
      <c r="E57" s="299">
        <f>SUM(F57:G57)</f>
        <v>13079431</v>
      </c>
      <c r="F57" s="40">
        <v>4981049</v>
      </c>
      <c r="G57" s="300">
        <v>8098382</v>
      </c>
      <c r="H57" s="302"/>
      <c r="I57" s="42">
        <v>3</v>
      </c>
      <c r="J57" s="59" t="s">
        <v>321</v>
      </c>
      <c r="K57" s="87"/>
      <c r="L57" s="198">
        <f t="shared" si="3"/>
        <v>7032239</v>
      </c>
      <c r="M57" s="40">
        <v>2601682</v>
      </c>
      <c r="N57" s="40">
        <v>4430557</v>
      </c>
      <c r="O57" s="20"/>
    </row>
    <row r="58" spans="1:15" ht="13.5" customHeight="1">
      <c r="A58" s="38"/>
      <c r="B58" s="38"/>
      <c r="C58" s="38"/>
      <c r="D58" s="38"/>
      <c r="E58" s="301"/>
      <c r="F58" s="292"/>
      <c r="G58" s="293"/>
      <c r="H58" s="302"/>
      <c r="I58" s="42">
        <v>4</v>
      </c>
      <c r="J58" s="59" t="s">
        <v>322</v>
      </c>
      <c r="K58" s="87"/>
      <c r="L58" s="198">
        <f t="shared" si="3"/>
        <v>334835</v>
      </c>
      <c r="M58" s="40">
        <v>331869</v>
      </c>
      <c r="N58" s="40">
        <v>2966</v>
      </c>
      <c r="O58" s="20"/>
    </row>
    <row r="59" spans="1:15" ht="13.5" customHeight="1">
      <c r="A59" s="152">
        <v>17</v>
      </c>
      <c r="B59" s="57" t="s">
        <v>242</v>
      </c>
      <c r="C59" s="57"/>
      <c r="D59" s="38"/>
      <c r="E59" s="299">
        <f>SUM(E60:E61)</f>
        <v>2563627</v>
      </c>
      <c r="F59" s="40">
        <v>1040916</v>
      </c>
      <c r="G59" s="300">
        <v>1522711</v>
      </c>
      <c r="H59" s="302"/>
      <c r="I59" s="42">
        <v>5</v>
      </c>
      <c r="J59" s="59" t="s">
        <v>324</v>
      </c>
      <c r="K59" s="87"/>
      <c r="L59" s="198">
        <f t="shared" si="3"/>
        <v>3264</v>
      </c>
      <c r="M59" s="40">
        <v>3264</v>
      </c>
      <c r="N59" s="40">
        <v>0</v>
      </c>
      <c r="O59" s="20"/>
    </row>
    <row r="60" spans="1:15" ht="13.5" customHeight="1">
      <c r="A60" s="38"/>
      <c r="B60" s="42">
        <v>1</v>
      </c>
      <c r="C60" s="59" t="s">
        <v>404</v>
      </c>
      <c r="D60" s="71"/>
      <c r="E60" s="299">
        <f>SUM(F60:G60)</f>
        <v>593720</v>
      </c>
      <c r="F60" s="40">
        <v>281101</v>
      </c>
      <c r="G60" s="300">
        <v>312619</v>
      </c>
      <c r="H60" s="302"/>
      <c r="I60" s="42">
        <v>6</v>
      </c>
      <c r="J60" s="59" t="s">
        <v>567</v>
      </c>
      <c r="K60" s="87"/>
      <c r="L60" s="198">
        <f t="shared" si="3"/>
        <v>4301725</v>
      </c>
      <c r="M60" s="40">
        <v>2369707</v>
      </c>
      <c r="N60" s="40">
        <v>1932018</v>
      </c>
      <c r="O60" s="20"/>
    </row>
    <row r="61" spans="1:15" ht="13.5" customHeight="1">
      <c r="A61" s="38"/>
      <c r="B61" s="42">
        <v>2</v>
      </c>
      <c r="C61" s="59" t="s">
        <v>406</v>
      </c>
      <c r="D61" s="71"/>
      <c r="E61" s="299">
        <f>SUM(F61:G61)</f>
        <v>1969907</v>
      </c>
      <c r="F61" s="40">
        <v>759815</v>
      </c>
      <c r="G61" s="300">
        <v>1210092</v>
      </c>
      <c r="H61" s="302"/>
      <c r="I61" s="42">
        <v>7</v>
      </c>
      <c r="J61" s="59" t="s">
        <v>328</v>
      </c>
      <c r="K61" s="87"/>
      <c r="L61" s="198">
        <f>SUM(M61:N61)</f>
        <v>13675418</v>
      </c>
      <c r="M61" s="40">
        <v>6545758</v>
      </c>
      <c r="N61" s="40">
        <v>7129660</v>
      </c>
      <c r="O61" s="20"/>
    </row>
    <row r="62" spans="1:15" ht="13.5" customHeight="1">
      <c r="A62" s="38"/>
      <c r="B62" s="38"/>
      <c r="C62" s="38"/>
      <c r="D62" s="38"/>
      <c r="E62" s="301"/>
      <c r="F62" s="292"/>
      <c r="G62" s="293"/>
      <c r="H62" s="302"/>
      <c r="I62" s="42">
        <v>8</v>
      </c>
      <c r="J62" s="59" t="s">
        <v>331</v>
      </c>
      <c r="K62" s="87"/>
      <c r="L62" s="198">
        <f>SUM(M62:N62)</f>
        <v>8230046</v>
      </c>
      <c r="M62" s="40">
        <v>3775808</v>
      </c>
      <c r="N62" s="40">
        <v>4454238</v>
      </c>
      <c r="O62" s="20"/>
    </row>
    <row r="63" spans="1:15" ht="13.5" customHeight="1">
      <c r="A63" s="152">
        <v>18</v>
      </c>
      <c r="B63" s="57" t="s">
        <v>243</v>
      </c>
      <c r="C63" s="57"/>
      <c r="D63" s="38"/>
      <c r="E63" s="299">
        <f>SUM(F63:G63)</f>
        <v>1901666</v>
      </c>
      <c r="F63" s="40">
        <v>51909</v>
      </c>
      <c r="G63" s="300">
        <v>1849757</v>
      </c>
      <c r="H63" s="302"/>
      <c r="I63" s="38"/>
      <c r="J63" s="38"/>
      <c r="K63" s="39"/>
      <c r="L63" s="210"/>
      <c r="M63" s="292"/>
      <c r="N63" s="292"/>
      <c r="O63" s="20"/>
    </row>
    <row r="64" spans="1:15" ht="13.5" customHeight="1">
      <c r="A64" s="38"/>
      <c r="B64" s="38"/>
      <c r="C64" s="38"/>
      <c r="D64" s="38"/>
      <c r="E64" s="301"/>
      <c r="F64" s="292"/>
      <c r="G64" s="293"/>
      <c r="H64" s="73">
        <v>11</v>
      </c>
      <c r="I64" s="57" t="s">
        <v>472</v>
      </c>
      <c r="J64" s="57"/>
      <c r="K64" s="39"/>
      <c r="L64" s="198">
        <f>SUM(L65:L67)</f>
        <v>1687366</v>
      </c>
      <c r="M64" s="40">
        <v>529687</v>
      </c>
      <c r="N64" s="40">
        <v>1157679</v>
      </c>
      <c r="O64" s="20"/>
    </row>
    <row r="65" spans="1:15" ht="13.5" customHeight="1">
      <c r="A65" s="152">
        <v>19</v>
      </c>
      <c r="B65" s="57" t="s">
        <v>245</v>
      </c>
      <c r="C65" s="57"/>
      <c r="D65" s="38"/>
      <c r="E65" s="299">
        <f>SUM(F65:G65)</f>
        <v>17137571</v>
      </c>
      <c r="F65" s="40">
        <v>3992299</v>
      </c>
      <c r="G65" s="300">
        <v>13145272</v>
      </c>
      <c r="H65" s="302"/>
      <c r="I65" s="42">
        <v>1</v>
      </c>
      <c r="J65" s="59" t="s">
        <v>338</v>
      </c>
      <c r="K65" s="87"/>
      <c r="L65" s="198">
        <f>SUM(M65:N65)</f>
        <v>663421</v>
      </c>
      <c r="M65" s="40">
        <v>137913</v>
      </c>
      <c r="N65" s="40">
        <v>525508</v>
      </c>
      <c r="O65" s="20"/>
    </row>
    <row r="66" spans="1:15" ht="13.5" customHeight="1">
      <c r="A66" s="38"/>
      <c r="B66" s="38"/>
      <c r="C66" s="38"/>
      <c r="D66" s="38"/>
      <c r="E66" s="301"/>
      <c r="F66" s="292"/>
      <c r="G66" s="293"/>
      <c r="H66" s="302"/>
      <c r="I66" s="42">
        <v>2</v>
      </c>
      <c r="J66" s="59" t="s">
        <v>340</v>
      </c>
      <c r="K66" s="87"/>
      <c r="L66" s="198">
        <f>SUM(M66:N66)</f>
        <v>908161</v>
      </c>
      <c r="M66" s="40">
        <v>300336</v>
      </c>
      <c r="N66" s="40">
        <v>607825</v>
      </c>
      <c r="O66" s="20"/>
    </row>
    <row r="67" spans="1:15" ht="13.5" customHeight="1">
      <c r="A67" s="152">
        <v>20</v>
      </c>
      <c r="B67" s="57" t="s">
        <v>246</v>
      </c>
      <c r="C67" s="57"/>
      <c r="D67" s="38"/>
      <c r="E67" s="299">
        <f>SUM(F67:G67)</f>
        <v>7325954</v>
      </c>
      <c r="F67" s="40">
        <v>3272274</v>
      </c>
      <c r="G67" s="300">
        <v>4053680</v>
      </c>
      <c r="H67" s="302"/>
      <c r="I67" s="42">
        <v>3</v>
      </c>
      <c r="J67" s="59" t="s">
        <v>134</v>
      </c>
      <c r="K67" s="87"/>
      <c r="L67" s="198">
        <f>SUM(M67:N67)</f>
        <v>115784</v>
      </c>
      <c r="M67" s="40">
        <v>91438</v>
      </c>
      <c r="N67" s="40">
        <v>24346</v>
      </c>
      <c r="O67" s="20"/>
    </row>
    <row r="68" spans="1:15" ht="13.5" customHeight="1">
      <c r="A68" s="38"/>
      <c r="B68" s="38"/>
      <c r="C68" s="38"/>
      <c r="D68" s="38"/>
      <c r="E68" s="301"/>
      <c r="F68" s="292"/>
      <c r="G68" s="293"/>
      <c r="H68" s="302"/>
      <c r="I68" s="38"/>
      <c r="J68" s="38"/>
      <c r="K68" s="39"/>
      <c r="L68" s="210"/>
      <c r="M68" s="292"/>
      <c r="N68" s="292"/>
      <c r="O68" s="20"/>
    </row>
    <row r="69" spans="1:15" ht="13.5" customHeight="1">
      <c r="A69" s="152">
        <v>21</v>
      </c>
      <c r="B69" s="57" t="s">
        <v>248</v>
      </c>
      <c r="C69" s="57"/>
      <c r="D69" s="38"/>
      <c r="E69" s="299">
        <f>SUM(E70:E76)</f>
        <v>18934800</v>
      </c>
      <c r="F69" s="40">
        <v>10286197</v>
      </c>
      <c r="G69" s="300">
        <v>8648603</v>
      </c>
      <c r="H69" s="73">
        <v>12</v>
      </c>
      <c r="I69" s="57" t="s">
        <v>347</v>
      </c>
      <c r="J69" s="57"/>
      <c r="K69" s="39"/>
      <c r="L69" s="198">
        <f>SUM(M69:N69)</f>
        <v>72968030</v>
      </c>
      <c r="M69" s="40">
        <v>26908574</v>
      </c>
      <c r="N69" s="40">
        <v>46059456</v>
      </c>
      <c r="O69" s="20"/>
    </row>
    <row r="70" spans="1:15" ht="13.5" customHeight="1">
      <c r="A70" s="38"/>
      <c r="B70" s="42">
        <v>1</v>
      </c>
      <c r="C70" s="65" t="s">
        <v>568</v>
      </c>
      <c r="D70" s="307"/>
      <c r="E70" s="299">
        <f aca="true" t="shared" si="4" ref="E70:E76">SUM(F70:G70)</f>
        <v>56013</v>
      </c>
      <c r="F70" s="40">
        <v>48858</v>
      </c>
      <c r="G70" s="300">
        <v>7155</v>
      </c>
      <c r="H70" s="302"/>
      <c r="I70" s="38"/>
      <c r="J70" s="38"/>
      <c r="K70" s="39"/>
      <c r="L70" s="210"/>
      <c r="M70" s="292"/>
      <c r="N70" s="292"/>
      <c r="O70" s="20"/>
    </row>
    <row r="71" spans="1:15" ht="13.5" customHeight="1">
      <c r="A71" s="38"/>
      <c r="B71" s="42">
        <v>2</v>
      </c>
      <c r="C71" s="59" t="s">
        <v>569</v>
      </c>
      <c r="D71" s="71"/>
      <c r="E71" s="299">
        <f t="shared" si="4"/>
        <v>5724</v>
      </c>
      <c r="F71" s="40">
        <v>1154</v>
      </c>
      <c r="G71" s="300">
        <v>4570</v>
      </c>
      <c r="H71" s="73">
        <v>13</v>
      </c>
      <c r="I71" s="57" t="s">
        <v>473</v>
      </c>
      <c r="J71" s="57"/>
      <c r="K71" s="39"/>
      <c r="L71" s="198">
        <f>SUM(L72:L73)</f>
        <v>705135</v>
      </c>
      <c r="M71" s="40">
        <v>624476</v>
      </c>
      <c r="N71" s="40">
        <v>80659</v>
      </c>
      <c r="O71" s="20"/>
    </row>
    <row r="72" spans="1:15" ht="13.5" customHeight="1">
      <c r="A72" s="38"/>
      <c r="B72" s="42">
        <v>3</v>
      </c>
      <c r="C72" s="59" t="s">
        <v>421</v>
      </c>
      <c r="D72" s="71"/>
      <c r="E72" s="299">
        <f t="shared" si="4"/>
        <v>52202</v>
      </c>
      <c r="F72" s="40">
        <v>28928</v>
      </c>
      <c r="G72" s="300">
        <v>23274</v>
      </c>
      <c r="H72" s="302"/>
      <c r="I72" s="42">
        <v>1</v>
      </c>
      <c r="J72" s="59" t="s">
        <v>352</v>
      </c>
      <c r="K72" s="87"/>
      <c r="L72" s="198">
        <f>SUM(M72:N72)</f>
        <v>288076</v>
      </c>
      <c r="M72" s="40">
        <v>207417</v>
      </c>
      <c r="N72" s="40">
        <v>80659</v>
      </c>
      <c r="O72" s="20"/>
    </row>
    <row r="73" spans="1:15" ht="13.5" customHeight="1">
      <c r="A73" s="38"/>
      <c r="B73" s="42">
        <v>4</v>
      </c>
      <c r="C73" s="59" t="s">
        <v>422</v>
      </c>
      <c r="D73" s="71"/>
      <c r="E73" s="299">
        <f t="shared" si="4"/>
        <v>12057455</v>
      </c>
      <c r="F73" s="40">
        <v>7526617</v>
      </c>
      <c r="G73" s="300">
        <v>4530838</v>
      </c>
      <c r="H73" s="302"/>
      <c r="I73" s="42">
        <v>2</v>
      </c>
      <c r="J73" s="59" t="s">
        <v>570</v>
      </c>
      <c r="K73" s="87"/>
      <c r="L73" s="198">
        <f>SUM(M73:N73)</f>
        <v>417059</v>
      </c>
      <c r="M73" s="40">
        <v>417059</v>
      </c>
      <c r="N73" s="40">
        <v>0</v>
      </c>
      <c r="O73" s="20"/>
    </row>
    <row r="74" spans="1:15" ht="13.5" customHeight="1">
      <c r="A74" s="38"/>
      <c r="B74" s="42">
        <v>5</v>
      </c>
      <c r="C74" s="59" t="s">
        <v>423</v>
      </c>
      <c r="D74" s="71"/>
      <c r="E74" s="299">
        <f t="shared" si="4"/>
        <v>1216808</v>
      </c>
      <c r="F74" s="40">
        <v>163448</v>
      </c>
      <c r="G74" s="300">
        <v>1053360</v>
      </c>
      <c r="H74" s="302"/>
      <c r="I74" s="38"/>
      <c r="J74" s="38"/>
      <c r="K74" s="39"/>
      <c r="L74" s="210"/>
      <c r="M74" s="292"/>
      <c r="N74" s="292"/>
      <c r="O74" s="20"/>
    </row>
    <row r="75" spans="1:15" ht="13.5" customHeight="1">
      <c r="A75" s="38"/>
      <c r="B75" s="42">
        <v>6</v>
      </c>
      <c r="C75" s="59" t="s">
        <v>424</v>
      </c>
      <c r="D75" s="71"/>
      <c r="E75" s="299">
        <f t="shared" si="4"/>
        <v>0</v>
      </c>
      <c r="F75" s="40">
        <v>0</v>
      </c>
      <c r="G75" s="300">
        <v>0</v>
      </c>
      <c r="H75" s="73">
        <v>14</v>
      </c>
      <c r="I75" s="57" t="s">
        <v>522</v>
      </c>
      <c r="J75" s="57"/>
      <c r="K75" s="39"/>
      <c r="L75" s="198">
        <f>SUM(M75:N75)</f>
        <v>0</v>
      </c>
      <c r="M75" s="40">
        <v>0</v>
      </c>
      <c r="N75" s="40">
        <v>0</v>
      </c>
      <c r="O75" s="20"/>
    </row>
    <row r="76" spans="1:15" ht="13.5" customHeight="1">
      <c r="A76" s="38"/>
      <c r="B76" s="42">
        <v>7</v>
      </c>
      <c r="C76" s="59" t="s">
        <v>426</v>
      </c>
      <c r="D76" s="71"/>
      <c r="E76" s="299">
        <f t="shared" si="4"/>
        <v>5546598</v>
      </c>
      <c r="F76" s="40">
        <v>2517192</v>
      </c>
      <c r="G76" s="300">
        <v>3029406</v>
      </c>
      <c r="H76" s="73"/>
      <c r="I76" s="59"/>
      <c r="J76" s="59"/>
      <c r="K76" s="39"/>
      <c r="L76" s="55"/>
      <c r="M76" s="55"/>
      <c r="N76" s="55"/>
      <c r="O76" s="20"/>
    </row>
    <row r="77" spans="1:14" ht="13.5" customHeight="1">
      <c r="A77" s="38"/>
      <c r="B77" s="38"/>
      <c r="C77" s="38"/>
      <c r="D77" s="38"/>
      <c r="E77" s="301"/>
      <c r="F77" s="292"/>
      <c r="G77" s="293"/>
      <c r="H77" s="73"/>
      <c r="I77" s="59"/>
      <c r="J77" s="59"/>
      <c r="K77" s="39"/>
      <c r="L77" s="55"/>
      <c r="M77" s="55"/>
      <c r="N77" s="55"/>
    </row>
    <row r="78" spans="1:14" ht="13.5">
      <c r="A78" s="152">
        <v>22</v>
      </c>
      <c r="B78" s="57" t="s">
        <v>461</v>
      </c>
      <c r="C78" s="57"/>
      <c r="D78" s="38"/>
      <c r="E78" s="299">
        <f>SUM(F78:G78)</f>
        <v>74890150</v>
      </c>
      <c r="F78" s="40">
        <v>28832850</v>
      </c>
      <c r="G78" s="300">
        <v>46057300</v>
      </c>
      <c r="H78" s="38"/>
      <c r="I78" s="38"/>
      <c r="J78" s="38"/>
      <c r="K78" s="39"/>
      <c r="L78" s="292"/>
      <c r="M78" s="292"/>
      <c r="N78" s="292"/>
    </row>
    <row r="79" spans="1:14" ht="13.5">
      <c r="A79" s="66"/>
      <c r="B79" s="66"/>
      <c r="C79" s="66"/>
      <c r="D79" s="66"/>
      <c r="E79" s="311"/>
      <c r="F79" s="68"/>
      <c r="G79" s="312"/>
      <c r="H79" s="313"/>
      <c r="I79" s="229"/>
      <c r="J79" s="229"/>
      <c r="K79" s="229"/>
      <c r="L79" s="313"/>
      <c r="M79" s="229"/>
      <c r="N79" s="229"/>
    </row>
    <row r="80" spans="1:7" ht="13.5">
      <c r="A80" s="71" t="s">
        <v>122</v>
      </c>
      <c r="B80" s="38"/>
      <c r="C80" s="38"/>
      <c r="D80" s="38"/>
      <c r="E80" s="38"/>
      <c r="F80" s="38"/>
      <c r="G80" s="38"/>
    </row>
  </sheetData>
  <mergeCells count="40">
    <mergeCell ref="I71:J71"/>
    <mergeCell ref="I75:J75"/>
    <mergeCell ref="B78:C78"/>
    <mergeCell ref="I64:J64"/>
    <mergeCell ref="B65:C65"/>
    <mergeCell ref="B67:C67"/>
    <mergeCell ref="B69:C69"/>
    <mergeCell ref="I69:J69"/>
    <mergeCell ref="I54:J54"/>
    <mergeCell ref="B55:C55"/>
    <mergeCell ref="B59:C59"/>
    <mergeCell ref="B63:C63"/>
    <mergeCell ref="B42:C42"/>
    <mergeCell ref="I43:J43"/>
    <mergeCell ref="I52:J52"/>
    <mergeCell ref="B53:C53"/>
    <mergeCell ref="B32:C32"/>
    <mergeCell ref="I34:J34"/>
    <mergeCell ref="B38:C38"/>
    <mergeCell ref="I41:J41"/>
    <mergeCell ref="I25:J25"/>
    <mergeCell ref="B28:C28"/>
    <mergeCell ref="B30:C30"/>
    <mergeCell ref="I30:J30"/>
    <mergeCell ref="I18:J18"/>
    <mergeCell ref="B20:C20"/>
    <mergeCell ref="B22:C22"/>
    <mergeCell ref="B24:C24"/>
    <mergeCell ref="B12:C12"/>
    <mergeCell ref="B14:C14"/>
    <mergeCell ref="B16:C16"/>
    <mergeCell ref="B18:C18"/>
    <mergeCell ref="B8:C8"/>
    <mergeCell ref="I8:J8"/>
    <mergeCell ref="B10:C10"/>
    <mergeCell ref="I10:J10"/>
    <mergeCell ref="A3:D4"/>
    <mergeCell ref="H3:K4"/>
    <mergeCell ref="A6:C6"/>
    <mergeCell ref="H6:J6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H25" sqref="H25"/>
    </sheetView>
  </sheetViews>
  <sheetFormatPr defaultColWidth="9.00390625" defaultRowHeight="13.5"/>
  <cols>
    <col min="1" max="1" width="4.625" style="0" customWidth="1"/>
    <col min="2" max="2" width="9.625" style="0" customWidth="1"/>
    <col min="3" max="4" width="12.75390625" style="0" customWidth="1"/>
    <col min="5" max="8" width="11.625" style="0" customWidth="1"/>
    <col min="9" max="9" width="12.75390625" style="0" customWidth="1"/>
    <col min="10" max="10" width="11.625" style="0" customWidth="1"/>
    <col min="11" max="11" width="7.75390625" style="0" customWidth="1"/>
  </cols>
  <sheetData>
    <row r="1" spans="1:11" ht="13.5" customHeight="1">
      <c r="A1" s="19" t="s">
        <v>571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3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1" t="s">
        <v>29</v>
      </c>
    </row>
    <row r="3" spans="1:11" ht="21" customHeight="1" thickTop="1">
      <c r="A3" s="99" t="s">
        <v>572</v>
      </c>
      <c r="B3" s="99"/>
      <c r="C3" s="166" t="s">
        <v>573</v>
      </c>
      <c r="D3" s="167"/>
      <c r="E3" s="167"/>
      <c r="F3" s="167"/>
      <c r="G3" s="167"/>
      <c r="H3" s="168"/>
      <c r="I3" s="166" t="s">
        <v>574</v>
      </c>
      <c r="J3" s="167"/>
      <c r="K3" s="167"/>
    </row>
    <row r="4" spans="1:11" ht="13.5" customHeight="1">
      <c r="A4" s="103"/>
      <c r="B4" s="103"/>
      <c r="C4" s="30" t="s">
        <v>575</v>
      </c>
      <c r="D4" s="30" t="s">
        <v>282</v>
      </c>
      <c r="E4" s="105" t="s">
        <v>576</v>
      </c>
      <c r="F4" s="105" t="s">
        <v>577</v>
      </c>
      <c r="G4" s="30" t="s">
        <v>457</v>
      </c>
      <c r="H4" s="105" t="s">
        <v>578</v>
      </c>
      <c r="I4" s="105" t="s">
        <v>579</v>
      </c>
      <c r="J4" s="105" t="s">
        <v>580</v>
      </c>
      <c r="K4" s="314" t="s">
        <v>581</v>
      </c>
    </row>
    <row r="5" spans="1:11" ht="13.5" customHeight="1">
      <c r="A5" s="103"/>
      <c r="B5" s="103"/>
      <c r="C5" s="31"/>
      <c r="D5" s="31"/>
      <c r="E5" s="104"/>
      <c r="F5" s="104"/>
      <c r="G5" s="31"/>
      <c r="H5" s="104"/>
      <c r="I5" s="104"/>
      <c r="J5" s="104"/>
      <c r="K5" s="315" t="s">
        <v>582</v>
      </c>
    </row>
    <row r="6" spans="1:11" ht="13.5" customHeight="1">
      <c r="A6" s="109"/>
      <c r="B6" s="109"/>
      <c r="C6" s="35"/>
      <c r="D6" s="35"/>
      <c r="E6" s="110"/>
      <c r="F6" s="110"/>
      <c r="G6" s="35"/>
      <c r="H6" s="110"/>
      <c r="I6" s="110"/>
      <c r="J6" s="110"/>
      <c r="K6" s="316"/>
    </row>
    <row r="7" spans="1:11" ht="13.5" customHeight="1">
      <c r="A7" s="38"/>
      <c r="B7" s="39"/>
      <c r="C7" s="40"/>
      <c r="D7" s="40"/>
      <c r="E7" s="40"/>
      <c r="F7" s="40"/>
      <c r="G7" s="40"/>
      <c r="H7" s="40"/>
      <c r="I7" s="40"/>
      <c r="J7" s="40"/>
      <c r="K7" s="317"/>
    </row>
    <row r="8" spans="1:11" ht="13.5" customHeight="1">
      <c r="A8" s="28" t="s">
        <v>583</v>
      </c>
      <c r="B8" s="89"/>
      <c r="C8" s="121">
        <v>493988228</v>
      </c>
      <c r="D8" s="121">
        <v>484978086</v>
      </c>
      <c r="E8" s="121">
        <v>9010142</v>
      </c>
      <c r="F8" s="121">
        <v>3465236</v>
      </c>
      <c r="G8" s="121">
        <v>5544906</v>
      </c>
      <c r="H8" s="121">
        <v>5251629</v>
      </c>
      <c r="I8" s="318">
        <v>214367894</v>
      </c>
      <c r="J8" s="318">
        <v>75701072</v>
      </c>
      <c r="K8" s="319">
        <v>0.359</v>
      </c>
    </row>
    <row r="9" spans="1:11" ht="13.5" customHeight="1">
      <c r="A9" s="90" t="s">
        <v>584</v>
      </c>
      <c r="B9" s="91"/>
      <c r="C9" s="320">
        <v>459213243</v>
      </c>
      <c r="D9" s="320">
        <v>450089581</v>
      </c>
      <c r="E9" s="121">
        <v>9123662</v>
      </c>
      <c r="F9" s="320">
        <v>4063618</v>
      </c>
      <c r="G9" s="121">
        <v>5060044</v>
      </c>
      <c r="H9" s="320">
        <v>3913005</v>
      </c>
      <c r="I9" s="320">
        <v>216436400</v>
      </c>
      <c r="J9" s="320">
        <v>75543819</v>
      </c>
      <c r="K9" s="250">
        <v>0.354</v>
      </c>
    </row>
    <row r="10" spans="1:11" s="47" customFormat="1" ht="13.5" customHeight="1">
      <c r="A10" s="90" t="s">
        <v>585</v>
      </c>
      <c r="B10" s="91"/>
      <c r="C10" s="320">
        <v>459959356</v>
      </c>
      <c r="D10" s="320">
        <v>451758806</v>
      </c>
      <c r="E10" s="121">
        <v>8200550</v>
      </c>
      <c r="F10" s="320">
        <v>3223891</v>
      </c>
      <c r="G10" s="121">
        <v>4976659</v>
      </c>
      <c r="H10" s="320">
        <v>4077944</v>
      </c>
      <c r="I10" s="320">
        <v>216436400</v>
      </c>
      <c r="J10" s="320">
        <v>75543819</v>
      </c>
      <c r="K10" s="250">
        <v>0.355</v>
      </c>
    </row>
    <row r="11" spans="1:11" s="47" customFormat="1" ht="13.5" customHeight="1">
      <c r="A11" s="90" t="s">
        <v>586</v>
      </c>
      <c r="B11" s="91"/>
      <c r="C11" s="320">
        <v>448821662</v>
      </c>
      <c r="D11" s="320">
        <v>440842177</v>
      </c>
      <c r="E11" s="121">
        <v>7979485</v>
      </c>
      <c r="F11" s="320">
        <v>3264002</v>
      </c>
      <c r="G11" s="121">
        <v>4715483</v>
      </c>
      <c r="H11" s="115">
        <v>-58430</v>
      </c>
      <c r="I11" s="320">
        <v>204479524</v>
      </c>
      <c r="J11" s="320">
        <v>75340674</v>
      </c>
      <c r="K11" s="319">
        <v>0.36</v>
      </c>
    </row>
    <row r="12" spans="1:11" s="50" customFormat="1" ht="13.5" customHeight="1">
      <c r="A12" s="92" t="s">
        <v>587</v>
      </c>
      <c r="B12" s="93"/>
      <c r="C12" s="321">
        <v>444937902</v>
      </c>
      <c r="D12" s="321">
        <v>436786938</v>
      </c>
      <c r="E12" s="321">
        <v>8150964</v>
      </c>
      <c r="F12" s="321">
        <v>2437706</v>
      </c>
      <c r="G12" s="321">
        <v>5713258</v>
      </c>
      <c r="H12" s="321">
        <v>983171</v>
      </c>
      <c r="I12" s="321">
        <v>216044810</v>
      </c>
      <c r="J12" s="321">
        <v>70603909</v>
      </c>
      <c r="K12" s="322">
        <v>0.365</v>
      </c>
    </row>
    <row r="13" spans="1:11" ht="13.5" customHeight="1">
      <c r="A13" s="38"/>
      <c r="B13" s="39"/>
      <c r="C13" s="115"/>
      <c r="D13" s="115"/>
      <c r="E13" s="115"/>
      <c r="F13" s="115"/>
      <c r="G13" s="115"/>
      <c r="H13" s="115"/>
      <c r="I13" s="115"/>
      <c r="J13" s="115"/>
      <c r="K13" s="319"/>
    </row>
    <row r="14" spans="1:11" ht="13.5" customHeight="1">
      <c r="A14" s="125">
        <v>201</v>
      </c>
      <c r="B14" s="214" t="s">
        <v>145</v>
      </c>
      <c r="C14" s="115">
        <v>61499253</v>
      </c>
      <c r="D14" s="115">
        <v>61147755</v>
      </c>
      <c r="E14" s="115">
        <v>351498</v>
      </c>
      <c r="F14" s="115">
        <v>142022</v>
      </c>
      <c r="G14" s="115">
        <v>209476</v>
      </c>
      <c r="H14" s="115">
        <v>51005</v>
      </c>
      <c r="I14" s="115">
        <v>27972119</v>
      </c>
      <c r="J14" s="115">
        <v>16645531</v>
      </c>
      <c r="K14" s="319">
        <v>0.662</v>
      </c>
    </row>
    <row r="15" spans="1:11" ht="13.5" customHeight="1">
      <c r="A15" s="125">
        <v>202</v>
      </c>
      <c r="B15" s="214" t="s">
        <v>146</v>
      </c>
      <c r="C15" s="115">
        <v>17854160</v>
      </c>
      <c r="D15" s="115">
        <v>17704998</v>
      </c>
      <c r="E15" s="115">
        <v>149162</v>
      </c>
      <c r="F15" s="115">
        <v>1666</v>
      </c>
      <c r="G15" s="115">
        <v>147496</v>
      </c>
      <c r="H15" s="115">
        <v>31604</v>
      </c>
      <c r="I15" s="115">
        <v>9199466</v>
      </c>
      <c r="J15" s="115">
        <v>4461138</v>
      </c>
      <c r="K15" s="319">
        <v>0.529</v>
      </c>
    </row>
    <row r="16" spans="1:11" ht="13.5" customHeight="1">
      <c r="A16" s="125">
        <v>203</v>
      </c>
      <c r="B16" s="214" t="s">
        <v>148</v>
      </c>
      <c r="C16" s="115">
        <v>36753922</v>
      </c>
      <c r="D16" s="115">
        <v>35085446</v>
      </c>
      <c r="E16" s="115">
        <v>1668476</v>
      </c>
      <c r="F16" s="115">
        <v>818653</v>
      </c>
      <c r="G16" s="115">
        <v>849823</v>
      </c>
      <c r="H16" s="115">
        <v>291008</v>
      </c>
      <c r="I16" s="115">
        <v>16503788</v>
      </c>
      <c r="J16" s="115">
        <v>9000187</v>
      </c>
      <c r="K16" s="319">
        <v>0.6</v>
      </c>
    </row>
    <row r="17" spans="1:11" ht="13.5" customHeight="1">
      <c r="A17" s="125">
        <v>204</v>
      </c>
      <c r="B17" s="214" t="s">
        <v>149</v>
      </c>
      <c r="C17" s="115">
        <v>19608609</v>
      </c>
      <c r="D17" s="115">
        <v>19242815</v>
      </c>
      <c r="E17" s="115">
        <v>365794</v>
      </c>
      <c r="F17" s="115">
        <v>183466</v>
      </c>
      <c r="G17" s="115">
        <v>182328</v>
      </c>
      <c r="H17" s="115">
        <v>152614</v>
      </c>
      <c r="I17" s="115">
        <v>9621692</v>
      </c>
      <c r="J17" s="115">
        <v>4223295</v>
      </c>
      <c r="K17" s="319">
        <v>0.501</v>
      </c>
    </row>
    <row r="18" spans="1:11" ht="13.5" customHeight="1">
      <c r="A18" s="125">
        <v>205</v>
      </c>
      <c r="B18" s="214" t="s">
        <v>150</v>
      </c>
      <c r="C18" s="115">
        <v>18079457</v>
      </c>
      <c r="D18" s="115">
        <v>17762211</v>
      </c>
      <c r="E18" s="115">
        <v>317246</v>
      </c>
      <c r="F18" s="115">
        <v>39051</v>
      </c>
      <c r="G18" s="115">
        <v>278195</v>
      </c>
      <c r="H18" s="115">
        <v>262474</v>
      </c>
      <c r="I18" s="115">
        <v>8966466</v>
      </c>
      <c r="J18" s="115">
        <v>2612580</v>
      </c>
      <c r="K18" s="319">
        <v>0.319</v>
      </c>
    </row>
    <row r="19" spans="1:11" ht="13.5" customHeight="1">
      <c r="A19" s="125">
        <v>206</v>
      </c>
      <c r="B19" s="214" t="s">
        <v>151</v>
      </c>
      <c r="C19" s="115">
        <v>14460011</v>
      </c>
      <c r="D19" s="115">
        <v>14031176</v>
      </c>
      <c r="E19" s="115">
        <v>428835</v>
      </c>
      <c r="F19" s="115">
        <v>3350</v>
      </c>
      <c r="G19" s="115">
        <v>425485</v>
      </c>
      <c r="H19" s="115">
        <v>52795</v>
      </c>
      <c r="I19" s="115">
        <v>6847523</v>
      </c>
      <c r="J19" s="115">
        <v>2979421</v>
      </c>
      <c r="K19" s="319">
        <v>0.488</v>
      </c>
    </row>
    <row r="20" spans="1:11" ht="13.5" customHeight="1">
      <c r="A20" s="125">
        <v>207</v>
      </c>
      <c r="B20" s="214" t="s">
        <v>152</v>
      </c>
      <c r="C20" s="115">
        <v>11562931</v>
      </c>
      <c r="D20" s="115">
        <v>11498353</v>
      </c>
      <c r="E20" s="115">
        <v>64578</v>
      </c>
      <c r="F20" s="115">
        <v>25000</v>
      </c>
      <c r="G20" s="115">
        <v>39578</v>
      </c>
      <c r="H20" s="115">
        <v>-139816</v>
      </c>
      <c r="I20" s="115">
        <v>5570128</v>
      </c>
      <c r="J20" s="115">
        <v>2003466</v>
      </c>
      <c r="K20" s="319">
        <v>0.413</v>
      </c>
    </row>
    <row r="21" spans="1:11" ht="13.5" customHeight="1">
      <c r="A21" s="125">
        <v>208</v>
      </c>
      <c r="B21" s="214" t="s">
        <v>153</v>
      </c>
      <c r="C21" s="115">
        <v>13226198</v>
      </c>
      <c r="D21" s="115">
        <v>12772255</v>
      </c>
      <c r="E21" s="115">
        <v>453943</v>
      </c>
      <c r="F21" s="115">
        <v>3140</v>
      </c>
      <c r="G21" s="115">
        <v>450803</v>
      </c>
      <c r="H21" s="115">
        <v>21003</v>
      </c>
      <c r="I21" s="115">
        <v>6852214</v>
      </c>
      <c r="J21" s="115">
        <v>2062470</v>
      </c>
      <c r="K21" s="319">
        <v>0.331</v>
      </c>
    </row>
    <row r="22" spans="1:11" ht="13.5" customHeight="1">
      <c r="A22" s="125"/>
      <c r="B22" s="214"/>
      <c r="C22" s="115"/>
      <c r="D22" s="115"/>
      <c r="E22" s="115"/>
      <c r="F22" s="115"/>
      <c r="G22" s="115"/>
      <c r="H22" s="115"/>
      <c r="I22" s="115"/>
      <c r="J22" s="115"/>
      <c r="K22" s="319"/>
    </row>
    <row r="23" spans="1:11" ht="13.5" customHeight="1">
      <c r="A23" s="125">
        <v>301</v>
      </c>
      <c r="B23" s="214" t="s">
        <v>154</v>
      </c>
      <c r="C23" s="115">
        <v>7227817</v>
      </c>
      <c r="D23" s="115">
        <v>7105697</v>
      </c>
      <c r="E23" s="115">
        <v>122120</v>
      </c>
      <c r="F23" s="115">
        <v>36003</v>
      </c>
      <c r="G23" s="115">
        <v>86117</v>
      </c>
      <c r="H23" s="115">
        <v>2320</v>
      </c>
      <c r="I23" s="115">
        <v>2308437</v>
      </c>
      <c r="J23" s="115">
        <v>1595435</v>
      </c>
      <c r="K23" s="319">
        <v>0.792</v>
      </c>
    </row>
    <row r="24" spans="1:11" ht="13.5" customHeight="1">
      <c r="A24" s="125">
        <v>302</v>
      </c>
      <c r="B24" s="214" t="s">
        <v>155</v>
      </c>
      <c r="C24" s="115">
        <v>4405930</v>
      </c>
      <c r="D24" s="115">
        <v>4357606</v>
      </c>
      <c r="E24" s="115">
        <v>48324</v>
      </c>
      <c r="F24" s="115">
        <v>0</v>
      </c>
      <c r="G24" s="115">
        <v>48324</v>
      </c>
      <c r="H24" s="115">
        <v>-4312</v>
      </c>
      <c r="I24" s="115">
        <v>1753454</v>
      </c>
      <c r="J24" s="115">
        <v>214920</v>
      </c>
      <c r="K24" s="319">
        <v>0.139</v>
      </c>
    </row>
    <row r="25" spans="1:11" ht="13.5" customHeight="1">
      <c r="A25" s="125">
        <v>303</v>
      </c>
      <c r="B25" s="214" t="s">
        <v>156</v>
      </c>
      <c r="C25" s="115">
        <v>5040717</v>
      </c>
      <c r="D25" s="115">
        <v>4446706</v>
      </c>
      <c r="E25" s="115">
        <v>594011</v>
      </c>
      <c r="F25" s="115">
        <v>560493</v>
      </c>
      <c r="G25" s="115">
        <v>33518</v>
      </c>
      <c r="H25" s="115">
        <v>-19761</v>
      </c>
      <c r="I25" s="115">
        <v>2534119</v>
      </c>
      <c r="J25" s="115">
        <v>372420</v>
      </c>
      <c r="K25" s="319">
        <v>0.165</v>
      </c>
    </row>
    <row r="26" spans="1:11" ht="13.5" customHeight="1">
      <c r="A26" s="125">
        <v>304</v>
      </c>
      <c r="B26" s="214" t="s">
        <v>157</v>
      </c>
      <c r="C26" s="115">
        <v>5411232</v>
      </c>
      <c r="D26" s="115">
        <v>5126090</v>
      </c>
      <c r="E26" s="115">
        <v>285142</v>
      </c>
      <c r="F26" s="115">
        <v>16500</v>
      </c>
      <c r="G26" s="115">
        <v>268642</v>
      </c>
      <c r="H26" s="115">
        <v>31133</v>
      </c>
      <c r="I26" s="115">
        <v>3234714</v>
      </c>
      <c r="J26" s="115">
        <v>1148626</v>
      </c>
      <c r="K26" s="319">
        <v>0.401</v>
      </c>
    </row>
    <row r="27" spans="1:11" ht="13.5" customHeight="1">
      <c r="A27" s="125">
        <v>305</v>
      </c>
      <c r="B27" s="214" t="s">
        <v>158</v>
      </c>
      <c r="C27" s="115">
        <v>4428275</v>
      </c>
      <c r="D27" s="115">
        <v>4305326</v>
      </c>
      <c r="E27" s="115">
        <v>122949</v>
      </c>
      <c r="F27" s="115">
        <v>912</v>
      </c>
      <c r="G27" s="115">
        <v>122037</v>
      </c>
      <c r="H27" s="115">
        <v>37480</v>
      </c>
      <c r="I27" s="115">
        <v>2239186</v>
      </c>
      <c r="J27" s="115">
        <v>525002</v>
      </c>
      <c r="K27" s="319">
        <v>0.263</v>
      </c>
    </row>
    <row r="28" spans="1:11" ht="13.5" customHeight="1">
      <c r="A28" s="125">
        <v>306</v>
      </c>
      <c r="B28" s="214" t="s">
        <v>159</v>
      </c>
      <c r="C28" s="115">
        <v>3251244</v>
      </c>
      <c r="D28" s="115">
        <v>3186204</v>
      </c>
      <c r="E28" s="115">
        <v>65040</v>
      </c>
      <c r="F28" s="115">
        <v>22</v>
      </c>
      <c r="G28" s="115">
        <v>65018</v>
      </c>
      <c r="H28" s="115">
        <v>57560</v>
      </c>
      <c r="I28" s="115">
        <v>1903769</v>
      </c>
      <c r="J28" s="115">
        <v>763316</v>
      </c>
      <c r="K28" s="319">
        <v>0.455</v>
      </c>
    </row>
    <row r="29" spans="1:11" ht="13.5" customHeight="1">
      <c r="A29" s="125">
        <v>307</v>
      </c>
      <c r="B29" s="214" t="s">
        <v>160</v>
      </c>
      <c r="C29" s="115">
        <v>4643294</v>
      </c>
      <c r="D29" s="115">
        <v>4531525</v>
      </c>
      <c r="E29" s="115">
        <v>111769</v>
      </c>
      <c r="F29" s="115">
        <v>38921</v>
      </c>
      <c r="G29" s="115">
        <v>72848</v>
      </c>
      <c r="H29" s="115">
        <v>14395</v>
      </c>
      <c r="I29" s="115">
        <v>2821401</v>
      </c>
      <c r="J29" s="115">
        <v>815908</v>
      </c>
      <c r="K29" s="319">
        <v>0.327</v>
      </c>
    </row>
    <row r="30" spans="1:11" ht="13.5" customHeight="1">
      <c r="A30" s="125">
        <v>308</v>
      </c>
      <c r="B30" s="214" t="s">
        <v>161</v>
      </c>
      <c r="C30" s="115">
        <v>3087346</v>
      </c>
      <c r="D30" s="115">
        <v>2985039</v>
      </c>
      <c r="E30" s="115">
        <v>102307</v>
      </c>
      <c r="F30" s="115">
        <v>54</v>
      </c>
      <c r="G30" s="115">
        <v>102253</v>
      </c>
      <c r="H30" s="115">
        <v>11225</v>
      </c>
      <c r="I30" s="115">
        <v>1608712</v>
      </c>
      <c r="J30" s="115">
        <v>289897</v>
      </c>
      <c r="K30" s="319">
        <v>0.207</v>
      </c>
    </row>
    <row r="31" spans="1:11" ht="13.5" customHeight="1">
      <c r="A31" s="125"/>
      <c r="B31" s="214"/>
      <c r="C31" s="115"/>
      <c r="D31" s="115"/>
      <c r="E31" s="115"/>
      <c r="F31" s="115"/>
      <c r="G31" s="115"/>
      <c r="H31" s="115"/>
      <c r="I31" s="115"/>
      <c r="J31" s="115"/>
      <c r="K31" s="319"/>
    </row>
    <row r="32" spans="1:11" ht="13.5" customHeight="1">
      <c r="A32" s="125">
        <v>321</v>
      </c>
      <c r="B32" s="214" t="s">
        <v>162</v>
      </c>
      <c r="C32" s="115">
        <v>6646475</v>
      </c>
      <c r="D32" s="115">
        <v>6387019</v>
      </c>
      <c r="E32" s="115">
        <v>259456</v>
      </c>
      <c r="F32" s="115">
        <v>24775</v>
      </c>
      <c r="G32" s="115">
        <v>234681</v>
      </c>
      <c r="H32" s="115">
        <v>135333</v>
      </c>
      <c r="I32" s="115">
        <v>3537078</v>
      </c>
      <c r="J32" s="115">
        <v>629879</v>
      </c>
      <c r="K32" s="319">
        <v>0.196</v>
      </c>
    </row>
    <row r="33" spans="1:11" ht="13.5" customHeight="1">
      <c r="A33" s="125">
        <v>322</v>
      </c>
      <c r="B33" s="214" t="s">
        <v>163</v>
      </c>
      <c r="C33" s="115">
        <v>4617180</v>
      </c>
      <c r="D33" s="115">
        <v>4548141</v>
      </c>
      <c r="E33" s="115">
        <v>69039</v>
      </c>
      <c r="F33" s="115">
        <v>20454</v>
      </c>
      <c r="G33" s="115">
        <v>48585</v>
      </c>
      <c r="H33" s="115">
        <v>-60449</v>
      </c>
      <c r="I33" s="115">
        <v>2317640</v>
      </c>
      <c r="J33" s="115">
        <v>384169</v>
      </c>
      <c r="K33" s="319">
        <v>0.185</v>
      </c>
    </row>
    <row r="34" spans="1:11" ht="13.5" customHeight="1">
      <c r="A34" s="125"/>
      <c r="B34" s="214"/>
      <c r="C34" s="115"/>
      <c r="D34" s="115"/>
      <c r="E34" s="115"/>
      <c r="F34" s="115"/>
      <c r="G34" s="115"/>
      <c r="H34" s="115"/>
      <c r="I34" s="115"/>
      <c r="J34" s="115"/>
      <c r="K34" s="319"/>
    </row>
    <row r="35" spans="1:11" ht="13.5" customHeight="1">
      <c r="A35" s="125">
        <v>341</v>
      </c>
      <c r="B35" s="214" t="s">
        <v>164</v>
      </c>
      <c r="C35" s="115">
        <v>9479918</v>
      </c>
      <c r="D35" s="115">
        <v>9446544</v>
      </c>
      <c r="E35" s="115">
        <v>33374</v>
      </c>
      <c r="F35" s="115">
        <v>10</v>
      </c>
      <c r="G35" s="115">
        <v>33364</v>
      </c>
      <c r="H35" s="115">
        <v>-21061</v>
      </c>
      <c r="I35" s="115">
        <v>4289405</v>
      </c>
      <c r="J35" s="115">
        <v>599723</v>
      </c>
      <c r="K35" s="319">
        <v>0.16</v>
      </c>
    </row>
    <row r="36" spans="1:11" ht="13.5" customHeight="1">
      <c r="A36" s="125">
        <v>342</v>
      </c>
      <c r="B36" s="214" t="s">
        <v>165</v>
      </c>
      <c r="C36" s="115">
        <v>7335542</v>
      </c>
      <c r="D36" s="115">
        <v>7293131</v>
      </c>
      <c r="E36" s="115">
        <v>42411</v>
      </c>
      <c r="F36" s="115">
        <v>1065</v>
      </c>
      <c r="G36" s="115">
        <v>41346</v>
      </c>
      <c r="H36" s="115">
        <v>-5283</v>
      </c>
      <c r="I36" s="115">
        <v>3327030</v>
      </c>
      <c r="J36" s="115">
        <v>556551</v>
      </c>
      <c r="K36" s="319">
        <v>0.177</v>
      </c>
    </row>
    <row r="37" spans="1:11" ht="13.5" customHeight="1">
      <c r="A37" s="125"/>
      <c r="B37" s="214"/>
      <c r="C37" s="115"/>
      <c r="D37" s="115"/>
      <c r="E37" s="115"/>
      <c r="F37" s="115"/>
      <c r="G37" s="115"/>
      <c r="H37" s="115"/>
      <c r="I37" s="115"/>
      <c r="J37" s="115"/>
      <c r="K37" s="319"/>
    </row>
    <row r="38" spans="1:11" ht="13.5" customHeight="1">
      <c r="A38" s="125">
        <v>361</v>
      </c>
      <c r="B38" s="214" t="s">
        <v>166</v>
      </c>
      <c r="C38" s="115">
        <v>8969001</v>
      </c>
      <c r="D38" s="115">
        <v>8908574</v>
      </c>
      <c r="E38" s="115">
        <v>60427</v>
      </c>
      <c r="F38" s="115">
        <v>22554</v>
      </c>
      <c r="G38" s="115">
        <v>37873</v>
      </c>
      <c r="H38" s="115">
        <v>-20941</v>
      </c>
      <c r="I38" s="115">
        <v>4060189</v>
      </c>
      <c r="J38" s="115">
        <v>909745</v>
      </c>
      <c r="K38" s="319">
        <v>0.248</v>
      </c>
    </row>
    <row r="39" spans="1:11" ht="13.5" customHeight="1">
      <c r="A39" s="125">
        <v>362</v>
      </c>
      <c r="B39" s="214" t="s">
        <v>167</v>
      </c>
      <c r="C39" s="115">
        <v>4751911</v>
      </c>
      <c r="D39" s="115">
        <v>4631915</v>
      </c>
      <c r="E39" s="115">
        <v>119996</v>
      </c>
      <c r="F39" s="115">
        <v>53927</v>
      </c>
      <c r="G39" s="115">
        <v>66069</v>
      </c>
      <c r="H39" s="115">
        <v>-37611</v>
      </c>
      <c r="I39" s="115">
        <v>2298236</v>
      </c>
      <c r="J39" s="115">
        <v>487758</v>
      </c>
      <c r="K39" s="319">
        <v>0.243</v>
      </c>
    </row>
    <row r="40" spans="1:11" ht="13.5" customHeight="1">
      <c r="A40" s="125">
        <v>363</v>
      </c>
      <c r="B40" s="214" t="s">
        <v>168</v>
      </c>
      <c r="C40" s="115">
        <v>8491842</v>
      </c>
      <c r="D40" s="115">
        <v>8388386</v>
      </c>
      <c r="E40" s="115">
        <v>103456</v>
      </c>
      <c r="F40" s="115">
        <v>14613</v>
      </c>
      <c r="G40" s="115">
        <v>88843</v>
      </c>
      <c r="H40" s="115">
        <v>47968</v>
      </c>
      <c r="I40" s="115">
        <v>3329492</v>
      </c>
      <c r="J40" s="115">
        <v>1083373</v>
      </c>
      <c r="K40" s="319">
        <v>0.363</v>
      </c>
    </row>
    <row r="41" spans="1:11" ht="13.5" customHeight="1">
      <c r="A41" s="125"/>
      <c r="B41" s="214"/>
      <c r="C41" s="115"/>
      <c r="D41" s="115"/>
      <c r="E41" s="115"/>
      <c r="F41" s="115"/>
      <c r="G41" s="115"/>
      <c r="H41" s="115"/>
      <c r="I41" s="115"/>
      <c r="J41" s="115"/>
      <c r="K41" s="319"/>
    </row>
    <row r="42" spans="1:11" ht="13.5" customHeight="1">
      <c r="A42" s="125">
        <v>381</v>
      </c>
      <c r="B42" s="214" t="s">
        <v>169</v>
      </c>
      <c r="C42" s="115">
        <v>5278741</v>
      </c>
      <c r="D42" s="115">
        <v>5209806</v>
      </c>
      <c r="E42" s="115">
        <v>68935</v>
      </c>
      <c r="F42" s="115">
        <v>0</v>
      </c>
      <c r="G42" s="115">
        <v>68935</v>
      </c>
      <c r="H42" s="115">
        <v>23560</v>
      </c>
      <c r="I42" s="115">
        <v>3101930</v>
      </c>
      <c r="J42" s="115">
        <v>698209</v>
      </c>
      <c r="K42" s="319">
        <v>0.251</v>
      </c>
    </row>
    <row r="43" spans="1:11" ht="13.5" customHeight="1">
      <c r="A43" s="125">
        <v>382</v>
      </c>
      <c r="B43" s="214" t="s">
        <v>170</v>
      </c>
      <c r="C43" s="115">
        <v>3744732</v>
      </c>
      <c r="D43" s="115">
        <v>3671121</v>
      </c>
      <c r="E43" s="115">
        <v>73611</v>
      </c>
      <c r="F43" s="115">
        <v>23808</v>
      </c>
      <c r="G43" s="115">
        <v>49803</v>
      </c>
      <c r="H43" s="115">
        <v>608</v>
      </c>
      <c r="I43" s="115">
        <v>1464603</v>
      </c>
      <c r="J43" s="115">
        <v>197300</v>
      </c>
      <c r="K43" s="319">
        <v>0.147</v>
      </c>
    </row>
    <row r="44" spans="1:11" ht="13.5" customHeight="1">
      <c r="A44" s="125">
        <v>383</v>
      </c>
      <c r="B44" s="214" t="s">
        <v>171</v>
      </c>
      <c r="C44" s="115">
        <v>4061004</v>
      </c>
      <c r="D44" s="115">
        <v>4026039</v>
      </c>
      <c r="E44" s="115">
        <v>34965</v>
      </c>
      <c r="F44" s="115">
        <v>0</v>
      </c>
      <c r="G44" s="115">
        <v>34965</v>
      </c>
      <c r="H44" s="115">
        <v>20079</v>
      </c>
      <c r="I44" s="115">
        <v>2101677</v>
      </c>
      <c r="J44" s="115">
        <v>325818</v>
      </c>
      <c r="K44" s="319">
        <v>0.174</v>
      </c>
    </row>
    <row r="45" spans="1:11" ht="13.5" customHeight="1">
      <c r="A45" s="125">
        <v>384</v>
      </c>
      <c r="B45" s="214" t="s">
        <v>172</v>
      </c>
      <c r="C45" s="115">
        <v>5506869</v>
      </c>
      <c r="D45" s="115">
        <v>5472233</v>
      </c>
      <c r="E45" s="115">
        <v>34636</v>
      </c>
      <c r="F45" s="115">
        <v>12249</v>
      </c>
      <c r="G45" s="115">
        <v>22387</v>
      </c>
      <c r="H45" s="115">
        <v>18972</v>
      </c>
      <c r="I45" s="115">
        <v>1933993</v>
      </c>
      <c r="J45" s="115">
        <v>245155</v>
      </c>
      <c r="K45" s="319">
        <v>0.138</v>
      </c>
    </row>
    <row r="46" spans="1:11" ht="13.5" customHeight="1">
      <c r="A46" s="125">
        <v>385</v>
      </c>
      <c r="B46" s="214" t="s">
        <v>173</v>
      </c>
      <c r="C46" s="115">
        <v>4168062</v>
      </c>
      <c r="D46" s="115">
        <v>4095034</v>
      </c>
      <c r="E46" s="115">
        <v>73028</v>
      </c>
      <c r="F46" s="115">
        <v>26668</v>
      </c>
      <c r="G46" s="115">
        <v>46360</v>
      </c>
      <c r="H46" s="115">
        <v>-1150</v>
      </c>
      <c r="I46" s="115">
        <v>1995752</v>
      </c>
      <c r="J46" s="115">
        <v>267855</v>
      </c>
      <c r="K46" s="319">
        <v>0.15</v>
      </c>
    </row>
    <row r="47" spans="1:11" ht="13.5" customHeight="1">
      <c r="A47" s="66"/>
      <c r="B47" s="67"/>
      <c r="C47" s="68"/>
      <c r="D47" s="68"/>
      <c r="E47" s="68"/>
      <c r="F47" s="68"/>
      <c r="G47" s="68"/>
      <c r="H47" s="68"/>
      <c r="I47" s="68"/>
      <c r="J47" s="68"/>
      <c r="K47" s="323"/>
    </row>
    <row r="48" spans="1:11" ht="13.5" customHeight="1">
      <c r="A48" s="71" t="s">
        <v>588</v>
      </c>
      <c r="B48" s="71"/>
      <c r="C48" s="38"/>
      <c r="D48" s="38"/>
      <c r="E48" s="38"/>
      <c r="F48" s="38"/>
      <c r="G48" s="38"/>
      <c r="H48" s="38"/>
      <c r="I48" s="38"/>
      <c r="J48" s="38"/>
      <c r="K48" s="38"/>
    </row>
    <row r="49" spans="1:11" ht="13.5" customHeight="1">
      <c r="A49" s="71" t="s">
        <v>589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</row>
    <row r="50" ht="13.5" customHeight="1"/>
    <row r="51" ht="13.5" customHeight="1"/>
  </sheetData>
  <mergeCells count="17">
    <mergeCell ref="A10:B10"/>
    <mergeCell ref="A11:B11"/>
    <mergeCell ref="A12:B12"/>
    <mergeCell ref="J4:J6"/>
    <mergeCell ref="K5:K6"/>
    <mergeCell ref="A8:B8"/>
    <mergeCell ref="A9:B9"/>
    <mergeCell ref="A3:B6"/>
    <mergeCell ref="C3:H3"/>
    <mergeCell ref="I3:K3"/>
    <mergeCell ref="C4:C6"/>
    <mergeCell ref="D4:D6"/>
    <mergeCell ref="E4:E6"/>
    <mergeCell ref="F4:F6"/>
    <mergeCell ref="G4:G6"/>
    <mergeCell ref="H4:H6"/>
    <mergeCell ref="I4:I6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A1" sqref="A1:IV16384"/>
    </sheetView>
  </sheetViews>
  <sheetFormatPr defaultColWidth="9.00390625" defaultRowHeight="13.5"/>
  <cols>
    <col min="1" max="1" width="4.625" style="0" customWidth="1"/>
    <col min="2" max="2" width="9.625" style="0" customWidth="1"/>
    <col min="3" max="10" width="11.625" style="0" customWidth="1"/>
    <col min="11" max="11" width="7.75390625" style="0" customWidth="1"/>
  </cols>
  <sheetData>
    <row r="1" spans="1:11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1" t="s">
        <v>29</v>
      </c>
    </row>
    <row r="2" spans="1:11" ht="21" customHeight="1" thickTop="1">
      <c r="A2" s="99" t="s">
        <v>590</v>
      </c>
      <c r="B2" s="99"/>
      <c r="C2" s="166" t="s">
        <v>591</v>
      </c>
      <c r="D2" s="167"/>
      <c r="E2" s="167"/>
      <c r="F2" s="167"/>
      <c r="G2" s="167"/>
      <c r="H2" s="168"/>
      <c r="I2" s="166" t="s">
        <v>592</v>
      </c>
      <c r="J2" s="167"/>
      <c r="K2" s="167"/>
    </row>
    <row r="3" spans="1:11" ht="13.5" customHeight="1">
      <c r="A3" s="103"/>
      <c r="B3" s="103"/>
      <c r="C3" s="30" t="s">
        <v>575</v>
      </c>
      <c r="D3" s="30" t="s">
        <v>282</v>
      </c>
      <c r="E3" s="105" t="s">
        <v>593</v>
      </c>
      <c r="F3" s="105" t="s">
        <v>594</v>
      </c>
      <c r="G3" s="30" t="s">
        <v>457</v>
      </c>
      <c r="H3" s="105" t="s">
        <v>595</v>
      </c>
      <c r="I3" s="105" t="s">
        <v>596</v>
      </c>
      <c r="J3" s="105" t="s">
        <v>597</v>
      </c>
      <c r="K3" s="314" t="s">
        <v>598</v>
      </c>
    </row>
    <row r="4" spans="1:11" ht="13.5" customHeight="1">
      <c r="A4" s="103"/>
      <c r="B4" s="103"/>
      <c r="C4" s="31"/>
      <c r="D4" s="31"/>
      <c r="E4" s="104"/>
      <c r="F4" s="104"/>
      <c r="G4" s="31"/>
      <c r="H4" s="104"/>
      <c r="I4" s="104"/>
      <c r="J4" s="104"/>
      <c r="K4" s="315" t="s">
        <v>599</v>
      </c>
    </row>
    <row r="5" spans="1:11" ht="13.5" customHeight="1">
      <c r="A5" s="109"/>
      <c r="B5" s="109"/>
      <c r="C5" s="35"/>
      <c r="D5" s="35"/>
      <c r="E5" s="110"/>
      <c r="F5" s="110"/>
      <c r="G5" s="35"/>
      <c r="H5" s="110"/>
      <c r="I5" s="110"/>
      <c r="J5" s="110"/>
      <c r="K5" s="316"/>
    </row>
    <row r="6" spans="1:11" ht="13.5" customHeight="1">
      <c r="A6" s="38"/>
      <c r="B6" s="39"/>
      <c r="C6" s="40"/>
      <c r="D6" s="40"/>
      <c r="E6" s="40"/>
      <c r="F6" s="40"/>
      <c r="G6" s="40"/>
      <c r="H6" s="40"/>
      <c r="I6" s="40"/>
      <c r="J6" s="40"/>
      <c r="K6" s="317"/>
    </row>
    <row r="7" spans="1:11" ht="13.5" customHeight="1">
      <c r="A7" s="125">
        <v>401</v>
      </c>
      <c r="B7" s="214" t="s">
        <v>174</v>
      </c>
      <c r="C7" s="115">
        <v>16067568</v>
      </c>
      <c r="D7" s="115">
        <v>15862508</v>
      </c>
      <c r="E7" s="115">
        <v>205060</v>
      </c>
      <c r="F7" s="115">
        <v>48175</v>
      </c>
      <c r="G7" s="115">
        <v>156885</v>
      </c>
      <c r="H7" s="115">
        <v>107906</v>
      </c>
      <c r="I7" s="115">
        <v>6406882</v>
      </c>
      <c r="J7" s="115">
        <v>2897474</v>
      </c>
      <c r="K7" s="319">
        <v>0.564</v>
      </c>
    </row>
    <row r="8" spans="1:11" ht="13.5" customHeight="1">
      <c r="A8" s="125">
        <v>402</v>
      </c>
      <c r="B8" s="214" t="s">
        <v>175</v>
      </c>
      <c r="C8" s="115">
        <v>4421894</v>
      </c>
      <c r="D8" s="115">
        <v>4365342</v>
      </c>
      <c r="E8" s="115">
        <v>56552</v>
      </c>
      <c r="F8" s="115">
        <v>89</v>
      </c>
      <c r="G8" s="115">
        <v>56463</v>
      </c>
      <c r="H8" s="115">
        <v>13283</v>
      </c>
      <c r="I8" s="115">
        <v>2142657</v>
      </c>
      <c r="J8" s="115">
        <v>301529</v>
      </c>
      <c r="K8" s="319">
        <v>0.156</v>
      </c>
    </row>
    <row r="9" spans="1:11" ht="13.5" customHeight="1">
      <c r="A9" s="125">
        <v>403</v>
      </c>
      <c r="B9" s="214" t="s">
        <v>176</v>
      </c>
      <c r="C9" s="115">
        <v>5657580</v>
      </c>
      <c r="D9" s="115">
        <v>5518990</v>
      </c>
      <c r="E9" s="115">
        <v>138590</v>
      </c>
      <c r="F9" s="115">
        <v>84568</v>
      </c>
      <c r="G9" s="115">
        <v>54022</v>
      </c>
      <c r="H9" s="115">
        <v>-8525</v>
      </c>
      <c r="I9" s="115">
        <v>2165142</v>
      </c>
      <c r="J9" s="115">
        <v>314482</v>
      </c>
      <c r="K9" s="319">
        <v>0.163</v>
      </c>
    </row>
    <row r="10" spans="1:11" ht="13.5" customHeight="1">
      <c r="A10" s="125">
        <v>404</v>
      </c>
      <c r="B10" s="214" t="s">
        <v>177</v>
      </c>
      <c r="C10" s="115">
        <v>2750309</v>
      </c>
      <c r="D10" s="115">
        <v>2690080</v>
      </c>
      <c r="E10" s="115">
        <v>60229</v>
      </c>
      <c r="F10" s="115">
        <v>41372</v>
      </c>
      <c r="G10" s="115">
        <v>18857</v>
      </c>
      <c r="H10" s="115">
        <v>-44653</v>
      </c>
      <c r="I10" s="115">
        <v>1728478</v>
      </c>
      <c r="J10" s="115">
        <v>393307</v>
      </c>
      <c r="K10" s="319">
        <v>0.255</v>
      </c>
    </row>
    <row r="11" spans="1:11" ht="13.5" customHeight="1">
      <c r="A11" s="125">
        <v>405</v>
      </c>
      <c r="B11" s="214" t="s">
        <v>178</v>
      </c>
      <c r="C11" s="115">
        <v>7278854</v>
      </c>
      <c r="D11" s="115">
        <v>7186003</v>
      </c>
      <c r="E11" s="115">
        <v>92851</v>
      </c>
      <c r="F11" s="115">
        <v>56228</v>
      </c>
      <c r="G11" s="115">
        <v>36623</v>
      </c>
      <c r="H11" s="115">
        <v>6201</v>
      </c>
      <c r="I11" s="115">
        <v>3667852</v>
      </c>
      <c r="J11" s="115">
        <v>1103930</v>
      </c>
      <c r="K11" s="319">
        <v>0.334</v>
      </c>
    </row>
    <row r="12" spans="1:11" ht="13.5" customHeight="1">
      <c r="A12" s="125"/>
      <c r="B12" s="214"/>
      <c r="C12" s="115"/>
      <c r="D12" s="115"/>
      <c r="E12" s="115"/>
      <c r="F12" s="115"/>
      <c r="G12" s="115"/>
      <c r="H12" s="115"/>
      <c r="I12" s="115"/>
      <c r="J12" s="115"/>
      <c r="K12" s="319"/>
    </row>
    <row r="13" spans="1:11" ht="13.5" customHeight="1">
      <c r="A13" s="125">
        <v>421</v>
      </c>
      <c r="B13" s="214" t="s">
        <v>179</v>
      </c>
      <c r="C13" s="115">
        <v>3213166</v>
      </c>
      <c r="D13" s="115">
        <v>3136388</v>
      </c>
      <c r="E13" s="115">
        <v>76778</v>
      </c>
      <c r="F13" s="115">
        <v>0</v>
      </c>
      <c r="G13" s="115">
        <v>76778</v>
      </c>
      <c r="H13" s="115">
        <v>-1515</v>
      </c>
      <c r="I13" s="115">
        <v>1839965</v>
      </c>
      <c r="J13" s="115">
        <v>281539</v>
      </c>
      <c r="K13" s="319">
        <v>0.163</v>
      </c>
    </row>
    <row r="14" spans="1:11" ht="13.5" customHeight="1">
      <c r="A14" s="125">
        <v>422</v>
      </c>
      <c r="B14" s="214" t="s">
        <v>180</v>
      </c>
      <c r="C14" s="115">
        <v>3403992</v>
      </c>
      <c r="D14" s="115">
        <v>3273970</v>
      </c>
      <c r="E14" s="115">
        <v>130022</v>
      </c>
      <c r="F14" s="115">
        <v>0</v>
      </c>
      <c r="G14" s="115">
        <v>130022</v>
      </c>
      <c r="H14" s="115">
        <v>17758</v>
      </c>
      <c r="I14" s="115">
        <v>1678763</v>
      </c>
      <c r="J14" s="115">
        <v>291883</v>
      </c>
      <c r="K14" s="319">
        <v>0.187</v>
      </c>
    </row>
    <row r="15" spans="1:11" ht="13.5" customHeight="1">
      <c r="A15" s="125"/>
      <c r="B15" s="214"/>
      <c r="C15" s="115"/>
      <c r="D15" s="115"/>
      <c r="E15" s="115"/>
      <c r="F15" s="115"/>
      <c r="G15" s="115"/>
      <c r="H15" s="115"/>
      <c r="I15" s="115"/>
      <c r="J15" s="115"/>
      <c r="K15" s="319"/>
    </row>
    <row r="16" spans="1:11" ht="13.5" customHeight="1">
      <c r="A16" s="125">
        <v>441</v>
      </c>
      <c r="B16" s="214" t="s">
        <v>181</v>
      </c>
      <c r="C16" s="115">
        <v>4306022</v>
      </c>
      <c r="D16" s="115">
        <v>4257903</v>
      </c>
      <c r="E16" s="115">
        <v>48119</v>
      </c>
      <c r="F16" s="115">
        <v>9450</v>
      </c>
      <c r="G16" s="115">
        <v>38669</v>
      </c>
      <c r="H16" s="115">
        <v>-10846</v>
      </c>
      <c r="I16" s="115">
        <v>2622804</v>
      </c>
      <c r="J16" s="115">
        <v>365740</v>
      </c>
      <c r="K16" s="319">
        <v>0.155</v>
      </c>
    </row>
    <row r="17" spans="1:11" ht="13.5" customHeight="1">
      <c r="A17" s="125">
        <v>442</v>
      </c>
      <c r="B17" s="214" t="s">
        <v>182</v>
      </c>
      <c r="C17" s="115">
        <v>4680361</v>
      </c>
      <c r="D17" s="115">
        <v>4626113</v>
      </c>
      <c r="E17" s="115">
        <v>54248</v>
      </c>
      <c r="F17" s="115">
        <v>80</v>
      </c>
      <c r="G17" s="115">
        <v>54168</v>
      </c>
      <c r="H17" s="115">
        <v>-15822</v>
      </c>
      <c r="I17" s="115">
        <v>2424788</v>
      </c>
      <c r="J17" s="115">
        <v>330094</v>
      </c>
      <c r="K17" s="319">
        <v>0.151</v>
      </c>
    </row>
    <row r="18" spans="1:11" ht="13.5" customHeight="1">
      <c r="A18" s="125">
        <v>443</v>
      </c>
      <c r="B18" s="214" t="s">
        <v>183</v>
      </c>
      <c r="C18" s="115">
        <v>3281233</v>
      </c>
      <c r="D18" s="115">
        <v>3230914</v>
      </c>
      <c r="E18" s="115">
        <v>50319</v>
      </c>
      <c r="F18" s="115">
        <v>1</v>
      </c>
      <c r="G18" s="115">
        <v>50318</v>
      </c>
      <c r="H18" s="115">
        <v>43694</v>
      </c>
      <c r="I18" s="115">
        <v>1562606</v>
      </c>
      <c r="J18" s="115">
        <v>163545</v>
      </c>
      <c r="K18" s="319">
        <v>0.118</v>
      </c>
    </row>
    <row r="19" spans="1:11" ht="13.5" customHeight="1">
      <c r="A19" s="125">
        <v>444</v>
      </c>
      <c r="B19" s="214" t="s">
        <v>184</v>
      </c>
      <c r="C19" s="115">
        <v>3276039</v>
      </c>
      <c r="D19" s="115">
        <v>3220672</v>
      </c>
      <c r="E19" s="115">
        <v>55367</v>
      </c>
      <c r="F19" s="115">
        <v>25833</v>
      </c>
      <c r="G19" s="115">
        <v>29534</v>
      </c>
      <c r="H19" s="115">
        <v>-46670</v>
      </c>
      <c r="I19" s="115">
        <v>1471129</v>
      </c>
      <c r="J19" s="115">
        <v>150244</v>
      </c>
      <c r="K19" s="319">
        <v>0.11</v>
      </c>
    </row>
    <row r="20" spans="1:11" ht="13.5" customHeight="1">
      <c r="A20" s="125">
        <v>445</v>
      </c>
      <c r="B20" s="214" t="s">
        <v>185</v>
      </c>
      <c r="C20" s="115">
        <v>6373741</v>
      </c>
      <c r="D20" s="115">
        <v>6342707</v>
      </c>
      <c r="E20" s="115">
        <v>31034</v>
      </c>
      <c r="F20" s="115">
        <v>5534</v>
      </c>
      <c r="G20" s="115">
        <v>25500</v>
      </c>
      <c r="H20" s="115">
        <v>-217</v>
      </c>
      <c r="I20" s="115">
        <v>2743711</v>
      </c>
      <c r="J20" s="115">
        <v>449576</v>
      </c>
      <c r="K20" s="319">
        <v>0.179</v>
      </c>
    </row>
    <row r="21" spans="1:11" ht="13.5" customHeight="1">
      <c r="A21" s="125">
        <v>446</v>
      </c>
      <c r="B21" s="214" t="s">
        <v>186</v>
      </c>
      <c r="C21" s="115">
        <v>5670267</v>
      </c>
      <c r="D21" s="115">
        <v>5640174</v>
      </c>
      <c r="E21" s="115">
        <v>30093</v>
      </c>
      <c r="F21" s="115">
        <v>4654</v>
      </c>
      <c r="G21" s="115">
        <v>25439</v>
      </c>
      <c r="H21" s="115">
        <v>-59576</v>
      </c>
      <c r="I21" s="115">
        <v>3178859</v>
      </c>
      <c r="J21" s="115">
        <v>521970</v>
      </c>
      <c r="K21" s="319">
        <v>0.181</v>
      </c>
    </row>
    <row r="22" spans="1:11" ht="13.5" customHeight="1">
      <c r="A22" s="125">
        <v>447</v>
      </c>
      <c r="B22" s="214" t="s">
        <v>187</v>
      </c>
      <c r="C22" s="115">
        <v>4238360</v>
      </c>
      <c r="D22" s="115">
        <v>4227259</v>
      </c>
      <c r="E22" s="115">
        <v>11101</v>
      </c>
      <c r="F22" s="115">
        <v>175</v>
      </c>
      <c r="G22" s="115">
        <v>10926</v>
      </c>
      <c r="H22" s="115">
        <v>578</v>
      </c>
      <c r="I22" s="115">
        <v>2200906</v>
      </c>
      <c r="J22" s="115">
        <v>251360</v>
      </c>
      <c r="K22" s="319">
        <v>0.123</v>
      </c>
    </row>
    <row r="23" spans="1:11" ht="13.5" customHeight="1">
      <c r="A23" s="125"/>
      <c r="B23" s="214"/>
      <c r="C23" s="115"/>
      <c r="D23" s="115"/>
      <c r="E23" s="115"/>
      <c r="F23" s="115"/>
      <c r="G23" s="115"/>
      <c r="H23" s="115"/>
      <c r="I23" s="115"/>
      <c r="J23" s="115"/>
      <c r="K23" s="319"/>
    </row>
    <row r="24" spans="1:11" ht="13.5" customHeight="1">
      <c r="A24" s="125">
        <v>462</v>
      </c>
      <c r="B24" s="214" t="s">
        <v>188</v>
      </c>
      <c r="C24" s="115">
        <v>4919501</v>
      </c>
      <c r="D24" s="115">
        <v>4885149</v>
      </c>
      <c r="E24" s="115">
        <v>34352</v>
      </c>
      <c r="F24" s="115">
        <v>2880</v>
      </c>
      <c r="G24" s="115">
        <v>31472</v>
      </c>
      <c r="H24" s="115">
        <v>14316</v>
      </c>
      <c r="I24" s="115">
        <v>2741747</v>
      </c>
      <c r="J24" s="115">
        <v>467038</v>
      </c>
      <c r="K24" s="319">
        <v>0.19</v>
      </c>
    </row>
    <row r="25" spans="1:11" ht="13.5" customHeight="1">
      <c r="A25" s="125">
        <v>463</v>
      </c>
      <c r="B25" s="214" t="s">
        <v>189</v>
      </c>
      <c r="C25" s="115">
        <v>3484356</v>
      </c>
      <c r="D25" s="115">
        <v>3445111</v>
      </c>
      <c r="E25" s="115">
        <v>39245</v>
      </c>
      <c r="F25" s="115">
        <v>2609</v>
      </c>
      <c r="G25" s="115">
        <v>36636</v>
      </c>
      <c r="H25" s="115">
        <v>6574</v>
      </c>
      <c r="I25" s="115">
        <v>2051459</v>
      </c>
      <c r="J25" s="115">
        <v>274006</v>
      </c>
      <c r="K25" s="319">
        <v>0.147</v>
      </c>
    </row>
    <row r="26" spans="1:11" ht="13.5" customHeight="1">
      <c r="A26" s="125">
        <v>464</v>
      </c>
      <c r="B26" s="214" t="s">
        <v>190</v>
      </c>
      <c r="C26" s="115">
        <v>3090682</v>
      </c>
      <c r="D26" s="115">
        <v>3030996</v>
      </c>
      <c r="E26" s="115">
        <v>59686</v>
      </c>
      <c r="F26" s="115">
        <v>0</v>
      </c>
      <c r="G26" s="115">
        <v>59686</v>
      </c>
      <c r="H26" s="115">
        <v>15162</v>
      </c>
      <c r="I26" s="115">
        <v>1360126</v>
      </c>
      <c r="J26" s="115">
        <v>173909</v>
      </c>
      <c r="K26" s="319">
        <v>0.139</v>
      </c>
    </row>
    <row r="27" spans="1:11" ht="13.5" customHeight="1">
      <c r="A27" s="125">
        <v>465</v>
      </c>
      <c r="B27" s="214" t="s">
        <v>191</v>
      </c>
      <c r="C27" s="115">
        <v>6488073</v>
      </c>
      <c r="D27" s="115">
        <v>6380639</v>
      </c>
      <c r="E27" s="115">
        <v>107434</v>
      </c>
      <c r="F27" s="115">
        <v>55412</v>
      </c>
      <c r="G27" s="115">
        <v>52022</v>
      </c>
      <c r="H27" s="115">
        <v>-4131</v>
      </c>
      <c r="I27" s="115">
        <v>3165730</v>
      </c>
      <c r="J27" s="115">
        <v>1931838</v>
      </c>
      <c r="K27" s="319">
        <v>0.716</v>
      </c>
    </row>
    <row r="28" spans="1:11" ht="13.5" customHeight="1">
      <c r="A28" s="125"/>
      <c r="B28" s="214"/>
      <c r="C28" s="115"/>
      <c r="D28" s="115"/>
      <c r="E28" s="115"/>
      <c r="F28" s="115"/>
      <c r="G28" s="115"/>
      <c r="H28" s="115"/>
      <c r="I28" s="115"/>
      <c r="J28" s="115"/>
      <c r="K28" s="319"/>
    </row>
    <row r="29" spans="1:11" ht="13.5" customHeight="1">
      <c r="A29" s="125">
        <v>481</v>
      </c>
      <c r="B29" s="214" t="s">
        <v>192</v>
      </c>
      <c r="C29" s="115">
        <v>2739456</v>
      </c>
      <c r="D29" s="115">
        <v>2722496</v>
      </c>
      <c r="E29" s="115">
        <v>16960</v>
      </c>
      <c r="F29" s="115">
        <v>0</v>
      </c>
      <c r="G29" s="115">
        <v>16960</v>
      </c>
      <c r="H29" s="115">
        <v>-1142</v>
      </c>
      <c r="I29" s="115">
        <v>1616617</v>
      </c>
      <c r="J29" s="115">
        <v>363945</v>
      </c>
      <c r="K29" s="319">
        <v>0.221</v>
      </c>
    </row>
    <row r="30" spans="1:11" ht="13.5" customHeight="1">
      <c r="A30" s="125">
        <v>482</v>
      </c>
      <c r="B30" s="214" t="s">
        <v>193</v>
      </c>
      <c r="C30" s="115">
        <v>3153917</v>
      </c>
      <c r="D30" s="115">
        <v>3043442</v>
      </c>
      <c r="E30" s="115">
        <v>110475</v>
      </c>
      <c r="F30" s="115">
        <v>15588</v>
      </c>
      <c r="G30" s="115">
        <v>94887</v>
      </c>
      <c r="H30" s="115">
        <v>-3992</v>
      </c>
      <c r="I30" s="115">
        <v>1631689</v>
      </c>
      <c r="J30" s="115">
        <v>175161</v>
      </c>
      <c r="K30" s="319">
        <v>0.111</v>
      </c>
    </row>
    <row r="31" spans="1:11" ht="13.5" customHeight="1">
      <c r="A31" s="125"/>
      <c r="B31" s="214"/>
      <c r="C31" s="115"/>
      <c r="D31" s="115"/>
      <c r="E31" s="115"/>
      <c r="F31" s="115"/>
      <c r="G31" s="115"/>
      <c r="H31" s="115"/>
      <c r="I31" s="115"/>
      <c r="J31" s="115"/>
      <c r="K31" s="319"/>
    </row>
    <row r="32" spans="1:11" ht="13.5" customHeight="1">
      <c r="A32" s="125">
        <v>501</v>
      </c>
      <c r="B32" s="214" t="s">
        <v>194</v>
      </c>
      <c r="C32" s="115">
        <v>4417648</v>
      </c>
      <c r="D32" s="115">
        <v>4374410</v>
      </c>
      <c r="E32" s="115">
        <v>43238</v>
      </c>
      <c r="F32" s="115">
        <v>6604</v>
      </c>
      <c r="G32" s="115">
        <v>36634</v>
      </c>
      <c r="H32" s="115">
        <v>3987</v>
      </c>
      <c r="I32" s="115">
        <v>2585181</v>
      </c>
      <c r="J32" s="115">
        <v>462524</v>
      </c>
      <c r="K32" s="319">
        <v>0.205</v>
      </c>
    </row>
    <row r="33" spans="1:11" ht="13.5" customHeight="1">
      <c r="A33" s="125">
        <v>502</v>
      </c>
      <c r="B33" s="214" t="s">
        <v>195</v>
      </c>
      <c r="C33" s="115">
        <v>3953691</v>
      </c>
      <c r="D33" s="115">
        <v>3897947</v>
      </c>
      <c r="E33" s="115">
        <v>55744</v>
      </c>
      <c r="F33" s="115">
        <v>55</v>
      </c>
      <c r="G33" s="115">
        <v>55689</v>
      </c>
      <c r="H33" s="115">
        <v>-13727</v>
      </c>
      <c r="I33" s="115">
        <v>2221203</v>
      </c>
      <c r="J33" s="115">
        <v>288818</v>
      </c>
      <c r="K33" s="319">
        <v>0.144</v>
      </c>
    </row>
    <row r="34" spans="1:11" ht="13.5" customHeight="1">
      <c r="A34" s="125">
        <v>503</v>
      </c>
      <c r="B34" s="214" t="s">
        <v>196</v>
      </c>
      <c r="C34" s="115">
        <v>2652663</v>
      </c>
      <c r="D34" s="115">
        <v>2641447</v>
      </c>
      <c r="E34" s="115">
        <v>11216</v>
      </c>
      <c r="F34" s="115">
        <v>0</v>
      </c>
      <c r="G34" s="115">
        <v>11216</v>
      </c>
      <c r="H34" s="115">
        <v>-22261</v>
      </c>
      <c r="I34" s="115">
        <v>1337360</v>
      </c>
      <c r="J34" s="115">
        <v>118785</v>
      </c>
      <c r="K34" s="319">
        <v>0.101</v>
      </c>
    </row>
    <row r="35" spans="1:11" ht="13.5" customHeight="1">
      <c r="A35" s="125">
        <v>504</v>
      </c>
      <c r="B35" s="214" t="s">
        <v>197</v>
      </c>
      <c r="C35" s="115">
        <v>4225648</v>
      </c>
      <c r="D35" s="115">
        <v>4188104</v>
      </c>
      <c r="E35" s="115">
        <v>37544</v>
      </c>
      <c r="F35" s="115">
        <v>400</v>
      </c>
      <c r="G35" s="115">
        <v>37144</v>
      </c>
      <c r="H35" s="115">
        <v>12399</v>
      </c>
      <c r="I35" s="115">
        <v>2851584</v>
      </c>
      <c r="J35" s="115">
        <v>456715</v>
      </c>
      <c r="K35" s="319">
        <v>0.183</v>
      </c>
    </row>
    <row r="36" spans="1:11" ht="13.5" customHeight="1">
      <c r="A36" s="125"/>
      <c r="B36" s="214"/>
      <c r="C36" s="115"/>
      <c r="D36" s="115"/>
      <c r="E36" s="115"/>
      <c r="F36" s="115"/>
      <c r="G36" s="115"/>
      <c r="H36" s="115"/>
      <c r="I36" s="115"/>
      <c r="J36" s="115"/>
      <c r="K36" s="319"/>
    </row>
    <row r="37" spans="1:11" ht="13.5" customHeight="1">
      <c r="A37" s="125">
        <v>521</v>
      </c>
      <c r="B37" s="214" t="s">
        <v>198</v>
      </c>
      <c r="C37" s="115">
        <v>9432004</v>
      </c>
      <c r="D37" s="115">
        <v>9391188</v>
      </c>
      <c r="E37" s="115">
        <v>40816</v>
      </c>
      <c r="F37" s="115">
        <v>327</v>
      </c>
      <c r="G37" s="115">
        <v>40489</v>
      </c>
      <c r="H37" s="115">
        <v>-24698</v>
      </c>
      <c r="I37" s="115">
        <v>5182875</v>
      </c>
      <c r="J37" s="115">
        <v>1147566</v>
      </c>
      <c r="K37" s="319">
        <v>0.253</v>
      </c>
    </row>
    <row r="38" spans="1:11" ht="13.5" customHeight="1">
      <c r="A38" s="125">
        <v>522</v>
      </c>
      <c r="B38" s="214" t="s">
        <v>199</v>
      </c>
      <c r="C38" s="115">
        <v>1579072</v>
      </c>
      <c r="D38" s="115">
        <v>1534258</v>
      </c>
      <c r="E38" s="115">
        <v>44814</v>
      </c>
      <c r="F38" s="115">
        <v>3792</v>
      </c>
      <c r="G38" s="115">
        <v>41022</v>
      </c>
      <c r="H38" s="115">
        <v>-6992</v>
      </c>
      <c r="I38" s="115">
        <v>734990</v>
      </c>
      <c r="J38" s="115">
        <v>34445</v>
      </c>
      <c r="K38" s="319">
        <v>0.052</v>
      </c>
    </row>
    <row r="39" spans="1:11" ht="13.5" customHeight="1">
      <c r="A39" s="125">
        <v>523</v>
      </c>
      <c r="B39" s="214" t="s">
        <v>200</v>
      </c>
      <c r="C39" s="115">
        <v>3402966</v>
      </c>
      <c r="D39" s="115">
        <v>3385604</v>
      </c>
      <c r="E39" s="115">
        <v>17362</v>
      </c>
      <c r="F39" s="115">
        <v>161</v>
      </c>
      <c r="G39" s="115">
        <v>17201</v>
      </c>
      <c r="H39" s="115">
        <v>-6986</v>
      </c>
      <c r="I39" s="115">
        <v>1744295</v>
      </c>
      <c r="J39" s="115">
        <v>139865</v>
      </c>
      <c r="K39" s="319">
        <v>0.089</v>
      </c>
    </row>
    <row r="40" spans="1:11" ht="13.5" customHeight="1">
      <c r="A40" s="125">
        <v>524</v>
      </c>
      <c r="B40" s="214" t="s">
        <v>201</v>
      </c>
      <c r="C40" s="115">
        <v>3224722</v>
      </c>
      <c r="D40" s="115">
        <v>3091263</v>
      </c>
      <c r="E40" s="115">
        <v>133459</v>
      </c>
      <c r="F40" s="115">
        <v>0</v>
      </c>
      <c r="G40" s="115">
        <v>133459</v>
      </c>
      <c r="H40" s="115">
        <v>38357</v>
      </c>
      <c r="I40" s="115">
        <v>1813177</v>
      </c>
      <c r="J40" s="115">
        <v>138942</v>
      </c>
      <c r="K40" s="319">
        <v>0.084</v>
      </c>
    </row>
    <row r="41" spans="1:11" ht="13.5" customHeight="1">
      <c r="A41" s="125">
        <v>525</v>
      </c>
      <c r="B41" s="214" t="s">
        <v>202</v>
      </c>
      <c r="C41" s="115">
        <v>4804356</v>
      </c>
      <c r="D41" s="115">
        <v>4745863</v>
      </c>
      <c r="E41" s="115">
        <v>58493</v>
      </c>
      <c r="F41" s="115">
        <v>4343</v>
      </c>
      <c r="G41" s="115">
        <v>54150</v>
      </c>
      <c r="H41" s="115">
        <v>335</v>
      </c>
      <c r="I41" s="115">
        <v>2409808</v>
      </c>
      <c r="J41" s="115">
        <v>200720</v>
      </c>
      <c r="K41" s="319">
        <v>0.097</v>
      </c>
    </row>
    <row r="42" spans="1:11" ht="13.5" customHeight="1">
      <c r="A42" s="125">
        <v>526</v>
      </c>
      <c r="B42" s="214" t="s">
        <v>203</v>
      </c>
      <c r="C42" s="115">
        <v>3900501</v>
      </c>
      <c r="D42" s="115">
        <v>3882232</v>
      </c>
      <c r="E42" s="115">
        <v>18269</v>
      </c>
      <c r="F42" s="115">
        <v>0</v>
      </c>
      <c r="G42" s="115">
        <v>18269</v>
      </c>
      <c r="H42" s="115">
        <v>12517</v>
      </c>
      <c r="I42" s="115">
        <v>2253122</v>
      </c>
      <c r="J42" s="115">
        <v>256273</v>
      </c>
      <c r="K42" s="319">
        <v>0.129</v>
      </c>
    </row>
    <row r="43" spans="1:11" ht="13.5" customHeight="1">
      <c r="A43" s="125">
        <v>527</v>
      </c>
      <c r="B43" s="214" t="s">
        <v>204</v>
      </c>
      <c r="C43" s="115">
        <v>1257587</v>
      </c>
      <c r="D43" s="115">
        <v>1200621</v>
      </c>
      <c r="E43" s="115">
        <v>56966</v>
      </c>
      <c r="F43" s="115">
        <v>0</v>
      </c>
      <c r="G43" s="115">
        <v>56966</v>
      </c>
      <c r="H43" s="115">
        <v>9105</v>
      </c>
      <c r="I43" s="115">
        <v>815092</v>
      </c>
      <c r="J43" s="115">
        <v>57539</v>
      </c>
      <c r="K43" s="319">
        <v>0.074</v>
      </c>
    </row>
    <row r="44" spans="1:11" ht="13.5" customHeight="1">
      <c r="A44" s="66"/>
      <c r="B44" s="67"/>
      <c r="C44" s="68"/>
      <c r="D44" s="68"/>
      <c r="E44" s="68"/>
      <c r="F44" s="68"/>
      <c r="G44" s="68"/>
      <c r="H44" s="68"/>
      <c r="I44" s="68"/>
      <c r="J44" s="68"/>
      <c r="K44" s="323"/>
    </row>
    <row r="45" ht="13.5" customHeight="1"/>
    <row r="46" ht="13.5" customHeight="1"/>
  </sheetData>
  <mergeCells count="12">
    <mergeCell ref="J3:J5"/>
    <mergeCell ref="K4:K5"/>
    <mergeCell ref="A2:B5"/>
    <mergeCell ref="C2:H2"/>
    <mergeCell ref="I2:K2"/>
    <mergeCell ref="C3:C5"/>
    <mergeCell ref="D3:D5"/>
    <mergeCell ref="E3:E5"/>
    <mergeCell ref="F3:F5"/>
    <mergeCell ref="G3:G5"/>
    <mergeCell ref="H3:H5"/>
    <mergeCell ref="I3:I5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49"/>
  <sheetViews>
    <sheetView workbookViewId="0" topLeftCell="A1">
      <selection activeCell="F27" sqref="F27"/>
    </sheetView>
  </sheetViews>
  <sheetFormatPr defaultColWidth="9.00390625" defaultRowHeight="13.5"/>
  <cols>
    <col min="1" max="1" width="4.125" style="0" customWidth="1"/>
    <col min="2" max="2" width="9.125" style="0" customWidth="1"/>
    <col min="3" max="3" width="11.00390625" style="0" customWidth="1"/>
    <col min="4" max="4" width="10.50390625" style="0" customWidth="1"/>
    <col min="5" max="11" width="9.625" style="0" customWidth="1"/>
    <col min="12" max="12" width="11.75390625" style="0" customWidth="1"/>
    <col min="13" max="13" width="9.625" style="0" customWidth="1"/>
    <col min="14" max="14" width="10.125" style="0" customWidth="1"/>
    <col min="15" max="16" width="9.625" style="0" customWidth="1"/>
    <col min="17" max="17" width="10.75390625" style="0" customWidth="1"/>
    <col min="18" max="18" width="9.625" style="0" customWidth="1"/>
    <col min="19" max="19" width="10.75390625" style="0" customWidth="1"/>
    <col min="20" max="21" width="9.625" style="0" customWidth="1"/>
    <col min="22" max="22" width="10.75390625" style="0" customWidth="1"/>
    <col min="23" max="23" width="9.625" style="0" customWidth="1"/>
    <col min="24" max="25" width="10.75390625" style="0" customWidth="1"/>
    <col min="26" max="26" width="11.75390625" style="0" customWidth="1"/>
    <col min="27" max="27" width="9.625" style="0" customWidth="1"/>
    <col min="28" max="29" width="10.75390625" style="0" customWidth="1"/>
    <col min="30" max="30" width="5.625" style="0" customWidth="1"/>
    <col min="32" max="32" width="11.75390625" style="0" customWidth="1"/>
    <col min="33" max="33" width="11.125" style="0" customWidth="1"/>
  </cols>
  <sheetData>
    <row r="1" spans="1:30" ht="13.5" customHeight="1">
      <c r="A1" s="72" t="s">
        <v>600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ht="13.5" customHeight="1">
      <c r="A2" s="19" t="s">
        <v>601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3:30" ht="13.5" customHeight="1" thickBot="1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324"/>
      <c r="AD3" s="128" t="s">
        <v>209</v>
      </c>
    </row>
    <row r="4" spans="1:30" ht="18" customHeight="1" thickTop="1">
      <c r="A4" s="99" t="s">
        <v>572</v>
      </c>
      <c r="B4" s="325"/>
      <c r="C4" s="326" t="s">
        <v>223</v>
      </c>
      <c r="D4" s="184"/>
      <c r="E4" s="185"/>
      <c r="F4" s="185"/>
      <c r="G4" s="327"/>
      <c r="H4" s="328" t="s">
        <v>602</v>
      </c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7"/>
      <c r="X4" s="185"/>
      <c r="Y4" s="185"/>
      <c r="Z4" s="326" t="s">
        <v>462</v>
      </c>
      <c r="AA4" s="186" t="s">
        <v>603</v>
      </c>
      <c r="AB4" s="185"/>
      <c r="AC4" s="102"/>
      <c r="AD4" s="329" t="s">
        <v>604</v>
      </c>
    </row>
    <row r="5" spans="1:30" ht="20.25" customHeight="1">
      <c r="A5" s="103"/>
      <c r="B5" s="330"/>
      <c r="C5" s="331"/>
      <c r="D5" s="30" t="s">
        <v>459</v>
      </c>
      <c r="E5" s="105" t="s">
        <v>605</v>
      </c>
      <c r="F5" s="105" t="s">
        <v>606</v>
      </c>
      <c r="G5" s="332" t="s">
        <v>607</v>
      </c>
      <c r="H5" s="105" t="s">
        <v>608</v>
      </c>
      <c r="I5" s="105" t="s">
        <v>609</v>
      </c>
      <c r="J5" s="105" t="s">
        <v>610</v>
      </c>
      <c r="K5" s="105" t="s">
        <v>611</v>
      </c>
      <c r="L5" s="105" t="s">
        <v>612</v>
      </c>
      <c r="M5" s="105" t="s">
        <v>613</v>
      </c>
      <c r="N5" s="105" t="s">
        <v>614</v>
      </c>
      <c r="O5" s="30" t="s">
        <v>390</v>
      </c>
      <c r="P5" s="30" t="s">
        <v>391</v>
      </c>
      <c r="Q5" s="105" t="s">
        <v>615</v>
      </c>
      <c r="R5" s="105" t="s">
        <v>616</v>
      </c>
      <c r="S5" s="30" t="s">
        <v>519</v>
      </c>
      <c r="T5" s="30" t="s">
        <v>242</v>
      </c>
      <c r="U5" s="30" t="s">
        <v>243</v>
      </c>
      <c r="V5" s="30" t="s">
        <v>245</v>
      </c>
      <c r="W5" s="30" t="s">
        <v>246</v>
      </c>
      <c r="X5" s="30" t="s">
        <v>248</v>
      </c>
      <c r="Y5" s="30" t="s">
        <v>461</v>
      </c>
      <c r="Z5" s="331"/>
      <c r="AA5" s="333" t="s">
        <v>320</v>
      </c>
      <c r="AB5" s="333" t="s">
        <v>463</v>
      </c>
      <c r="AC5" s="333" t="s">
        <v>464</v>
      </c>
      <c r="AD5" s="334"/>
    </row>
    <row r="6" spans="1:30" ht="20.25" customHeight="1">
      <c r="A6" s="109"/>
      <c r="B6" s="335"/>
      <c r="C6" s="336"/>
      <c r="D6" s="35"/>
      <c r="E6" s="110"/>
      <c r="F6" s="110"/>
      <c r="G6" s="337"/>
      <c r="H6" s="110"/>
      <c r="I6" s="110"/>
      <c r="J6" s="110"/>
      <c r="K6" s="110"/>
      <c r="L6" s="110"/>
      <c r="M6" s="110"/>
      <c r="N6" s="110"/>
      <c r="O6" s="35"/>
      <c r="P6" s="35"/>
      <c r="Q6" s="110"/>
      <c r="R6" s="110"/>
      <c r="S6" s="35"/>
      <c r="T6" s="35"/>
      <c r="U6" s="35"/>
      <c r="V6" s="35"/>
      <c r="W6" s="35"/>
      <c r="X6" s="35"/>
      <c r="Y6" s="35"/>
      <c r="Z6" s="336"/>
      <c r="AA6" s="336"/>
      <c r="AB6" s="336"/>
      <c r="AC6" s="336"/>
      <c r="AD6" s="338"/>
    </row>
    <row r="7" spans="1:30" ht="13.5" customHeight="1">
      <c r="A7" s="38"/>
      <c r="B7" s="39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40"/>
      <c r="AA7" s="40"/>
      <c r="AB7" s="40"/>
      <c r="AC7" s="40"/>
      <c r="AD7" s="134"/>
    </row>
    <row r="8" spans="1:30" ht="13.5" customHeight="1">
      <c r="A8" s="28" t="s">
        <v>617</v>
      </c>
      <c r="B8" s="89"/>
      <c r="C8" s="339">
        <v>493988228</v>
      </c>
      <c r="D8" s="339">
        <v>86799121</v>
      </c>
      <c r="E8" s="339">
        <v>4672726</v>
      </c>
      <c r="F8" s="339">
        <v>831709</v>
      </c>
      <c r="G8" s="339">
        <v>6770797</v>
      </c>
      <c r="H8" s="339">
        <v>214840</v>
      </c>
      <c r="I8" s="339">
        <v>266109</v>
      </c>
      <c r="J8" s="339">
        <v>1872327</v>
      </c>
      <c r="K8" s="340">
        <v>2074125</v>
      </c>
      <c r="L8" s="339">
        <v>156480838</v>
      </c>
      <c r="M8" s="339">
        <v>166283</v>
      </c>
      <c r="N8" s="339">
        <v>10643420</v>
      </c>
      <c r="O8" s="339">
        <v>7309445</v>
      </c>
      <c r="P8" s="339">
        <v>1477076</v>
      </c>
      <c r="Q8" s="339">
        <v>49827181</v>
      </c>
      <c r="R8" s="339">
        <v>3649</v>
      </c>
      <c r="S8" s="339">
        <v>36458878</v>
      </c>
      <c r="T8" s="339">
        <v>4978699</v>
      </c>
      <c r="U8" s="339">
        <v>403339</v>
      </c>
      <c r="V8" s="339">
        <v>10817147</v>
      </c>
      <c r="W8" s="339">
        <v>10538443</v>
      </c>
      <c r="X8" s="339">
        <v>19451725</v>
      </c>
      <c r="Y8" s="339">
        <v>81930351</v>
      </c>
      <c r="Z8" s="339">
        <v>484978086</v>
      </c>
      <c r="AA8" s="339">
        <v>5586295</v>
      </c>
      <c r="AB8" s="339">
        <v>62820230</v>
      </c>
      <c r="AC8" s="339">
        <v>97275663</v>
      </c>
      <c r="AD8" s="173" t="s">
        <v>618</v>
      </c>
    </row>
    <row r="9" spans="1:30" ht="13.5" customHeight="1">
      <c r="A9" s="90" t="s">
        <v>619</v>
      </c>
      <c r="B9" s="91"/>
      <c r="C9" s="339">
        <v>459213243</v>
      </c>
      <c r="D9" s="339">
        <v>84805427</v>
      </c>
      <c r="E9" s="339">
        <v>4798584</v>
      </c>
      <c r="F9" s="339">
        <v>3756973</v>
      </c>
      <c r="G9" s="339">
        <v>6982522</v>
      </c>
      <c r="H9" s="339">
        <v>212057</v>
      </c>
      <c r="I9" s="339">
        <v>49719</v>
      </c>
      <c r="J9" s="339">
        <v>1765041</v>
      </c>
      <c r="K9" s="340">
        <v>2855633</v>
      </c>
      <c r="L9" s="339">
        <v>159833325</v>
      </c>
      <c r="M9" s="339">
        <v>141588</v>
      </c>
      <c r="N9" s="339">
        <v>7188525</v>
      </c>
      <c r="O9" s="339">
        <v>7231261</v>
      </c>
      <c r="P9" s="339">
        <v>1568004</v>
      </c>
      <c r="Q9" s="339">
        <v>34337902</v>
      </c>
      <c r="R9" s="339">
        <v>3649</v>
      </c>
      <c r="S9" s="339">
        <v>34789805</v>
      </c>
      <c r="T9" s="339">
        <v>4147176</v>
      </c>
      <c r="U9" s="339">
        <v>618341</v>
      </c>
      <c r="V9" s="339">
        <v>9324773</v>
      </c>
      <c r="W9" s="339">
        <v>7967448</v>
      </c>
      <c r="X9" s="339">
        <v>17567195</v>
      </c>
      <c r="Y9" s="339">
        <v>69268295</v>
      </c>
      <c r="Z9" s="339">
        <v>450089581</v>
      </c>
      <c r="AA9" s="339">
        <v>5560340</v>
      </c>
      <c r="AB9" s="339">
        <v>58134793</v>
      </c>
      <c r="AC9" s="339">
        <v>73310239</v>
      </c>
      <c r="AD9" s="341">
        <v>12</v>
      </c>
    </row>
    <row r="10" spans="1:33" s="47" customFormat="1" ht="13.5" customHeight="1">
      <c r="A10" s="90" t="s">
        <v>620</v>
      </c>
      <c r="B10" s="91"/>
      <c r="C10" s="339">
        <v>459959356</v>
      </c>
      <c r="D10" s="339">
        <v>84653205</v>
      </c>
      <c r="E10" s="339">
        <v>4793216</v>
      </c>
      <c r="F10" s="339">
        <v>3754212</v>
      </c>
      <c r="G10" s="339">
        <v>6812201</v>
      </c>
      <c r="H10" s="339">
        <v>197777</v>
      </c>
      <c r="I10" s="339">
        <v>1480</v>
      </c>
      <c r="J10" s="339">
        <v>1672724</v>
      </c>
      <c r="K10" s="340">
        <v>2936668</v>
      </c>
      <c r="L10" s="339">
        <v>153428593</v>
      </c>
      <c r="M10" s="339">
        <v>143364</v>
      </c>
      <c r="N10" s="339">
        <v>8094290</v>
      </c>
      <c r="O10" s="339">
        <v>8062091</v>
      </c>
      <c r="P10" s="339">
        <v>1629347</v>
      </c>
      <c r="Q10" s="339">
        <v>34054735</v>
      </c>
      <c r="R10" s="339">
        <v>3814</v>
      </c>
      <c r="S10" s="339">
        <v>33034550</v>
      </c>
      <c r="T10" s="339">
        <v>2829903</v>
      </c>
      <c r="U10" s="339">
        <v>1317198</v>
      </c>
      <c r="V10" s="339">
        <v>14856821</v>
      </c>
      <c r="W10" s="339">
        <v>8345709</v>
      </c>
      <c r="X10" s="339">
        <v>18659945</v>
      </c>
      <c r="Y10" s="339">
        <v>70677513</v>
      </c>
      <c r="Z10" s="339">
        <v>451758806</v>
      </c>
      <c r="AA10" s="339">
        <v>5571328</v>
      </c>
      <c r="AB10" s="339">
        <v>60620992</v>
      </c>
      <c r="AC10" s="339">
        <v>75403491</v>
      </c>
      <c r="AD10" s="341">
        <v>13</v>
      </c>
      <c r="AF10" s="339"/>
      <c r="AG10" s="339"/>
    </row>
    <row r="11" spans="1:33" s="47" customFormat="1" ht="13.5" customHeight="1">
      <c r="A11" s="90" t="s">
        <v>621</v>
      </c>
      <c r="B11" s="91"/>
      <c r="C11" s="339">
        <v>448821662</v>
      </c>
      <c r="D11" s="339">
        <v>82839284</v>
      </c>
      <c r="E11" s="339">
        <v>4867379</v>
      </c>
      <c r="F11" s="339">
        <v>1041032</v>
      </c>
      <c r="G11" s="339">
        <v>5984381</v>
      </c>
      <c r="H11" s="339">
        <v>187382</v>
      </c>
      <c r="I11" s="339">
        <v>675</v>
      </c>
      <c r="J11" s="339">
        <v>1481876</v>
      </c>
      <c r="K11" s="340">
        <v>2959108</v>
      </c>
      <c r="L11" s="339">
        <v>146356841</v>
      </c>
      <c r="M11" s="339">
        <v>140041</v>
      </c>
      <c r="N11" s="339">
        <v>7033167</v>
      </c>
      <c r="O11" s="339">
        <v>8294785</v>
      </c>
      <c r="P11" s="339">
        <v>1709298</v>
      </c>
      <c r="Q11" s="339">
        <v>29587557</v>
      </c>
      <c r="R11" s="339">
        <v>3781</v>
      </c>
      <c r="S11" s="339">
        <v>34679953</v>
      </c>
      <c r="T11" s="339">
        <v>4358506</v>
      </c>
      <c r="U11" s="339">
        <v>2750149</v>
      </c>
      <c r="V11" s="339">
        <v>18509347</v>
      </c>
      <c r="W11" s="339">
        <v>7311871</v>
      </c>
      <c r="X11" s="339">
        <v>18931881</v>
      </c>
      <c r="Y11" s="339">
        <v>69793368</v>
      </c>
      <c r="Z11" s="339">
        <v>440842177</v>
      </c>
      <c r="AA11" s="339">
        <v>5471250</v>
      </c>
      <c r="AB11" s="339">
        <v>59576465</v>
      </c>
      <c r="AC11" s="339">
        <v>78812561</v>
      </c>
      <c r="AD11" s="341">
        <v>14</v>
      </c>
      <c r="AF11" s="339"/>
      <c r="AG11" s="339"/>
    </row>
    <row r="12" spans="1:33" s="50" customFormat="1" ht="13.5" customHeight="1">
      <c r="A12" s="92" t="s">
        <v>622</v>
      </c>
      <c r="B12" s="93"/>
      <c r="C12" s="342">
        <v>444937902</v>
      </c>
      <c r="D12" s="342">
        <v>79874458</v>
      </c>
      <c r="E12" s="342">
        <v>5221933</v>
      </c>
      <c r="F12" s="342">
        <v>734672</v>
      </c>
      <c r="G12" s="342">
        <v>6769453</v>
      </c>
      <c r="H12" s="342">
        <v>161399</v>
      </c>
      <c r="I12" s="342">
        <v>495</v>
      </c>
      <c r="J12" s="342">
        <v>1593106</v>
      </c>
      <c r="K12" s="342">
        <v>2774253</v>
      </c>
      <c r="L12" s="342">
        <v>140412663</v>
      </c>
      <c r="M12" s="342">
        <v>152783</v>
      </c>
      <c r="N12" s="342">
        <v>6836013</v>
      </c>
      <c r="O12" s="342">
        <v>8050714</v>
      </c>
      <c r="P12" s="342">
        <v>1775594</v>
      </c>
      <c r="Q12" s="342">
        <v>34480673</v>
      </c>
      <c r="R12" s="342">
        <v>3671</v>
      </c>
      <c r="S12" s="342">
        <v>33342254</v>
      </c>
      <c r="T12" s="342">
        <v>2563627</v>
      </c>
      <c r="U12" s="342">
        <v>1901666</v>
      </c>
      <c r="V12" s="342">
        <v>17137571</v>
      </c>
      <c r="W12" s="342">
        <v>7325954</v>
      </c>
      <c r="X12" s="342">
        <v>18934800</v>
      </c>
      <c r="Y12" s="342">
        <v>74890150</v>
      </c>
      <c r="Z12" s="342">
        <v>436786938</v>
      </c>
      <c r="AA12" s="342">
        <v>5267266</v>
      </c>
      <c r="AB12" s="342">
        <v>63364914</v>
      </c>
      <c r="AC12" s="342">
        <v>81899983</v>
      </c>
      <c r="AD12" s="343">
        <v>15</v>
      </c>
      <c r="AF12" s="344"/>
      <c r="AG12" s="344"/>
    </row>
    <row r="13" spans="1:30" ht="13.5" customHeight="1">
      <c r="A13" s="38"/>
      <c r="B13" s="39"/>
      <c r="C13" s="345"/>
      <c r="D13" s="345"/>
      <c r="E13" s="345"/>
      <c r="F13" s="345"/>
      <c r="G13" s="346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6"/>
      <c r="AA13" s="346"/>
      <c r="AB13" s="346"/>
      <c r="AC13" s="346"/>
      <c r="AD13" s="134"/>
    </row>
    <row r="14" spans="1:30" ht="13.5" customHeight="1">
      <c r="A14" s="125">
        <v>201</v>
      </c>
      <c r="B14" s="214" t="s">
        <v>145</v>
      </c>
      <c r="C14" s="346">
        <v>61499253</v>
      </c>
      <c r="D14" s="346">
        <v>20040094</v>
      </c>
      <c r="E14" s="346">
        <v>562984</v>
      </c>
      <c r="F14" s="346">
        <v>186063</v>
      </c>
      <c r="G14" s="346">
        <v>1537999</v>
      </c>
      <c r="H14" s="346">
        <v>8943</v>
      </c>
      <c r="I14" s="346">
        <v>217</v>
      </c>
      <c r="J14" s="346">
        <v>132518</v>
      </c>
      <c r="K14" s="346">
        <v>818814</v>
      </c>
      <c r="L14" s="346">
        <v>9707024</v>
      </c>
      <c r="M14" s="346">
        <v>46669</v>
      </c>
      <c r="N14" s="346">
        <v>1245794</v>
      </c>
      <c r="O14" s="346">
        <v>1798963</v>
      </c>
      <c r="P14" s="346">
        <v>602385</v>
      </c>
      <c r="Q14" s="346">
        <v>5765154</v>
      </c>
      <c r="R14" s="347">
        <v>0</v>
      </c>
      <c r="S14" s="346">
        <v>3576248</v>
      </c>
      <c r="T14" s="346">
        <v>119306</v>
      </c>
      <c r="U14" s="346">
        <v>500</v>
      </c>
      <c r="V14" s="346">
        <v>1164300</v>
      </c>
      <c r="W14" s="346">
        <v>475282</v>
      </c>
      <c r="X14" s="346">
        <v>4949696</v>
      </c>
      <c r="Y14" s="346">
        <v>8760300</v>
      </c>
      <c r="Z14" s="346">
        <v>61147755</v>
      </c>
      <c r="AA14" s="346">
        <v>415996</v>
      </c>
      <c r="AB14" s="346">
        <v>6338885</v>
      </c>
      <c r="AC14" s="346">
        <v>13454679</v>
      </c>
      <c r="AD14" s="348">
        <v>201</v>
      </c>
    </row>
    <row r="15" spans="1:30" ht="13.5" customHeight="1">
      <c r="A15" s="125">
        <v>202</v>
      </c>
      <c r="B15" s="214" t="s">
        <v>146</v>
      </c>
      <c r="C15" s="346">
        <v>17854160</v>
      </c>
      <c r="D15" s="346">
        <v>5035456</v>
      </c>
      <c r="E15" s="346">
        <v>228213</v>
      </c>
      <c r="F15" s="346">
        <v>47457</v>
      </c>
      <c r="G15" s="346">
        <v>443872</v>
      </c>
      <c r="H15" s="346">
        <v>18473</v>
      </c>
      <c r="I15" s="347">
        <v>0</v>
      </c>
      <c r="J15" s="346">
        <v>60929</v>
      </c>
      <c r="K15" s="346">
        <v>181758</v>
      </c>
      <c r="L15" s="346">
        <v>4676774</v>
      </c>
      <c r="M15" s="346">
        <v>9611</v>
      </c>
      <c r="N15" s="346">
        <v>399671</v>
      </c>
      <c r="O15" s="346">
        <v>184806</v>
      </c>
      <c r="P15" s="346">
        <v>66455</v>
      </c>
      <c r="Q15" s="346">
        <v>1696154</v>
      </c>
      <c r="R15" s="347">
        <v>0</v>
      </c>
      <c r="S15" s="346">
        <v>1227925</v>
      </c>
      <c r="T15" s="346">
        <v>101805</v>
      </c>
      <c r="U15" s="346">
        <v>5191</v>
      </c>
      <c r="V15" s="346">
        <v>267057</v>
      </c>
      <c r="W15" s="346">
        <v>109597</v>
      </c>
      <c r="X15" s="346">
        <v>784856</v>
      </c>
      <c r="Y15" s="346">
        <v>2308100</v>
      </c>
      <c r="Z15" s="346">
        <v>17704998</v>
      </c>
      <c r="AA15" s="346">
        <v>232706</v>
      </c>
      <c r="AB15" s="346">
        <v>2422730</v>
      </c>
      <c r="AC15" s="346">
        <v>4604335</v>
      </c>
      <c r="AD15" s="348">
        <v>202</v>
      </c>
    </row>
    <row r="16" spans="1:30" ht="13.5" customHeight="1">
      <c r="A16" s="125">
        <v>203</v>
      </c>
      <c r="B16" s="214" t="s">
        <v>148</v>
      </c>
      <c r="C16" s="346">
        <v>36753922</v>
      </c>
      <c r="D16" s="346">
        <v>10672944</v>
      </c>
      <c r="E16" s="346">
        <v>420971</v>
      </c>
      <c r="F16" s="346">
        <v>95457</v>
      </c>
      <c r="G16" s="346">
        <v>826783</v>
      </c>
      <c r="H16" s="346">
        <v>3706</v>
      </c>
      <c r="I16" s="346">
        <v>117</v>
      </c>
      <c r="J16" s="346">
        <v>123168</v>
      </c>
      <c r="K16" s="346">
        <v>367144</v>
      </c>
      <c r="L16" s="346">
        <v>7030445</v>
      </c>
      <c r="M16" s="346">
        <v>19340</v>
      </c>
      <c r="N16" s="346">
        <v>830736</v>
      </c>
      <c r="O16" s="346">
        <v>667863</v>
      </c>
      <c r="P16" s="346">
        <v>217401</v>
      </c>
      <c r="Q16" s="346">
        <v>3429411</v>
      </c>
      <c r="R16" s="346">
        <v>639</v>
      </c>
      <c r="S16" s="346">
        <v>2598769</v>
      </c>
      <c r="T16" s="346">
        <v>158470</v>
      </c>
      <c r="U16" s="346">
        <v>20692</v>
      </c>
      <c r="V16" s="346">
        <v>624310</v>
      </c>
      <c r="W16" s="346">
        <v>1205203</v>
      </c>
      <c r="X16" s="346">
        <v>1440628</v>
      </c>
      <c r="Y16" s="346">
        <v>5999725</v>
      </c>
      <c r="Z16" s="346">
        <v>35085446</v>
      </c>
      <c r="AA16" s="346">
        <v>312541</v>
      </c>
      <c r="AB16" s="346">
        <v>3365753</v>
      </c>
      <c r="AC16" s="346">
        <v>7429156</v>
      </c>
      <c r="AD16" s="348">
        <v>203</v>
      </c>
    </row>
    <row r="17" spans="1:30" ht="13.5" customHeight="1">
      <c r="A17" s="125">
        <v>204</v>
      </c>
      <c r="B17" s="214" t="s">
        <v>149</v>
      </c>
      <c r="C17" s="346">
        <v>19608609</v>
      </c>
      <c r="D17" s="346">
        <v>4944481</v>
      </c>
      <c r="E17" s="346">
        <v>249764</v>
      </c>
      <c r="F17" s="346">
        <v>46858</v>
      </c>
      <c r="G17" s="346">
        <v>443657</v>
      </c>
      <c r="H17" s="347">
        <v>0</v>
      </c>
      <c r="I17" s="347">
        <v>0</v>
      </c>
      <c r="J17" s="346">
        <v>78322</v>
      </c>
      <c r="K17" s="346">
        <v>161185</v>
      </c>
      <c r="L17" s="346">
        <v>5281768</v>
      </c>
      <c r="M17" s="346">
        <v>11161</v>
      </c>
      <c r="N17" s="346">
        <v>521086</v>
      </c>
      <c r="O17" s="346">
        <v>170639</v>
      </c>
      <c r="P17" s="346">
        <v>38607</v>
      </c>
      <c r="Q17" s="346">
        <v>2146382</v>
      </c>
      <c r="R17" s="347">
        <v>0</v>
      </c>
      <c r="S17" s="346">
        <v>1237885</v>
      </c>
      <c r="T17" s="346">
        <v>121919</v>
      </c>
      <c r="U17" s="346">
        <v>7236</v>
      </c>
      <c r="V17" s="346">
        <v>196314</v>
      </c>
      <c r="W17" s="346">
        <v>228000</v>
      </c>
      <c r="X17" s="346">
        <v>561395</v>
      </c>
      <c r="Y17" s="346">
        <v>3161950</v>
      </c>
      <c r="Z17" s="346">
        <v>19242815</v>
      </c>
      <c r="AA17" s="346">
        <v>231795</v>
      </c>
      <c r="AB17" s="346">
        <v>2039754</v>
      </c>
      <c r="AC17" s="346">
        <v>5372774</v>
      </c>
      <c r="AD17" s="348">
        <v>204</v>
      </c>
    </row>
    <row r="18" spans="1:30" ht="13.5" customHeight="1">
      <c r="A18" s="125">
        <v>205</v>
      </c>
      <c r="B18" s="214" t="s">
        <v>150</v>
      </c>
      <c r="C18" s="346">
        <v>18079457</v>
      </c>
      <c r="D18" s="346">
        <v>3019567</v>
      </c>
      <c r="E18" s="346">
        <v>245441</v>
      </c>
      <c r="F18" s="346">
        <v>27513</v>
      </c>
      <c r="G18" s="346">
        <v>289981</v>
      </c>
      <c r="H18" s="347">
        <v>0</v>
      </c>
      <c r="I18" s="347">
        <v>0</v>
      </c>
      <c r="J18" s="346">
        <v>77871</v>
      </c>
      <c r="K18" s="346">
        <v>99135</v>
      </c>
      <c r="L18" s="346">
        <v>6529945</v>
      </c>
      <c r="M18" s="346">
        <v>5923</v>
      </c>
      <c r="N18" s="346">
        <v>265675</v>
      </c>
      <c r="O18" s="346">
        <v>225490</v>
      </c>
      <c r="P18" s="346">
        <v>29801</v>
      </c>
      <c r="Q18" s="346">
        <v>1564771</v>
      </c>
      <c r="R18" s="347">
        <v>0</v>
      </c>
      <c r="S18" s="346">
        <v>1377817</v>
      </c>
      <c r="T18" s="346">
        <v>121493</v>
      </c>
      <c r="U18" s="346">
        <v>6230</v>
      </c>
      <c r="V18" s="346">
        <v>292884</v>
      </c>
      <c r="W18" s="346">
        <v>339778</v>
      </c>
      <c r="X18" s="346">
        <v>463067</v>
      </c>
      <c r="Y18" s="346">
        <v>3097075</v>
      </c>
      <c r="Z18" s="346">
        <v>17762211</v>
      </c>
      <c r="AA18" s="346">
        <v>193586</v>
      </c>
      <c r="AB18" s="346">
        <v>2560790</v>
      </c>
      <c r="AC18" s="346">
        <v>3759593</v>
      </c>
      <c r="AD18" s="348">
        <v>205</v>
      </c>
    </row>
    <row r="19" spans="1:30" ht="13.5" customHeight="1">
      <c r="A19" s="125">
        <v>206</v>
      </c>
      <c r="B19" s="214" t="s">
        <v>151</v>
      </c>
      <c r="C19" s="346">
        <v>14460011</v>
      </c>
      <c r="D19" s="346">
        <v>3611508</v>
      </c>
      <c r="E19" s="346">
        <v>194619</v>
      </c>
      <c r="F19" s="346">
        <v>30437</v>
      </c>
      <c r="G19" s="346">
        <v>286530</v>
      </c>
      <c r="H19" s="347">
        <v>0</v>
      </c>
      <c r="I19" s="347">
        <v>0</v>
      </c>
      <c r="J19" s="346">
        <v>59373</v>
      </c>
      <c r="K19" s="346">
        <v>104840</v>
      </c>
      <c r="L19" s="346">
        <v>4019969</v>
      </c>
      <c r="M19" s="346">
        <v>7152</v>
      </c>
      <c r="N19" s="346">
        <v>220984</v>
      </c>
      <c r="O19" s="346">
        <v>327205</v>
      </c>
      <c r="P19" s="346">
        <v>25486</v>
      </c>
      <c r="Q19" s="346">
        <v>1101339</v>
      </c>
      <c r="R19" s="347">
        <v>0</v>
      </c>
      <c r="S19" s="346">
        <v>701045</v>
      </c>
      <c r="T19" s="346">
        <v>146145</v>
      </c>
      <c r="U19" s="346">
        <v>5200</v>
      </c>
      <c r="V19" s="346">
        <v>244156</v>
      </c>
      <c r="W19" s="346">
        <v>403340</v>
      </c>
      <c r="X19" s="346">
        <v>561483</v>
      </c>
      <c r="Y19" s="346">
        <v>2409200</v>
      </c>
      <c r="Z19" s="346">
        <v>14031176</v>
      </c>
      <c r="AA19" s="346">
        <v>184669</v>
      </c>
      <c r="AB19" s="346">
        <v>1572072</v>
      </c>
      <c r="AC19" s="346">
        <v>3214207</v>
      </c>
      <c r="AD19" s="348">
        <v>206</v>
      </c>
    </row>
    <row r="20" spans="1:30" ht="13.5" customHeight="1">
      <c r="A20" s="125">
        <v>207</v>
      </c>
      <c r="B20" s="214" t="s">
        <v>152</v>
      </c>
      <c r="C20" s="346">
        <v>11562931</v>
      </c>
      <c r="D20" s="346">
        <v>2338673</v>
      </c>
      <c r="E20" s="346">
        <v>126558</v>
      </c>
      <c r="F20" s="346">
        <v>22577</v>
      </c>
      <c r="G20" s="346">
        <v>218132</v>
      </c>
      <c r="H20" s="347">
        <v>0</v>
      </c>
      <c r="I20" s="347">
        <v>0</v>
      </c>
      <c r="J20" s="346">
        <v>37427</v>
      </c>
      <c r="K20" s="346">
        <v>75044</v>
      </c>
      <c r="L20" s="346">
        <v>3661591</v>
      </c>
      <c r="M20" s="346">
        <v>2838</v>
      </c>
      <c r="N20" s="346">
        <v>182674</v>
      </c>
      <c r="O20" s="346">
        <v>175420</v>
      </c>
      <c r="P20" s="346">
        <v>43703</v>
      </c>
      <c r="Q20" s="346">
        <v>894253</v>
      </c>
      <c r="R20" s="347">
        <v>0</v>
      </c>
      <c r="S20" s="346">
        <v>700327</v>
      </c>
      <c r="T20" s="346">
        <v>38296</v>
      </c>
      <c r="U20" s="346">
        <v>5576</v>
      </c>
      <c r="V20" s="346">
        <v>881236</v>
      </c>
      <c r="W20" s="346">
        <v>249209</v>
      </c>
      <c r="X20" s="346">
        <v>638297</v>
      </c>
      <c r="Y20" s="346">
        <v>1271100</v>
      </c>
      <c r="Z20" s="346">
        <v>11498353</v>
      </c>
      <c r="AA20" s="346">
        <v>157373</v>
      </c>
      <c r="AB20" s="346">
        <v>2535054</v>
      </c>
      <c r="AC20" s="346">
        <v>3314266</v>
      </c>
      <c r="AD20" s="348">
        <v>207</v>
      </c>
    </row>
    <row r="21" spans="1:30" ht="13.5" customHeight="1">
      <c r="A21" s="125">
        <v>208</v>
      </c>
      <c r="B21" s="214" t="s">
        <v>153</v>
      </c>
      <c r="C21" s="346">
        <v>13226198</v>
      </c>
      <c r="D21" s="346">
        <v>2138846</v>
      </c>
      <c r="E21" s="346">
        <v>196955</v>
      </c>
      <c r="F21" s="346">
        <v>25980</v>
      </c>
      <c r="G21" s="346">
        <v>226425</v>
      </c>
      <c r="H21" s="346">
        <v>20602</v>
      </c>
      <c r="I21" s="347">
        <v>0</v>
      </c>
      <c r="J21" s="346">
        <v>61368</v>
      </c>
      <c r="K21" s="346">
        <v>81848</v>
      </c>
      <c r="L21" s="346">
        <v>4986680</v>
      </c>
      <c r="M21" s="346">
        <v>4294</v>
      </c>
      <c r="N21" s="346">
        <v>69608</v>
      </c>
      <c r="O21" s="346">
        <v>319437</v>
      </c>
      <c r="P21" s="346">
        <v>67385</v>
      </c>
      <c r="Q21" s="346">
        <v>720207</v>
      </c>
      <c r="R21" s="347">
        <v>0</v>
      </c>
      <c r="S21" s="346">
        <v>775715</v>
      </c>
      <c r="T21" s="346">
        <v>233482</v>
      </c>
      <c r="U21" s="346">
        <v>1284</v>
      </c>
      <c r="V21" s="346">
        <v>322042</v>
      </c>
      <c r="W21" s="346">
        <v>261865</v>
      </c>
      <c r="X21" s="346">
        <v>886775</v>
      </c>
      <c r="Y21" s="346">
        <v>1825400</v>
      </c>
      <c r="Z21" s="346">
        <v>12772255</v>
      </c>
      <c r="AA21" s="346">
        <v>179711</v>
      </c>
      <c r="AB21" s="346">
        <v>1458297</v>
      </c>
      <c r="AC21" s="346">
        <v>2259119</v>
      </c>
      <c r="AD21" s="348">
        <v>208</v>
      </c>
    </row>
    <row r="22" spans="1:30" ht="13.5" customHeight="1">
      <c r="A22" s="125"/>
      <c r="B22" s="214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8"/>
    </row>
    <row r="23" spans="1:30" ht="13.5" customHeight="1">
      <c r="A23" s="125">
        <v>301</v>
      </c>
      <c r="B23" s="214" t="s">
        <v>154</v>
      </c>
      <c r="C23" s="346">
        <v>7227817</v>
      </c>
      <c r="D23" s="346">
        <v>2095093</v>
      </c>
      <c r="E23" s="346">
        <v>35298</v>
      </c>
      <c r="F23" s="346">
        <v>8896</v>
      </c>
      <c r="G23" s="346">
        <v>65012</v>
      </c>
      <c r="H23" s="347">
        <v>0</v>
      </c>
      <c r="I23" s="347">
        <v>0</v>
      </c>
      <c r="J23" s="346">
        <v>9734</v>
      </c>
      <c r="K23" s="346">
        <v>31170</v>
      </c>
      <c r="L23" s="346">
        <v>493085</v>
      </c>
      <c r="M23" s="346">
        <v>46669</v>
      </c>
      <c r="N23" s="346">
        <v>1245794</v>
      </c>
      <c r="O23" s="346">
        <v>145691</v>
      </c>
      <c r="P23" s="346">
        <v>31917</v>
      </c>
      <c r="Q23" s="346">
        <v>1020103</v>
      </c>
      <c r="R23" s="347">
        <v>0</v>
      </c>
      <c r="S23" s="346">
        <v>526175</v>
      </c>
      <c r="T23" s="346">
        <v>34681</v>
      </c>
      <c r="U23" s="346">
        <v>1200000</v>
      </c>
      <c r="V23" s="346">
        <v>861870</v>
      </c>
      <c r="W23" s="346">
        <v>102747</v>
      </c>
      <c r="X23" s="346">
        <v>79231</v>
      </c>
      <c r="Y23" s="346">
        <v>479800</v>
      </c>
      <c r="Z23" s="346">
        <v>7105697</v>
      </c>
      <c r="AA23" s="346">
        <v>93189</v>
      </c>
      <c r="AB23" s="346">
        <v>2447399</v>
      </c>
      <c r="AC23" s="346">
        <v>1203887</v>
      </c>
      <c r="AD23" s="348">
        <v>301</v>
      </c>
    </row>
    <row r="24" spans="1:30" ht="13.5" customHeight="1">
      <c r="A24" s="125">
        <v>302</v>
      </c>
      <c r="B24" s="214" t="s">
        <v>155</v>
      </c>
      <c r="C24" s="346">
        <v>4405930</v>
      </c>
      <c r="D24" s="346">
        <v>198088</v>
      </c>
      <c r="E24" s="346">
        <v>20833</v>
      </c>
      <c r="F24" s="346">
        <v>3344</v>
      </c>
      <c r="G24" s="346">
        <v>30562</v>
      </c>
      <c r="H24" s="347">
        <v>0</v>
      </c>
      <c r="I24" s="347">
        <v>0</v>
      </c>
      <c r="J24" s="346">
        <v>6522</v>
      </c>
      <c r="K24" s="346">
        <v>11449</v>
      </c>
      <c r="L24" s="346">
        <v>1487901</v>
      </c>
      <c r="M24" s="346">
        <v>9611</v>
      </c>
      <c r="N24" s="346">
        <v>399671</v>
      </c>
      <c r="O24" s="346">
        <v>70759</v>
      </c>
      <c r="P24" s="346">
        <v>17608</v>
      </c>
      <c r="Q24" s="346">
        <v>382554</v>
      </c>
      <c r="R24" s="347">
        <v>0</v>
      </c>
      <c r="S24" s="346">
        <v>449527</v>
      </c>
      <c r="T24" s="346">
        <v>20051</v>
      </c>
      <c r="U24" s="346">
        <v>358000</v>
      </c>
      <c r="V24" s="346">
        <v>356980</v>
      </c>
      <c r="W24" s="346">
        <v>52636</v>
      </c>
      <c r="X24" s="346">
        <v>24127</v>
      </c>
      <c r="Y24" s="346">
        <v>894900</v>
      </c>
      <c r="Z24" s="346">
        <v>4357606</v>
      </c>
      <c r="AA24" s="346">
        <v>56961</v>
      </c>
      <c r="AB24" s="346">
        <v>666775</v>
      </c>
      <c r="AC24" s="346">
        <v>547088</v>
      </c>
      <c r="AD24" s="348">
        <v>302</v>
      </c>
    </row>
    <row r="25" spans="1:30" ht="13.5" customHeight="1">
      <c r="A25" s="125">
        <v>303</v>
      </c>
      <c r="B25" s="214" t="s">
        <v>156</v>
      </c>
      <c r="C25" s="346">
        <v>5040717</v>
      </c>
      <c r="D25" s="346">
        <v>364449</v>
      </c>
      <c r="E25" s="346">
        <v>25904</v>
      </c>
      <c r="F25" s="346">
        <v>5124</v>
      </c>
      <c r="G25" s="346">
        <v>45793</v>
      </c>
      <c r="H25" s="347">
        <v>0</v>
      </c>
      <c r="I25" s="347">
        <v>0</v>
      </c>
      <c r="J25" s="346">
        <v>6442</v>
      </c>
      <c r="K25" s="346">
        <v>16888</v>
      </c>
      <c r="L25" s="346">
        <v>2093835</v>
      </c>
      <c r="M25" s="346">
        <v>19340</v>
      </c>
      <c r="N25" s="346">
        <v>830736</v>
      </c>
      <c r="O25" s="346">
        <v>64872</v>
      </c>
      <c r="P25" s="346">
        <v>38170</v>
      </c>
      <c r="Q25" s="346">
        <v>203833</v>
      </c>
      <c r="R25" s="347">
        <v>0</v>
      </c>
      <c r="S25" s="346">
        <v>262754</v>
      </c>
      <c r="T25" s="346">
        <v>13910</v>
      </c>
      <c r="U25" s="347">
        <v>0</v>
      </c>
      <c r="V25" s="346">
        <v>932978</v>
      </c>
      <c r="W25" s="346">
        <v>60824</v>
      </c>
      <c r="X25" s="346">
        <v>35132</v>
      </c>
      <c r="Y25" s="346">
        <v>856100</v>
      </c>
      <c r="Z25" s="346">
        <v>4446706</v>
      </c>
      <c r="AA25" s="346">
        <v>68966</v>
      </c>
      <c r="AB25" s="346">
        <v>893851</v>
      </c>
      <c r="AC25" s="346">
        <v>1008713</v>
      </c>
      <c r="AD25" s="348">
        <v>303</v>
      </c>
    </row>
    <row r="26" spans="1:30" ht="13.5" customHeight="1">
      <c r="A26" s="125">
        <v>304</v>
      </c>
      <c r="B26" s="214" t="s">
        <v>157</v>
      </c>
      <c r="C26" s="346">
        <v>5411232</v>
      </c>
      <c r="D26" s="346">
        <v>1240071</v>
      </c>
      <c r="E26" s="346">
        <v>71867</v>
      </c>
      <c r="F26" s="346">
        <v>12074</v>
      </c>
      <c r="G26" s="346">
        <v>108145</v>
      </c>
      <c r="H26" s="347">
        <v>0</v>
      </c>
      <c r="I26" s="347">
        <v>0</v>
      </c>
      <c r="J26" s="346">
        <v>22243</v>
      </c>
      <c r="K26" s="346">
        <v>38503</v>
      </c>
      <c r="L26" s="346">
        <v>1826979</v>
      </c>
      <c r="M26" s="346">
        <v>11161</v>
      </c>
      <c r="N26" s="346">
        <v>521086</v>
      </c>
      <c r="O26" s="346">
        <v>165663</v>
      </c>
      <c r="P26" s="346">
        <v>44157</v>
      </c>
      <c r="Q26" s="346">
        <v>623976</v>
      </c>
      <c r="R26" s="347">
        <v>0</v>
      </c>
      <c r="S26" s="346">
        <v>258217</v>
      </c>
      <c r="T26" s="346">
        <v>24439</v>
      </c>
      <c r="U26" s="346">
        <v>199</v>
      </c>
      <c r="V26" s="347">
        <v>0</v>
      </c>
      <c r="W26" s="346">
        <v>247151</v>
      </c>
      <c r="X26" s="346">
        <v>58284</v>
      </c>
      <c r="Y26" s="346">
        <v>576950</v>
      </c>
      <c r="Z26" s="346">
        <v>5126090</v>
      </c>
      <c r="AA26" s="346">
        <v>89099</v>
      </c>
      <c r="AB26" s="346">
        <v>621538</v>
      </c>
      <c r="AC26" s="346">
        <v>938268</v>
      </c>
      <c r="AD26" s="348">
        <v>304</v>
      </c>
    </row>
    <row r="27" spans="1:30" ht="13.5" customHeight="1">
      <c r="A27" s="125">
        <v>305</v>
      </c>
      <c r="B27" s="214" t="s">
        <v>158</v>
      </c>
      <c r="C27" s="346">
        <v>4428275</v>
      </c>
      <c r="D27" s="346">
        <v>552212</v>
      </c>
      <c r="E27" s="346">
        <v>54505</v>
      </c>
      <c r="F27" s="346">
        <v>6832</v>
      </c>
      <c r="G27" s="346">
        <v>43005</v>
      </c>
      <c r="H27" s="347">
        <v>0</v>
      </c>
      <c r="I27" s="347">
        <v>0</v>
      </c>
      <c r="J27" s="346">
        <v>16742</v>
      </c>
      <c r="K27" s="346">
        <v>24220</v>
      </c>
      <c r="L27" s="346">
        <v>1554854</v>
      </c>
      <c r="M27" s="346">
        <v>5923</v>
      </c>
      <c r="N27" s="346">
        <v>265675</v>
      </c>
      <c r="O27" s="346">
        <v>53241</v>
      </c>
      <c r="P27" s="346">
        <v>31457</v>
      </c>
      <c r="Q27" s="346">
        <v>273054</v>
      </c>
      <c r="R27" s="347">
        <v>0</v>
      </c>
      <c r="S27" s="346">
        <v>360166</v>
      </c>
      <c r="T27" s="346">
        <v>21902</v>
      </c>
      <c r="U27" s="346">
        <v>50</v>
      </c>
      <c r="V27" s="346">
        <v>192181</v>
      </c>
      <c r="W27" s="346">
        <v>127492</v>
      </c>
      <c r="X27" s="346">
        <v>36512</v>
      </c>
      <c r="Y27" s="346">
        <v>1029100</v>
      </c>
      <c r="Z27" s="346">
        <v>4305326</v>
      </c>
      <c r="AA27" s="346">
        <v>66578</v>
      </c>
      <c r="AB27" s="346">
        <v>586707</v>
      </c>
      <c r="AC27" s="346">
        <v>615914</v>
      </c>
      <c r="AD27" s="348">
        <v>305</v>
      </c>
    </row>
    <row r="28" spans="1:30" ht="13.5" customHeight="1">
      <c r="A28" s="125">
        <v>306</v>
      </c>
      <c r="B28" s="214" t="s">
        <v>159</v>
      </c>
      <c r="C28" s="346">
        <v>3251244</v>
      </c>
      <c r="D28" s="346">
        <v>952971</v>
      </c>
      <c r="E28" s="346">
        <v>31669</v>
      </c>
      <c r="F28" s="346">
        <v>6256</v>
      </c>
      <c r="G28" s="346">
        <v>58606</v>
      </c>
      <c r="H28" s="347">
        <v>0</v>
      </c>
      <c r="I28" s="347">
        <v>0</v>
      </c>
      <c r="J28" s="346">
        <v>9967</v>
      </c>
      <c r="K28" s="346">
        <v>23167</v>
      </c>
      <c r="L28" s="346">
        <v>1008746</v>
      </c>
      <c r="M28" s="346">
        <v>7152</v>
      </c>
      <c r="N28" s="346">
        <v>220984</v>
      </c>
      <c r="O28" s="346">
        <v>63306</v>
      </c>
      <c r="P28" s="346">
        <v>50239</v>
      </c>
      <c r="Q28" s="346">
        <v>228886</v>
      </c>
      <c r="R28" s="347">
        <v>0</v>
      </c>
      <c r="S28" s="346">
        <v>126449</v>
      </c>
      <c r="T28" s="346">
        <v>19740</v>
      </c>
      <c r="U28" s="347">
        <v>0</v>
      </c>
      <c r="V28" s="346">
        <v>30000</v>
      </c>
      <c r="W28" s="346">
        <v>17664</v>
      </c>
      <c r="X28" s="346">
        <v>78945</v>
      </c>
      <c r="Y28" s="346">
        <v>493100</v>
      </c>
      <c r="Z28" s="346">
        <v>3186204</v>
      </c>
      <c r="AA28" s="346">
        <v>71374</v>
      </c>
      <c r="AB28" s="346">
        <v>470784</v>
      </c>
      <c r="AC28" s="346">
        <v>500739</v>
      </c>
      <c r="AD28" s="348">
        <v>306</v>
      </c>
    </row>
    <row r="29" spans="1:30" ht="13.5" customHeight="1">
      <c r="A29" s="125">
        <v>307</v>
      </c>
      <c r="B29" s="214" t="s">
        <v>160</v>
      </c>
      <c r="C29" s="346">
        <v>4643294</v>
      </c>
      <c r="D29" s="346">
        <v>833806</v>
      </c>
      <c r="E29" s="346">
        <v>77559</v>
      </c>
      <c r="F29" s="346">
        <v>8795</v>
      </c>
      <c r="G29" s="346">
        <v>81560</v>
      </c>
      <c r="H29" s="346">
        <v>15726</v>
      </c>
      <c r="I29" s="347">
        <v>0</v>
      </c>
      <c r="J29" s="346">
        <v>24387</v>
      </c>
      <c r="K29" s="346">
        <v>27840</v>
      </c>
      <c r="L29" s="346">
        <v>1843704</v>
      </c>
      <c r="M29" s="346">
        <v>2838</v>
      </c>
      <c r="N29" s="346">
        <v>182674</v>
      </c>
      <c r="O29" s="346">
        <v>166294</v>
      </c>
      <c r="P29" s="346">
        <v>22247</v>
      </c>
      <c r="Q29" s="346">
        <v>215969</v>
      </c>
      <c r="R29" s="347">
        <v>0</v>
      </c>
      <c r="S29" s="346">
        <v>291448</v>
      </c>
      <c r="T29" s="346">
        <v>19186</v>
      </c>
      <c r="U29" s="346">
        <v>200</v>
      </c>
      <c r="V29" s="346">
        <v>27000</v>
      </c>
      <c r="W29" s="346">
        <v>160517</v>
      </c>
      <c r="X29" s="346">
        <v>144729</v>
      </c>
      <c r="Y29" s="346">
        <v>671600</v>
      </c>
      <c r="Z29" s="346">
        <v>4531525</v>
      </c>
      <c r="AA29" s="346">
        <v>71007</v>
      </c>
      <c r="AB29" s="346">
        <v>802491</v>
      </c>
      <c r="AC29" s="346">
        <v>703434</v>
      </c>
      <c r="AD29" s="348">
        <v>307</v>
      </c>
    </row>
    <row r="30" spans="1:30" ht="13.5" customHeight="1">
      <c r="A30" s="125">
        <v>308</v>
      </c>
      <c r="B30" s="214" t="s">
        <v>161</v>
      </c>
      <c r="C30" s="346">
        <v>3087346</v>
      </c>
      <c r="D30" s="346">
        <v>295258</v>
      </c>
      <c r="E30" s="346">
        <v>22871</v>
      </c>
      <c r="F30" s="346">
        <v>3009</v>
      </c>
      <c r="G30" s="346">
        <v>32000</v>
      </c>
      <c r="H30" s="347">
        <v>0</v>
      </c>
      <c r="I30" s="347">
        <v>0</v>
      </c>
      <c r="J30" s="346">
        <v>6162</v>
      </c>
      <c r="K30" s="346">
        <v>11800</v>
      </c>
      <c r="L30" s="346">
        <v>1288249</v>
      </c>
      <c r="M30" s="346">
        <v>4294</v>
      </c>
      <c r="N30" s="346">
        <v>69608</v>
      </c>
      <c r="O30" s="346">
        <v>48017</v>
      </c>
      <c r="P30" s="346">
        <v>10925</v>
      </c>
      <c r="Q30" s="346">
        <v>394593</v>
      </c>
      <c r="R30" s="347">
        <v>0</v>
      </c>
      <c r="S30" s="346">
        <v>215814</v>
      </c>
      <c r="T30" s="346">
        <v>13798</v>
      </c>
      <c r="U30" s="347">
        <v>0</v>
      </c>
      <c r="V30" s="346">
        <v>75573</v>
      </c>
      <c r="W30" s="346">
        <v>105634</v>
      </c>
      <c r="X30" s="346">
        <v>42132</v>
      </c>
      <c r="Y30" s="346">
        <v>518400</v>
      </c>
      <c r="Z30" s="346">
        <v>2985039</v>
      </c>
      <c r="AA30" s="346">
        <v>56605</v>
      </c>
      <c r="AB30" s="346">
        <v>507819</v>
      </c>
      <c r="AC30" s="346">
        <v>545705</v>
      </c>
      <c r="AD30" s="348">
        <v>308</v>
      </c>
    </row>
    <row r="31" spans="1:30" ht="13.5" customHeight="1">
      <c r="A31" s="125"/>
      <c r="B31" s="214"/>
      <c r="C31" s="346"/>
      <c r="D31" s="346"/>
      <c r="E31" s="346"/>
      <c r="F31" s="349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46"/>
      <c r="R31" s="346"/>
      <c r="S31" s="346"/>
      <c r="T31" s="346"/>
      <c r="U31" s="346"/>
      <c r="V31" s="346"/>
      <c r="W31" s="346"/>
      <c r="X31" s="346"/>
      <c r="Y31" s="346"/>
      <c r="Z31" s="346"/>
      <c r="AA31" s="346"/>
      <c r="AB31" s="346"/>
      <c r="AC31" s="346"/>
      <c r="AD31" s="348"/>
    </row>
    <row r="32" spans="1:30" ht="13.5" customHeight="1">
      <c r="A32" s="125">
        <v>321</v>
      </c>
      <c r="B32" s="214" t="s">
        <v>162</v>
      </c>
      <c r="C32" s="346">
        <v>6646475</v>
      </c>
      <c r="D32" s="346">
        <v>578933</v>
      </c>
      <c r="E32" s="346">
        <v>74157</v>
      </c>
      <c r="F32" s="346">
        <v>6969</v>
      </c>
      <c r="G32" s="346">
        <v>66769</v>
      </c>
      <c r="H32" s="347">
        <v>0</v>
      </c>
      <c r="I32" s="347">
        <v>0</v>
      </c>
      <c r="J32" s="346">
        <v>26141</v>
      </c>
      <c r="K32" s="346">
        <v>22685</v>
      </c>
      <c r="L32" s="346">
        <v>2836179</v>
      </c>
      <c r="M32" s="346">
        <v>926</v>
      </c>
      <c r="N32" s="346">
        <v>31156</v>
      </c>
      <c r="O32" s="346">
        <v>109376</v>
      </c>
      <c r="P32" s="346">
        <v>14963</v>
      </c>
      <c r="Q32" s="346">
        <v>292209</v>
      </c>
      <c r="R32" s="347">
        <v>0</v>
      </c>
      <c r="S32" s="346">
        <v>512689</v>
      </c>
      <c r="T32" s="346">
        <v>86612</v>
      </c>
      <c r="U32" s="346">
        <v>34592</v>
      </c>
      <c r="V32" s="346">
        <v>266131</v>
      </c>
      <c r="W32" s="346">
        <v>244802</v>
      </c>
      <c r="X32" s="346">
        <v>186386</v>
      </c>
      <c r="Y32" s="346">
        <v>1254800</v>
      </c>
      <c r="Z32" s="346">
        <v>6387019</v>
      </c>
      <c r="AA32" s="346">
        <v>73751</v>
      </c>
      <c r="AB32" s="346">
        <v>913245</v>
      </c>
      <c r="AC32" s="346">
        <v>989969</v>
      </c>
      <c r="AD32" s="348">
        <v>321</v>
      </c>
    </row>
    <row r="33" spans="1:30" ht="13.5" customHeight="1">
      <c r="A33" s="125">
        <v>322</v>
      </c>
      <c r="B33" s="214" t="s">
        <v>163</v>
      </c>
      <c r="C33" s="346">
        <v>4617180</v>
      </c>
      <c r="D33" s="346">
        <v>347498</v>
      </c>
      <c r="E33" s="346">
        <v>53379</v>
      </c>
      <c r="F33" s="346">
        <v>4200</v>
      </c>
      <c r="G33" s="346">
        <v>37300</v>
      </c>
      <c r="H33" s="347">
        <v>0</v>
      </c>
      <c r="I33" s="347">
        <v>0</v>
      </c>
      <c r="J33" s="346">
        <v>20559</v>
      </c>
      <c r="K33" s="346">
        <v>14282</v>
      </c>
      <c r="L33" s="346">
        <v>1812445</v>
      </c>
      <c r="M33" s="346">
        <v>901</v>
      </c>
      <c r="N33" s="346">
        <v>15659</v>
      </c>
      <c r="O33" s="346">
        <v>72624</v>
      </c>
      <c r="P33" s="346">
        <v>11427</v>
      </c>
      <c r="Q33" s="346">
        <v>322871</v>
      </c>
      <c r="R33" s="347">
        <v>0</v>
      </c>
      <c r="S33" s="346">
        <v>313796</v>
      </c>
      <c r="T33" s="346">
        <v>19920</v>
      </c>
      <c r="U33" s="346">
        <v>2400</v>
      </c>
      <c r="V33" s="346">
        <v>34233</v>
      </c>
      <c r="W33" s="346">
        <v>143534</v>
      </c>
      <c r="X33" s="346">
        <v>89952</v>
      </c>
      <c r="Y33" s="346">
        <v>1300200</v>
      </c>
      <c r="Z33" s="346">
        <v>4548141</v>
      </c>
      <c r="AA33" s="346">
        <v>73529</v>
      </c>
      <c r="AB33" s="346">
        <v>464820</v>
      </c>
      <c r="AC33" s="346">
        <v>988515</v>
      </c>
      <c r="AD33" s="348">
        <v>322</v>
      </c>
    </row>
    <row r="34" spans="1:30" ht="13.5" customHeight="1">
      <c r="A34" s="125"/>
      <c r="B34" s="214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46"/>
      <c r="V34" s="346"/>
      <c r="W34" s="346"/>
      <c r="X34" s="346"/>
      <c r="Y34" s="346"/>
      <c r="Z34" s="346"/>
      <c r="AA34" s="346"/>
      <c r="AB34" s="346"/>
      <c r="AC34" s="346"/>
      <c r="AD34" s="348"/>
    </row>
    <row r="35" spans="1:30" ht="13.5" customHeight="1">
      <c r="A35" s="125">
        <v>341</v>
      </c>
      <c r="B35" s="214" t="s">
        <v>164</v>
      </c>
      <c r="C35" s="346">
        <v>9479918</v>
      </c>
      <c r="D35" s="346">
        <v>633298</v>
      </c>
      <c r="E35" s="346">
        <v>73308</v>
      </c>
      <c r="F35" s="346">
        <v>6498</v>
      </c>
      <c r="G35" s="346">
        <v>72411</v>
      </c>
      <c r="H35" s="347">
        <v>0</v>
      </c>
      <c r="I35" s="346">
        <v>161</v>
      </c>
      <c r="J35" s="346">
        <v>28795</v>
      </c>
      <c r="K35" s="346">
        <v>21385</v>
      </c>
      <c r="L35" s="346">
        <v>3668946</v>
      </c>
      <c r="M35" s="346">
        <v>1502</v>
      </c>
      <c r="N35" s="346">
        <v>78928</v>
      </c>
      <c r="O35" s="346">
        <v>125905</v>
      </c>
      <c r="P35" s="346">
        <v>4773</v>
      </c>
      <c r="Q35" s="346">
        <v>615816</v>
      </c>
      <c r="R35" s="347">
        <v>0</v>
      </c>
      <c r="S35" s="346">
        <v>779580</v>
      </c>
      <c r="T35" s="346">
        <v>17103</v>
      </c>
      <c r="U35" s="346">
        <v>43650</v>
      </c>
      <c r="V35" s="346">
        <v>64374</v>
      </c>
      <c r="W35" s="346">
        <v>63452</v>
      </c>
      <c r="X35" s="346">
        <v>1484633</v>
      </c>
      <c r="Y35" s="346">
        <v>1695400</v>
      </c>
      <c r="Z35" s="346">
        <v>9446544</v>
      </c>
      <c r="AA35" s="346">
        <v>67841</v>
      </c>
      <c r="AB35" s="346">
        <v>1270101</v>
      </c>
      <c r="AC35" s="346">
        <v>1471682</v>
      </c>
      <c r="AD35" s="348">
        <v>341</v>
      </c>
    </row>
    <row r="36" spans="1:30" ht="13.5" customHeight="1">
      <c r="A36" s="125">
        <v>342</v>
      </c>
      <c r="B36" s="214" t="s">
        <v>165</v>
      </c>
      <c r="C36" s="346">
        <v>7335542</v>
      </c>
      <c r="D36" s="346">
        <v>521259</v>
      </c>
      <c r="E36" s="346">
        <v>77266</v>
      </c>
      <c r="F36" s="346">
        <v>5398</v>
      </c>
      <c r="G36" s="346">
        <v>64996</v>
      </c>
      <c r="H36" s="347">
        <v>0</v>
      </c>
      <c r="I36" s="347">
        <v>0</v>
      </c>
      <c r="J36" s="346">
        <v>29381</v>
      </c>
      <c r="K36" s="346">
        <v>23460</v>
      </c>
      <c r="L36" s="346">
        <v>2660891</v>
      </c>
      <c r="M36" s="346">
        <v>1311</v>
      </c>
      <c r="N36" s="346">
        <v>68891</v>
      </c>
      <c r="O36" s="346">
        <v>50741</v>
      </c>
      <c r="P36" s="346">
        <v>3996</v>
      </c>
      <c r="Q36" s="345">
        <v>340592</v>
      </c>
      <c r="R36" s="347">
        <v>0</v>
      </c>
      <c r="S36" s="346">
        <v>601462</v>
      </c>
      <c r="T36" s="346">
        <v>19553</v>
      </c>
      <c r="U36" s="346">
        <v>1040</v>
      </c>
      <c r="V36" s="346">
        <v>208061</v>
      </c>
      <c r="W36" s="346">
        <v>1390</v>
      </c>
      <c r="X36" s="346">
        <v>1103854</v>
      </c>
      <c r="Y36" s="346">
        <v>1552000</v>
      </c>
      <c r="Z36" s="346">
        <v>7293131</v>
      </c>
      <c r="AA36" s="346">
        <v>70721</v>
      </c>
      <c r="AB36" s="346">
        <v>770146</v>
      </c>
      <c r="AC36" s="346">
        <v>732953</v>
      </c>
      <c r="AD36" s="348">
        <v>342</v>
      </c>
    </row>
    <row r="37" spans="1:30" ht="13.5" customHeight="1">
      <c r="A37" s="125"/>
      <c r="B37" s="214"/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50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8"/>
    </row>
    <row r="38" spans="1:30" ht="13.5" customHeight="1">
      <c r="A38" s="125">
        <v>361</v>
      </c>
      <c r="B38" s="214" t="s">
        <v>166</v>
      </c>
      <c r="C38" s="346">
        <v>8969001</v>
      </c>
      <c r="D38" s="346">
        <v>913882</v>
      </c>
      <c r="E38" s="346">
        <v>107647</v>
      </c>
      <c r="F38" s="346">
        <v>11595</v>
      </c>
      <c r="G38" s="346">
        <v>108145</v>
      </c>
      <c r="H38" s="347">
        <v>0</v>
      </c>
      <c r="I38" s="347">
        <v>0</v>
      </c>
      <c r="J38" s="346">
        <v>39305</v>
      </c>
      <c r="K38" s="346">
        <v>37383</v>
      </c>
      <c r="L38" s="346">
        <v>3004607</v>
      </c>
      <c r="M38" s="346">
        <v>1867</v>
      </c>
      <c r="N38" s="346">
        <v>49702</v>
      </c>
      <c r="O38" s="346">
        <v>303225</v>
      </c>
      <c r="P38" s="346">
        <v>7371</v>
      </c>
      <c r="Q38" s="351">
        <v>627372</v>
      </c>
      <c r="R38" s="347">
        <v>0</v>
      </c>
      <c r="S38" s="346">
        <v>748902</v>
      </c>
      <c r="T38" s="346">
        <v>116195</v>
      </c>
      <c r="U38" s="346">
        <v>30026</v>
      </c>
      <c r="V38" s="346">
        <v>140080</v>
      </c>
      <c r="W38" s="346">
        <v>59630</v>
      </c>
      <c r="X38" s="346">
        <v>339167</v>
      </c>
      <c r="Y38" s="346">
        <v>2322900</v>
      </c>
      <c r="Z38" s="346">
        <v>8908574</v>
      </c>
      <c r="AA38" s="346">
        <v>105701</v>
      </c>
      <c r="AB38" s="346">
        <v>1122849</v>
      </c>
      <c r="AC38" s="346">
        <v>1513295</v>
      </c>
      <c r="AD38" s="348">
        <v>361</v>
      </c>
    </row>
    <row r="39" spans="1:30" ht="13.5" customHeight="1">
      <c r="A39" s="125">
        <v>362</v>
      </c>
      <c r="B39" s="214" t="s">
        <v>167</v>
      </c>
      <c r="C39" s="346">
        <v>4751911</v>
      </c>
      <c r="D39" s="346">
        <v>475380</v>
      </c>
      <c r="E39" s="346">
        <v>49288</v>
      </c>
      <c r="F39" s="346">
        <v>6060</v>
      </c>
      <c r="G39" s="346">
        <v>52289</v>
      </c>
      <c r="H39" s="347">
        <v>0</v>
      </c>
      <c r="I39" s="347">
        <v>0</v>
      </c>
      <c r="J39" s="346">
        <v>15069</v>
      </c>
      <c r="K39" s="346">
        <v>23383</v>
      </c>
      <c r="L39" s="346">
        <v>1780374</v>
      </c>
      <c r="M39" s="346">
        <v>1151</v>
      </c>
      <c r="N39" s="346">
        <v>151161</v>
      </c>
      <c r="O39" s="346">
        <v>67089</v>
      </c>
      <c r="P39" s="346">
        <v>7193</v>
      </c>
      <c r="Q39" s="351">
        <v>259081</v>
      </c>
      <c r="R39" s="347">
        <v>0</v>
      </c>
      <c r="S39" s="346">
        <v>196874</v>
      </c>
      <c r="T39" s="346">
        <v>9502</v>
      </c>
      <c r="U39" s="346">
        <v>85553</v>
      </c>
      <c r="V39" s="346">
        <v>132164</v>
      </c>
      <c r="W39" s="346">
        <v>118963</v>
      </c>
      <c r="X39" s="346">
        <v>74237</v>
      </c>
      <c r="Y39" s="346">
        <v>1247100</v>
      </c>
      <c r="Z39" s="346">
        <v>4631915</v>
      </c>
      <c r="AA39" s="346">
        <v>74234</v>
      </c>
      <c r="AB39" s="346">
        <v>1131526</v>
      </c>
      <c r="AC39" s="346">
        <v>871378</v>
      </c>
      <c r="AD39" s="348">
        <v>362</v>
      </c>
    </row>
    <row r="40" spans="1:30" ht="13.5" customHeight="1">
      <c r="A40" s="125">
        <v>363</v>
      </c>
      <c r="B40" s="214" t="s">
        <v>168</v>
      </c>
      <c r="C40" s="346">
        <v>8491842</v>
      </c>
      <c r="D40" s="346">
        <v>1064728</v>
      </c>
      <c r="E40" s="346">
        <v>76630</v>
      </c>
      <c r="F40" s="346">
        <v>10398</v>
      </c>
      <c r="G40" s="346">
        <v>102288</v>
      </c>
      <c r="H40" s="347">
        <v>0</v>
      </c>
      <c r="I40" s="347">
        <v>0</v>
      </c>
      <c r="J40" s="346">
        <v>24019</v>
      </c>
      <c r="K40" s="346">
        <v>57004</v>
      </c>
      <c r="L40" s="346">
        <v>2207119</v>
      </c>
      <c r="M40" s="346">
        <v>1510</v>
      </c>
      <c r="N40" s="346">
        <v>37871</v>
      </c>
      <c r="O40" s="346">
        <v>174993</v>
      </c>
      <c r="P40" s="346">
        <v>6610</v>
      </c>
      <c r="Q40" s="351">
        <v>1261654</v>
      </c>
      <c r="R40" s="347">
        <v>0</v>
      </c>
      <c r="S40" s="346">
        <v>758971</v>
      </c>
      <c r="T40" s="346">
        <v>54529</v>
      </c>
      <c r="U40" s="346">
        <v>1030</v>
      </c>
      <c r="V40" s="346">
        <v>314193</v>
      </c>
      <c r="W40" s="346">
        <v>101207</v>
      </c>
      <c r="X40" s="346">
        <v>197388</v>
      </c>
      <c r="Y40" s="346">
        <v>2039700</v>
      </c>
      <c r="Z40" s="346">
        <v>8388386</v>
      </c>
      <c r="AA40" s="346">
        <v>88537</v>
      </c>
      <c r="AB40" s="346">
        <v>1173172</v>
      </c>
      <c r="AC40" s="346">
        <v>865702</v>
      </c>
      <c r="AD40" s="348">
        <v>363</v>
      </c>
    </row>
    <row r="41" spans="1:30" ht="13.5" customHeight="1">
      <c r="A41" s="125"/>
      <c r="B41" s="214"/>
      <c r="C41" s="346"/>
      <c r="D41" s="346"/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51"/>
      <c r="R41" s="346"/>
      <c r="S41" s="346"/>
      <c r="T41" s="346"/>
      <c r="U41" s="346"/>
      <c r="V41" s="346"/>
      <c r="W41" s="346"/>
      <c r="X41" s="346"/>
      <c r="Y41" s="346"/>
      <c r="Z41" s="346"/>
      <c r="AA41" s="346"/>
      <c r="AB41" s="346"/>
      <c r="AC41" s="346"/>
      <c r="AD41" s="348"/>
    </row>
    <row r="42" spans="1:30" ht="13.5" customHeight="1">
      <c r="A42" s="125">
        <v>381</v>
      </c>
      <c r="B42" s="214" t="s">
        <v>169</v>
      </c>
      <c r="C42" s="346">
        <v>5278741</v>
      </c>
      <c r="D42" s="346">
        <v>714164</v>
      </c>
      <c r="E42" s="346">
        <v>64232</v>
      </c>
      <c r="F42" s="346">
        <v>7109</v>
      </c>
      <c r="G42" s="346">
        <v>71090</v>
      </c>
      <c r="H42" s="347">
        <v>0</v>
      </c>
      <c r="I42" s="347">
        <v>0</v>
      </c>
      <c r="J42" s="346">
        <v>23086</v>
      </c>
      <c r="K42" s="346">
        <v>29410</v>
      </c>
      <c r="L42" s="346">
        <v>2293791</v>
      </c>
      <c r="M42" s="346">
        <v>1438</v>
      </c>
      <c r="N42" s="346">
        <v>100462</v>
      </c>
      <c r="O42" s="346">
        <v>104032</v>
      </c>
      <c r="P42" s="346">
        <v>7002</v>
      </c>
      <c r="Q42" s="351">
        <v>211171</v>
      </c>
      <c r="R42" s="347">
        <v>0</v>
      </c>
      <c r="S42" s="346">
        <v>399261</v>
      </c>
      <c r="T42" s="346">
        <v>72457</v>
      </c>
      <c r="U42" s="346">
        <v>1100</v>
      </c>
      <c r="V42" s="346">
        <v>155800</v>
      </c>
      <c r="W42" s="346">
        <v>45480</v>
      </c>
      <c r="X42" s="346">
        <v>191956</v>
      </c>
      <c r="Y42" s="346">
        <v>785700</v>
      </c>
      <c r="Z42" s="346">
        <v>5209806</v>
      </c>
      <c r="AA42" s="346">
        <v>95497</v>
      </c>
      <c r="AB42" s="346">
        <v>772788</v>
      </c>
      <c r="AC42" s="346">
        <v>645637</v>
      </c>
      <c r="AD42" s="348">
        <v>381</v>
      </c>
    </row>
    <row r="43" spans="1:30" ht="13.5" customHeight="1">
      <c r="A43" s="125">
        <v>382</v>
      </c>
      <c r="B43" s="214" t="s">
        <v>170</v>
      </c>
      <c r="C43" s="346">
        <v>3744732</v>
      </c>
      <c r="D43" s="346">
        <v>180257</v>
      </c>
      <c r="E43" s="346">
        <v>41007</v>
      </c>
      <c r="F43" s="346">
        <v>1831</v>
      </c>
      <c r="G43" s="346">
        <v>18384</v>
      </c>
      <c r="H43" s="347">
        <v>0</v>
      </c>
      <c r="I43" s="347">
        <v>0</v>
      </c>
      <c r="J43" s="346">
        <v>15677</v>
      </c>
      <c r="K43" s="346">
        <v>7303</v>
      </c>
      <c r="L43" s="346">
        <v>1306728</v>
      </c>
      <c r="M43" s="347">
        <v>0</v>
      </c>
      <c r="N43" s="346">
        <v>22867</v>
      </c>
      <c r="O43" s="346">
        <v>40038</v>
      </c>
      <c r="P43" s="346">
        <v>1236</v>
      </c>
      <c r="Q43" s="351">
        <v>194165</v>
      </c>
      <c r="R43" s="347">
        <v>0</v>
      </c>
      <c r="S43" s="346">
        <v>424950</v>
      </c>
      <c r="T43" s="346">
        <v>9108</v>
      </c>
      <c r="U43" s="346">
        <v>300</v>
      </c>
      <c r="V43" s="346">
        <v>351866</v>
      </c>
      <c r="W43" s="346">
        <v>102436</v>
      </c>
      <c r="X43" s="346">
        <v>308879</v>
      </c>
      <c r="Y43" s="346">
        <v>717700</v>
      </c>
      <c r="Z43" s="346">
        <v>3671121</v>
      </c>
      <c r="AA43" s="346">
        <v>60412</v>
      </c>
      <c r="AB43" s="346">
        <v>930757</v>
      </c>
      <c r="AC43" s="346">
        <v>291209</v>
      </c>
      <c r="AD43" s="348">
        <v>382</v>
      </c>
    </row>
    <row r="44" spans="1:30" ht="13.5" customHeight="1">
      <c r="A44" s="125">
        <v>383</v>
      </c>
      <c r="B44" s="214" t="s">
        <v>171</v>
      </c>
      <c r="C44" s="346">
        <v>4061004</v>
      </c>
      <c r="D44" s="346">
        <v>293957</v>
      </c>
      <c r="E44" s="346">
        <v>51637</v>
      </c>
      <c r="F44" s="346">
        <v>2810</v>
      </c>
      <c r="G44" s="346">
        <v>35787</v>
      </c>
      <c r="H44" s="346">
        <v>11448</v>
      </c>
      <c r="I44" s="347">
        <v>0</v>
      </c>
      <c r="J44" s="346">
        <v>20522</v>
      </c>
      <c r="K44" s="346">
        <v>10057</v>
      </c>
      <c r="L44" s="346">
        <v>1817288</v>
      </c>
      <c r="M44" s="346">
        <v>838</v>
      </c>
      <c r="N44" s="346">
        <v>19549</v>
      </c>
      <c r="O44" s="346">
        <v>58686</v>
      </c>
      <c r="P44" s="346">
        <v>4119</v>
      </c>
      <c r="Q44" s="351">
        <v>227584</v>
      </c>
      <c r="R44" s="347">
        <v>0</v>
      </c>
      <c r="S44" s="346">
        <v>542242</v>
      </c>
      <c r="T44" s="346">
        <v>12661</v>
      </c>
      <c r="U44" s="346">
        <v>650</v>
      </c>
      <c r="V44" s="346">
        <v>118498</v>
      </c>
      <c r="W44" s="346">
        <v>82197</v>
      </c>
      <c r="X44" s="346">
        <v>103874</v>
      </c>
      <c r="Y44" s="346">
        <v>646600</v>
      </c>
      <c r="Z44" s="346">
        <v>4026039</v>
      </c>
      <c r="AA44" s="346">
        <v>68997</v>
      </c>
      <c r="AB44" s="346">
        <v>571346</v>
      </c>
      <c r="AC44" s="346">
        <v>895727</v>
      </c>
      <c r="AD44" s="348">
        <v>383</v>
      </c>
    </row>
    <row r="45" spans="1:30" ht="13.5" customHeight="1">
      <c r="A45" s="125">
        <v>384</v>
      </c>
      <c r="B45" s="214" t="s">
        <v>172</v>
      </c>
      <c r="C45" s="346">
        <v>5506869</v>
      </c>
      <c r="D45" s="346">
        <v>224954</v>
      </c>
      <c r="E45" s="346">
        <v>49318</v>
      </c>
      <c r="F45" s="346">
        <v>2062</v>
      </c>
      <c r="G45" s="346">
        <v>24590</v>
      </c>
      <c r="H45" s="347">
        <v>0</v>
      </c>
      <c r="I45" s="347">
        <v>0</v>
      </c>
      <c r="J45" s="346">
        <v>18104</v>
      </c>
      <c r="K45" s="346">
        <v>8227</v>
      </c>
      <c r="L45" s="346">
        <v>1746975</v>
      </c>
      <c r="M45" s="346">
        <v>842</v>
      </c>
      <c r="N45" s="346">
        <v>158187</v>
      </c>
      <c r="O45" s="346">
        <v>42035</v>
      </c>
      <c r="P45" s="346">
        <v>6601</v>
      </c>
      <c r="Q45" s="351">
        <v>936607</v>
      </c>
      <c r="R45" s="347">
        <v>0</v>
      </c>
      <c r="S45" s="346">
        <v>483230</v>
      </c>
      <c r="T45" s="346">
        <v>41122</v>
      </c>
      <c r="U45" s="347">
        <v>0</v>
      </c>
      <c r="V45" s="346">
        <v>264343</v>
      </c>
      <c r="W45" s="346">
        <v>32492</v>
      </c>
      <c r="X45" s="346">
        <v>206080</v>
      </c>
      <c r="Y45" s="346">
        <v>1261100</v>
      </c>
      <c r="Z45" s="346">
        <v>5472233</v>
      </c>
      <c r="AA45" s="346">
        <v>54636</v>
      </c>
      <c r="AB45" s="346">
        <v>1634931</v>
      </c>
      <c r="AC45" s="346">
        <v>513381</v>
      </c>
      <c r="AD45" s="348">
        <v>384</v>
      </c>
    </row>
    <row r="46" spans="1:30" ht="13.5" customHeight="1">
      <c r="A46" s="125">
        <v>385</v>
      </c>
      <c r="B46" s="214" t="s">
        <v>173</v>
      </c>
      <c r="C46" s="346">
        <v>4168062</v>
      </c>
      <c r="D46" s="346">
        <v>261016</v>
      </c>
      <c r="E46" s="346">
        <v>45457</v>
      </c>
      <c r="F46" s="346">
        <v>2383</v>
      </c>
      <c r="G46" s="346">
        <v>27711</v>
      </c>
      <c r="H46" s="347">
        <v>0</v>
      </c>
      <c r="I46" s="347">
        <v>0</v>
      </c>
      <c r="J46" s="346">
        <v>17746</v>
      </c>
      <c r="K46" s="346">
        <v>7307</v>
      </c>
      <c r="L46" s="346">
        <v>1700154</v>
      </c>
      <c r="M46" s="346">
        <v>666</v>
      </c>
      <c r="N46" s="346">
        <v>23994</v>
      </c>
      <c r="O46" s="346">
        <v>69320</v>
      </c>
      <c r="P46" s="346">
        <v>2413</v>
      </c>
      <c r="Q46" s="351">
        <v>192645</v>
      </c>
      <c r="R46" s="347">
        <v>0</v>
      </c>
      <c r="S46" s="346">
        <v>573165</v>
      </c>
      <c r="T46" s="346">
        <v>17437</v>
      </c>
      <c r="U46" s="347">
        <v>0</v>
      </c>
      <c r="V46" s="346">
        <v>172159</v>
      </c>
      <c r="W46" s="346">
        <v>70444</v>
      </c>
      <c r="X46" s="346">
        <v>126445</v>
      </c>
      <c r="Y46" s="346">
        <v>857600</v>
      </c>
      <c r="Z46" s="346">
        <v>4095034</v>
      </c>
      <c r="AA46" s="346">
        <v>66861</v>
      </c>
      <c r="AB46" s="346">
        <v>452043</v>
      </c>
      <c r="AC46" s="346">
        <v>604239</v>
      </c>
      <c r="AD46" s="348">
        <v>385</v>
      </c>
    </row>
    <row r="47" spans="1:30" ht="13.5" customHeight="1">
      <c r="A47" s="66"/>
      <c r="B47" s="67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183"/>
    </row>
    <row r="48" spans="1:30" ht="13.5" customHeight="1">
      <c r="A48" s="71" t="s">
        <v>623</v>
      </c>
      <c r="B48" s="71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80"/>
    </row>
    <row r="49" spans="1:30" ht="13.5" customHeight="1">
      <c r="A49" s="71"/>
      <c r="B49" s="38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</row>
  </sheetData>
  <mergeCells count="35">
    <mergeCell ref="A10:B10"/>
    <mergeCell ref="A11:B11"/>
    <mergeCell ref="A12:B12"/>
    <mergeCell ref="AB5:AB6"/>
    <mergeCell ref="AC5:AC6"/>
    <mergeCell ref="A8:B8"/>
    <mergeCell ref="A9:B9"/>
    <mergeCell ref="W5:W6"/>
    <mergeCell ref="X5:X6"/>
    <mergeCell ref="Y5:Y6"/>
    <mergeCell ref="AA5:AA6"/>
    <mergeCell ref="S5:S6"/>
    <mergeCell ref="T5:T6"/>
    <mergeCell ref="U5:U6"/>
    <mergeCell ref="V5:V6"/>
    <mergeCell ref="AD4:AD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4:B6"/>
    <mergeCell ref="C4:C6"/>
    <mergeCell ref="H4:V4"/>
    <mergeCell ref="Z4:Z6"/>
    <mergeCell ref="M5:M6"/>
    <mergeCell ref="N5:N6"/>
    <mergeCell ref="O5:O6"/>
    <mergeCell ref="P5:P6"/>
    <mergeCell ref="Q5:Q6"/>
    <mergeCell ref="R5:R6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47"/>
  <sheetViews>
    <sheetView workbookViewId="0" topLeftCell="A1">
      <selection activeCell="A1" sqref="A1:IV16384"/>
    </sheetView>
  </sheetViews>
  <sheetFormatPr defaultColWidth="9.00390625" defaultRowHeight="13.5"/>
  <cols>
    <col min="1" max="1" width="4.125" style="0" customWidth="1"/>
    <col min="2" max="2" width="9.125" style="0" customWidth="1"/>
    <col min="3" max="3" width="10.625" style="0" customWidth="1"/>
    <col min="4" max="25" width="9.625" style="0" customWidth="1"/>
    <col min="26" max="26" width="10.625" style="0" customWidth="1"/>
    <col min="27" max="29" width="9.625" style="0" customWidth="1"/>
    <col min="30" max="30" width="5.625" style="0" customWidth="1"/>
  </cols>
  <sheetData>
    <row r="1" ht="13.5">
      <c r="A1" s="72" t="s">
        <v>624</v>
      </c>
    </row>
    <row r="2" spans="1:2" ht="13.5">
      <c r="A2" s="19" t="s">
        <v>625</v>
      </c>
      <c r="B2" s="20"/>
    </row>
    <row r="3" spans="3:30" ht="13.5" customHeight="1" thickBot="1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324"/>
      <c r="AD3" s="128" t="s">
        <v>626</v>
      </c>
    </row>
    <row r="4" spans="1:30" ht="18" customHeight="1" thickTop="1">
      <c r="A4" s="99" t="s">
        <v>627</v>
      </c>
      <c r="B4" s="325"/>
      <c r="C4" s="326" t="s">
        <v>628</v>
      </c>
      <c r="D4" s="184"/>
      <c r="E4" s="185"/>
      <c r="F4" s="327"/>
      <c r="G4" s="185"/>
      <c r="H4" s="328" t="s">
        <v>602</v>
      </c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7"/>
      <c r="X4" s="185"/>
      <c r="Y4" s="185"/>
      <c r="Z4" s="326" t="s">
        <v>629</v>
      </c>
      <c r="AA4" s="186" t="s">
        <v>630</v>
      </c>
      <c r="AB4" s="185"/>
      <c r="AC4" s="102"/>
      <c r="AD4" s="329" t="s">
        <v>631</v>
      </c>
    </row>
    <row r="5" spans="1:30" ht="20.25" customHeight="1">
      <c r="A5" s="103"/>
      <c r="B5" s="330"/>
      <c r="C5" s="331"/>
      <c r="D5" s="30" t="s">
        <v>459</v>
      </c>
      <c r="E5" s="105" t="s">
        <v>632</v>
      </c>
      <c r="F5" s="105" t="s">
        <v>633</v>
      </c>
      <c r="G5" s="332" t="s">
        <v>607</v>
      </c>
      <c r="H5" s="105" t="s">
        <v>608</v>
      </c>
      <c r="I5" s="105" t="s">
        <v>609</v>
      </c>
      <c r="J5" s="105" t="s">
        <v>610</v>
      </c>
      <c r="K5" s="105" t="s">
        <v>611</v>
      </c>
      <c r="L5" s="105" t="s">
        <v>612</v>
      </c>
      <c r="M5" s="105" t="s">
        <v>613</v>
      </c>
      <c r="N5" s="105" t="s">
        <v>614</v>
      </c>
      <c r="O5" s="30" t="s">
        <v>390</v>
      </c>
      <c r="P5" s="30" t="s">
        <v>391</v>
      </c>
      <c r="Q5" s="105" t="s">
        <v>615</v>
      </c>
      <c r="R5" s="105" t="s">
        <v>616</v>
      </c>
      <c r="S5" s="30" t="s">
        <v>519</v>
      </c>
      <c r="T5" s="30" t="s">
        <v>242</v>
      </c>
      <c r="U5" s="30" t="s">
        <v>243</v>
      </c>
      <c r="V5" s="30" t="s">
        <v>245</v>
      </c>
      <c r="W5" s="30" t="s">
        <v>246</v>
      </c>
      <c r="X5" s="30" t="s">
        <v>248</v>
      </c>
      <c r="Y5" s="30" t="s">
        <v>461</v>
      </c>
      <c r="Z5" s="331"/>
      <c r="AA5" s="333" t="s">
        <v>320</v>
      </c>
      <c r="AB5" s="333" t="s">
        <v>463</v>
      </c>
      <c r="AC5" s="333" t="s">
        <v>464</v>
      </c>
      <c r="AD5" s="334"/>
    </row>
    <row r="6" spans="1:30" ht="20.25" customHeight="1">
      <c r="A6" s="109"/>
      <c r="B6" s="335"/>
      <c r="C6" s="336"/>
      <c r="D6" s="35"/>
      <c r="E6" s="110"/>
      <c r="F6" s="110"/>
      <c r="G6" s="337"/>
      <c r="H6" s="110"/>
      <c r="I6" s="110"/>
      <c r="J6" s="110"/>
      <c r="K6" s="110"/>
      <c r="L6" s="110"/>
      <c r="M6" s="110"/>
      <c r="N6" s="110"/>
      <c r="O6" s="35"/>
      <c r="P6" s="35"/>
      <c r="Q6" s="110"/>
      <c r="R6" s="110"/>
      <c r="S6" s="35"/>
      <c r="T6" s="35"/>
      <c r="U6" s="35"/>
      <c r="V6" s="35"/>
      <c r="W6" s="35"/>
      <c r="X6" s="35"/>
      <c r="Y6" s="35"/>
      <c r="Z6" s="336"/>
      <c r="AA6" s="336"/>
      <c r="AB6" s="336"/>
      <c r="AC6" s="336"/>
      <c r="AD6" s="338"/>
    </row>
    <row r="7" spans="1:30" ht="13.5" customHeight="1">
      <c r="A7" s="38"/>
      <c r="B7" s="39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40"/>
      <c r="AA7" s="40"/>
      <c r="AB7" s="40"/>
      <c r="AC7" s="40"/>
      <c r="AD7" s="134"/>
    </row>
    <row r="8" spans="1:30" ht="13.5" customHeight="1">
      <c r="A8" s="125">
        <v>401</v>
      </c>
      <c r="B8" s="214" t="s">
        <v>174</v>
      </c>
      <c r="C8" s="346">
        <v>16067568</v>
      </c>
      <c r="D8" s="346">
        <v>3308028</v>
      </c>
      <c r="E8" s="346">
        <v>567456</v>
      </c>
      <c r="F8" s="346">
        <v>25352</v>
      </c>
      <c r="G8" s="346">
        <v>254230</v>
      </c>
      <c r="H8" s="346">
        <v>21067</v>
      </c>
      <c r="I8" s="347">
        <v>0</v>
      </c>
      <c r="J8" s="346">
        <v>81212</v>
      </c>
      <c r="K8" s="346">
        <v>81840</v>
      </c>
      <c r="L8" s="346">
        <v>3084827</v>
      </c>
      <c r="M8" s="346">
        <v>6317</v>
      </c>
      <c r="N8" s="346">
        <v>160501</v>
      </c>
      <c r="O8" s="346">
        <v>274720</v>
      </c>
      <c r="P8" s="346">
        <v>55636</v>
      </c>
      <c r="Q8" s="346">
        <v>757679</v>
      </c>
      <c r="R8" s="346">
        <v>3032</v>
      </c>
      <c r="S8" s="346">
        <v>1991165</v>
      </c>
      <c r="T8" s="346">
        <v>24951</v>
      </c>
      <c r="U8" s="346">
        <v>17869</v>
      </c>
      <c r="V8" s="346">
        <v>662765</v>
      </c>
      <c r="W8" s="346">
        <v>249292</v>
      </c>
      <c r="X8" s="346">
        <v>1545354</v>
      </c>
      <c r="Y8" s="346">
        <v>2894275</v>
      </c>
      <c r="Z8" s="346">
        <v>15862508</v>
      </c>
      <c r="AA8" s="346">
        <v>129555</v>
      </c>
      <c r="AB8" s="346">
        <v>2409164</v>
      </c>
      <c r="AC8" s="346">
        <v>2556999</v>
      </c>
      <c r="AD8" s="348">
        <v>401</v>
      </c>
    </row>
    <row r="9" spans="1:30" ht="13.5" customHeight="1">
      <c r="A9" s="125">
        <v>402</v>
      </c>
      <c r="B9" s="214" t="s">
        <v>175</v>
      </c>
      <c r="C9" s="346">
        <v>4421894</v>
      </c>
      <c r="D9" s="346">
        <v>297113</v>
      </c>
      <c r="E9" s="346">
        <v>43667</v>
      </c>
      <c r="F9" s="346">
        <v>3331</v>
      </c>
      <c r="G9" s="346">
        <v>35414</v>
      </c>
      <c r="H9" s="347">
        <v>0</v>
      </c>
      <c r="I9" s="347">
        <v>0</v>
      </c>
      <c r="J9" s="346">
        <v>17610</v>
      </c>
      <c r="K9" s="346">
        <v>11343</v>
      </c>
      <c r="L9" s="346">
        <v>1746780</v>
      </c>
      <c r="M9" s="346">
        <v>533</v>
      </c>
      <c r="N9" s="346">
        <v>13600</v>
      </c>
      <c r="O9" s="346">
        <v>52898</v>
      </c>
      <c r="P9" s="346">
        <v>7366</v>
      </c>
      <c r="Q9" s="346">
        <v>198039</v>
      </c>
      <c r="R9" s="347">
        <v>0</v>
      </c>
      <c r="S9" s="346">
        <v>479585</v>
      </c>
      <c r="T9" s="346">
        <v>16695</v>
      </c>
      <c r="U9" s="347">
        <v>0</v>
      </c>
      <c r="V9" s="346">
        <v>394691</v>
      </c>
      <c r="W9" s="346">
        <v>40036</v>
      </c>
      <c r="X9" s="346">
        <v>55743</v>
      </c>
      <c r="Y9" s="346">
        <v>1007450</v>
      </c>
      <c r="Z9" s="346">
        <v>4365342</v>
      </c>
      <c r="AA9" s="346">
        <v>66753</v>
      </c>
      <c r="AB9" s="346">
        <v>451623</v>
      </c>
      <c r="AC9" s="346">
        <v>1070016</v>
      </c>
      <c r="AD9" s="348">
        <v>402</v>
      </c>
    </row>
    <row r="10" spans="1:30" ht="13.5" customHeight="1">
      <c r="A10" s="125">
        <v>403</v>
      </c>
      <c r="B10" s="214" t="s">
        <v>176</v>
      </c>
      <c r="C10" s="346">
        <v>5657580</v>
      </c>
      <c r="D10" s="346">
        <v>297983</v>
      </c>
      <c r="E10" s="346">
        <v>31620</v>
      </c>
      <c r="F10" s="346">
        <v>3327</v>
      </c>
      <c r="G10" s="346">
        <v>32406</v>
      </c>
      <c r="H10" s="346">
        <v>12853</v>
      </c>
      <c r="I10" s="347">
        <v>0</v>
      </c>
      <c r="J10" s="346">
        <v>12213</v>
      </c>
      <c r="K10" s="346">
        <v>11367</v>
      </c>
      <c r="L10" s="346">
        <v>1844050</v>
      </c>
      <c r="M10" s="346">
        <v>863</v>
      </c>
      <c r="N10" s="346">
        <v>20407</v>
      </c>
      <c r="O10" s="346">
        <v>49839</v>
      </c>
      <c r="P10" s="346">
        <v>8633</v>
      </c>
      <c r="Q10" s="346">
        <v>361936</v>
      </c>
      <c r="R10" s="347">
        <v>0</v>
      </c>
      <c r="S10" s="346">
        <v>281144</v>
      </c>
      <c r="T10" s="346">
        <v>24792</v>
      </c>
      <c r="U10" s="346">
        <v>46000</v>
      </c>
      <c r="V10" s="346">
        <v>696646</v>
      </c>
      <c r="W10" s="346">
        <v>168745</v>
      </c>
      <c r="X10" s="346">
        <v>31956</v>
      </c>
      <c r="Y10" s="346">
        <v>1720800</v>
      </c>
      <c r="Z10" s="346">
        <v>5518990</v>
      </c>
      <c r="AA10" s="346">
        <v>57590</v>
      </c>
      <c r="AB10" s="346">
        <v>1085077</v>
      </c>
      <c r="AC10" s="346">
        <v>405459</v>
      </c>
      <c r="AD10" s="348">
        <v>403</v>
      </c>
    </row>
    <row r="11" spans="1:30" ht="13.5" customHeight="1">
      <c r="A11" s="125">
        <v>404</v>
      </c>
      <c r="B11" s="214" t="s">
        <v>177</v>
      </c>
      <c r="C11" s="346">
        <v>2750309</v>
      </c>
      <c r="D11" s="346">
        <v>374614</v>
      </c>
      <c r="E11" s="346">
        <v>33307</v>
      </c>
      <c r="F11" s="346">
        <v>4173</v>
      </c>
      <c r="G11" s="346">
        <v>41855</v>
      </c>
      <c r="H11" s="346">
        <v>14925</v>
      </c>
      <c r="I11" s="347">
        <v>0</v>
      </c>
      <c r="J11" s="346">
        <v>10344</v>
      </c>
      <c r="K11" s="346">
        <v>11002</v>
      </c>
      <c r="L11" s="346">
        <v>1211123</v>
      </c>
      <c r="M11" s="346">
        <v>876</v>
      </c>
      <c r="N11" s="346">
        <v>34442</v>
      </c>
      <c r="O11" s="346">
        <v>44169</v>
      </c>
      <c r="P11" s="346">
        <v>12742</v>
      </c>
      <c r="Q11" s="346">
        <v>130163</v>
      </c>
      <c r="R11" s="347">
        <v>0</v>
      </c>
      <c r="S11" s="346">
        <v>215605</v>
      </c>
      <c r="T11" s="346">
        <v>10414</v>
      </c>
      <c r="U11" s="346">
        <v>2370</v>
      </c>
      <c r="V11" s="346">
        <v>82260</v>
      </c>
      <c r="W11" s="346">
        <v>41110</v>
      </c>
      <c r="X11" s="346">
        <v>30415</v>
      </c>
      <c r="Y11" s="346">
        <v>444400</v>
      </c>
      <c r="Z11" s="346">
        <v>2690080</v>
      </c>
      <c r="AA11" s="346">
        <v>63490</v>
      </c>
      <c r="AB11" s="346">
        <v>453836</v>
      </c>
      <c r="AC11" s="346">
        <v>533893</v>
      </c>
      <c r="AD11" s="348">
        <v>404</v>
      </c>
    </row>
    <row r="12" spans="1:30" ht="13.5" customHeight="1">
      <c r="A12" s="125">
        <v>405</v>
      </c>
      <c r="B12" s="214" t="s">
        <v>178</v>
      </c>
      <c r="C12" s="346">
        <v>7278854</v>
      </c>
      <c r="D12" s="346">
        <v>1143344</v>
      </c>
      <c r="E12" s="346">
        <v>70166</v>
      </c>
      <c r="F12" s="346">
        <v>14539</v>
      </c>
      <c r="G12" s="346">
        <v>115041</v>
      </c>
      <c r="H12" s="347">
        <v>0</v>
      </c>
      <c r="I12" s="347">
        <v>0</v>
      </c>
      <c r="J12" s="346">
        <v>20982</v>
      </c>
      <c r="K12" s="346">
        <v>50169</v>
      </c>
      <c r="L12" s="346">
        <v>2286221</v>
      </c>
      <c r="M12" s="346">
        <v>2620</v>
      </c>
      <c r="N12" s="346">
        <v>52920</v>
      </c>
      <c r="O12" s="346">
        <v>159300</v>
      </c>
      <c r="P12" s="346">
        <v>32326</v>
      </c>
      <c r="Q12" s="346">
        <v>681488</v>
      </c>
      <c r="R12" s="347">
        <v>0</v>
      </c>
      <c r="S12" s="346">
        <v>615403</v>
      </c>
      <c r="T12" s="346">
        <v>72995</v>
      </c>
      <c r="U12" s="346">
        <v>169</v>
      </c>
      <c r="V12" s="346">
        <v>276298</v>
      </c>
      <c r="W12" s="346">
        <v>95204</v>
      </c>
      <c r="X12" s="346">
        <v>90869</v>
      </c>
      <c r="Y12" s="346">
        <v>1498800</v>
      </c>
      <c r="Z12" s="346">
        <v>7186003</v>
      </c>
      <c r="AA12" s="346">
        <v>97319</v>
      </c>
      <c r="AB12" s="346">
        <v>1040662</v>
      </c>
      <c r="AC12" s="346">
        <v>1188057</v>
      </c>
      <c r="AD12" s="348">
        <v>405</v>
      </c>
    </row>
    <row r="13" spans="1:30" ht="13.5" customHeight="1">
      <c r="A13" s="125"/>
      <c r="B13" s="214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8"/>
    </row>
    <row r="14" spans="1:30" ht="13.5" customHeight="1">
      <c r="A14" s="125">
        <v>421</v>
      </c>
      <c r="B14" s="214" t="s">
        <v>179</v>
      </c>
      <c r="C14" s="346">
        <v>3213166</v>
      </c>
      <c r="D14" s="346">
        <v>273762</v>
      </c>
      <c r="E14" s="346">
        <v>43487</v>
      </c>
      <c r="F14" s="346">
        <v>2506</v>
      </c>
      <c r="G14" s="346">
        <v>31339</v>
      </c>
      <c r="H14" s="347">
        <v>0</v>
      </c>
      <c r="I14" s="347">
        <v>0</v>
      </c>
      <c r="J14" s="346">
        <v>17513</v>
      </c>
      <c r="K14" s="346">
        <v>8099</v>
      </c>
      <c r="L14" s="346">
        <v>1472940</v>
      </c>
      <c r="M14" s="346">
        <v>615</v>
      </c>
      <c r="N14" s="346">
        <v>35731</v>
      </c>
      <c r="O14" s="346">
        <v>41111</v>
      </c>
      <c r="P14" s="346">
        <v>4286</v>
      </c>
      <c r="Q14" s="346">
        <v>125287</v>
      </c>
      <c r="R14" s="347">
        <v>0</v>
      </c>
      <c r="S14" s="346">
        <v>255893</v>
      </c>
      <c r="T14" s="346">
        <v>13172</v>
      </c>
      <c r="U14" s="346">
        <v>150</v>
      </c>
      <c r="V14" s="346">
        <v>379459</v>
      </c>
      <c r="W14" s="346">
        <v>89833</v>
      </c>
      <c r="X14" s="346">
        <v>34683</v>
      </c>
      <c r="Y14" s="346">
        <v>383300</v>
      </c>
      <c r="Z14" s="346">
        <v>3136388</v>
      </c>
      <c r="AA14" s="346">
        <v>54322</v>
      </c>
      <c r="AB14" s="346">
        <v>777755</v>
      </c>
      <c r="AC14" s="346">
        <v>520303</v>
      </c>
      <c r="AD14" s="348">
        <v>421</v>
      </c>
    </row>
    <row r="15" spans="1:30" ht="13.5" customHeight="1">
      <c r="A15" s="125">
        <v>422</v>
      </c>
      <c r="B15" s="214" t="s">
        <v>180</v>
      </c>
      <c r="C15" s="346">
        <v>3403992</v>
      </c>
      <c r="D15" s="346">
        <v>291701</v>
      </c>
      <c r="E15" s="346">
        <v>27457</v>
      </c>
      <c r="F15" s="346">
        <v>2991</v>
      </c>
      <c r="G15" s="346">
        <v>36884</v>
      </c>
      <c r="H15" s="347">
        <v>0</v>
      </c>
      <c r="I15" s="347">
        <v>0</v>
      </c>
      <c r="J15" s="346">
        <v>8691</v>
      </c>
      <c r="K15" s="346">
        <v>9854</v>
      </c>
      <c r="L15" s="346">
        <v>1303038</v>
      </c>
      <c r="M15" s="346">
        <v>545</v>
      </c>
      <c r="N15" s="346">
        <v>37736</v>
      </c>
      <c r="O15" s="346">
        <v>87288</v>
      </c>
      <c r="P15" s="346">
        <v>5024</v>
      </c>
      <c r="Q15" s="346">
        <v>121276</v>
      </c>
      <c r="R15" s="347">
        <v>0</v>
      </c>
      <c r="S15" s="346">
        <v>150718</v>
      </c>
      <c r="T15" s="346">
        <v>18494</v>
      </c>
      <c r="U15" s="346">
        <v>2000</v>
      </c>
      <c r="V15" s="346">
        <v>265000</v>
      </c>
      <c r="W15" s="346">
        <v>112264</v>
      </c>
      <c r="X15" s="346">
        <v>132831</v>
      </c>
      <c r="Y15" s="346">
        <v>790200</v>
      </c>
      <c r="Z15" s="346">
        <v>3273970</v>
      </c>
      <c r="AA15" s="346">
        <v>56020</v>
      </c>
      <c r="AB15" s="346">
        <v>557389</v>
      </c>
      <c r="AC15" s="346">
        <v>910140</v>
      </c>
      <c r="AD15" s="348">
        <v>422</v>
      </c>
    </row>
    <row r="16" spans="1:30" ht="13.5" customHeight="1">
      <c r="A16" s="125"/>
      <c r="B16" s="214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8"/>
    </row>
    <row r="17" spans="1:30" ht="13.5" customHeight="1">
      <c r="A17" s="125">
        <v>441</v>
      </c>
      <c r="B17" s="214" t="s">
        <v>181</v>
      </c>
      <c r="C17" s="346">
        <v>4306022</v>
      </c>
      <c r="D17" s="346">
        <v>379558</v>
      </c>
      <c r="E17" s="346">
        <v>43808</v>
      </c>
      <c r="F17" s="346">
        <v>4175</v>
      </c>
      <c r="G17" s="346">
        <v>46195</v>
      </c>
      <c r="H17" s="347">
        <v>0</v>
      </c>
      <c r="I17" s="347">
        <v>0</v>
      </c>
      <c r="J17" s="346">
        <v>17474</v>
      </c>
      <c r="K17" s="346">
        <v>15159</v>
      </c>
      <c r="L17" s="346">
        <v>2194652</v>
      </c>
      <c r="M17" s="346">
        <v>537</v>
      </c>
      <c r="N17" s="346">
        <v>57829</v>
      </c>
      <c r="O17" s="346">
        <v>88977</v>
      </c>
      <c r="P17" s="346">
        <v>3322</v>
      </c>
      <c r="Q17" s="346">
        <v>195307</v>
      </c>
      <c r="R17" s="347">
        <v>0</v>
      </c>
      <c r="S17" s="346">
        <v>241626</v>
      </c>
      <c r="T17" s="346">
        <v>32908</v>
      </c>
      <c r="U17" s="346">
        <v>1350</v>
      </c>
      <c r="V17" s="346">
        <v>410795</v>
      </c>
      <c r="W17" s="346">
        <v>61156</v>
      </c>
      <c r="X17" s="346">
        <v>84594</v>
      </c>
      <c r="Y17" s="346">
        <v>426600</v>
      </c>
      <c r="Z17" s="346">
        <v>4257903</v>
      </c>
      <c r="AA17" s="346">
        <v>54752</v>
      </c>
      <c r="AB17" s="346">
        <v>915474</v>
      </c>
      <c r="AC17" s="346">
        <v>567631</v>
      </c>
      <c r="AD17" s="348">
        <v>441</v>
      </c>
    </row>
    <row r="18" spans="1:30" ht="13.5" customHeight="1">
      <c r="A18" s="125">
        <v>442</v>
      </c>
      <c r="B18" s="214" t="s">
        <v>182</v>
      </c>
      <c r="C18" s="346">
        <v>4680361</v>
      </c>
      <c r="D18" s="346">
        <v>341031</v>
      </c>
      <c r="E18" s="346">
        <v>44652</v>
      </c>
      <c r="F18" s="346">
        <v>3008</v>
      </c>
      <c r="G18" s="346">
        <v>37202</v>
      </c>
      <c r="H18" s="347">
        <v>0</v>
      </c>
      <c r="I18" s="347">
        <v>0</v>
      </c>
      <c r="J18" s="346">
        <v>17393</v>
      </c>
      <c r="K18" s="346">
        <v>10889</v>
      </c>
      <c r="L18" s="346">
        <v>2086171</v>
      </c>
      <c r="M18" s="346">
        <v>655</v>
      </c>
      <c r="N18" s="346">
        <v>53041</v>
      </c>
      <c r="O18" s="346">
        <v>34854</v>
      </c>
      <c r="P18" s="346">
        <v>3461</v>
      </c>
      <c r="Q18" s="346">
        <v>228545</v>
      </c>
      <c r="R18" s="347">
        <v>0</v>
      </c>
      <c r="S18" s="346">
        <v>512333</v>
      </c>
      <c r="T18" s="346">
        <v>2800</v>
      </c>
      <c r="U18" s="347">
        <v>0</v>
      </c>
      <c r="V18" s="346">
        <v>286638</v>
      </c>
      <c r="W18" s="346">
        <v>71457</v>
      </c>
      <c r="X18" s="346">
        <v>108356</v>
      </c>
      <c r="Y18" s="346">
        <v>837875</v>
      </c>
      <c r="Z18" s="346">
        <v>4626113</v>
      </c>
      <c r="AA18" s="346">
        <v>68703</v>
      </c>
      <c r="AB18" s="346">
        <v>729704</v>
      </c>
      <c r="AC18" s="346">
        <v>725334</v>
      </c>
      <c r="AD18" s="348">
        <v>442</v>
      </c>
    </row>
    <row r="19" spans="1:30" ht="13.5" customHeight="1">
      <c r="A19" s="125">
        <v>443</v>
      </c>
      <c r="B19" s="214" t="s">
        <v>183</v>
      </c>
      <c r="C19" s="346">
        <v>3281233</v>
      </c>
      <c r="D19" s="346">
        <v>160661</v>
      </c>
      <c r="E19" s="346">
        <v>33735</v>
      </c>
      <c r="F19" s="346">
        <v>1262</v>
      </c>
      <c r="G19" s="346">
        <v>15467</v>
      </c>
      <c r="H19" s="347">
        <v>0</v>
      </c>
      <c r="I19" s="347">
        <v>0</v>
      </c>
      <c r="J19" s="346">
        <v>13199</v>
      </c>
      <c r="K19" s="346">
        <v>3859</v>
      </c>
      <c r="L19" s="346">
        <v>1458314</v>
      </c>
      <c r="M19" s="347">
        <v>0</v>
      </c>
      <c r="N19" s="346">
        <v>97352</v>
      </c>
      <c r="O19" s="346">
        <v>14574</v>
      </c>
      <c r="P19" s="346">
        <v>1621</v>
      </c>
      <c r="Q19" s="346">
        <v>279441</v>
      </c>
      <c r="R19" s="347">
        <v>0</v>
      </c>
      <c r="S19" s="346">
        <v>206779</v>
      </c>
      <c r="T19" s="346">
        <v>13969</v>
      </c>
      <c r="U19" s="346">
        <v>844</v>
      </c>
      <c r="V19" s="346">
        <v>263928</v>
      </c>
      <c r="W19" s="346">
        <v>61153</v>
      </c>
      <c r="X19" s="346">
        <v>83175</v>
      </c>
      <c r="Y19" s="346">
        <v>571900</v>
      </c>
      <c r="Z19" s="346">
        <v>3230914</v>
      </c>
      <c r="AA19" s="346">
        <v>53027</v>
      </c>
      <c r="AB19" s="346">
        <v>350474</v>
      </c>
      <c r="AC19" s="346">
        <v>532974</v>
      </c>
      <c r="AD19" s="348">
        <v>443</v>
      </c>
    </row>
    <row r="20" spans="1:30" ht="13.5" customHeight="1">
      <c r="A20" s="125">
        <v>444</v>
      </c>
      <c r="B20" s="214" t="s">
        <v>184</v>
      </c>
      <c r="C20" s="346">
        <v>3276039</v>
      </c>
      <c r="D20" s="346">
        <v>124905</v>
      </c>
      <c r="E20" s="346">
        <v>32274</v>
      </c>
      <c r="F20" s="346">
        <v>1309</v>
      </c>
      <c r="G20" s="346">
        <v>17129</v>
      </c>
      <c r="H20" s="347">
        <v>0</v>
      </c>
      <c r="I20" s="347">
        <v>0</v>
      </c>
      <c r="J20" s="346">
        <v>12447</v>
      </c>
      <c r="K20" s="346">
        <v>4555</v>
      </c>
      <c r="L20" s="346">
        <v>1330743</v>
      </c>
      <c r="M20" s="347">
        <v>0</v>
      </c>
      <c r="N20" s="346">
        <v>18336</v>
      </c>
      <c r="O20" s="346">
        <v>22182</v>
      </c>
      <c r="P20" s="346">
        <v>1615</v>
      </c>
      <c r="Q20" s="346">
        <v>48355</v>
      </c>
      <c r="R20" s="347">
        <v>0</v>
      </c>
      <c r="S20" s="346">
        <v>253830</v>
      </c>
      <c r="T20" s="346">
        <v>15060</v>
      </c>
      <c r="U20" s="347">
        <v>0</v>
      </c>
      <c r="V20" s="346">
        <v>770863</v>
      </c>
      <c r="W20" s="346">
        <v>38536</v>
      </c>
      <c r="X20" s="346">
        <v>63100</v>
      </c>
      <c r="Y20" s="346">
        <v>520800</v>
      </c>
      <c r="Z20" s="346">
        <v>3220672</v>
      </c>
      <c r="AA20" s="346">
        <v>54829</v>
      </c>
      <c r="AB20" s="346">
        <v>807326</v>
      </c>
      <c r="AC20" s="346">
        <v>460005</v>
      </c>
      <c r="AD20" s="348">
        <v>444</v>
      </c>
    </row>
    <row r="21" spans="1:30" ht="13.5" customHeight="1">
      <c r="A21" s="125">
        <v>445</v>
      </c>
      <c r="B21" s="214" t="s">
        <v>185</v>
      </c>
      <c r="C21" s="346">
        <v>6373741</v>
      </c>
      <c r="D21" s="346">
        <v>426745</v>
      </c>
      <c r="E21" s="346">
        <v>66818</v>
      </c>
      <c r="F21" s="346">
        <v>3481</v>
      </c>
      <c r="G21" s="346">
        <v>44083</v>
      </c>
      <c r="H21" s="346">
        <v>12952</v>
      </c>
      <c r="I21" s="347">
        <v>0</v>
      </c>
      <c r="J21" s="346">
        <v>25979</v>
      </c>
      <c r="K21" s="346">
        <v>12352</v>
      </c>
      <c r="L21" s="346">
        <v>2233846</v>
      </c>
      <c r="M21" s="346">
        <v>1100</v>
      </c>
      <c r="N21" s="346">
        <v>42108</v>
      </c>
      <c r="O21" s="346">
        <v>83349</v>
      </c>
      <c r="P21" s="346">
        <v>3944</v>
      </c>
      <c r="Q21" s="346">
        <v>260275</v>
      </c>
      <c r="R21" s="347">
        <v>0</v>
      </c>
      <c r="S21" s="346">
        <v>498651</v>
      </c>
      <c r="T21" s="346">
        <v>26124</v>
      </c>
      <c r="U21" s="346">
        <v>735</v>
      </c>
      <c r="V21" s="346">
        <v>1075765</v>
      </c>
      <c r="W21" s="346">
        <v>48636</v>
      </c>
      <c r="X21" s="346">
        <v>145298</v>
      </c>
      <c r="Y21" s="346">
        <v>1361500</v>
      </c>
      <c r="Z21" s="346">
        <v>6342707</v>
      </c>
      <c r="AA21" s="346">
        <v>69747</v>
      </c>
      <c r="AB21" s="346">
        <v>1262373</v>
      </c>
      <c r="AC21" s="346">
        <v>705528</v>
      </c>
      <c r="AD21" s="348">
        <v>445</v>
      </c>
    </row>
    <row r="22" spans="1:30" ht="13.5" customHeight="1">
      <c r="A22" s="125">
        <v>446</v>
      </c>
      <c r="B22" s="214" t="s">
        <v>186</v>
      </c>
      <c r="C22" s="346">
        <v>5670267</v>
      </c>
      <c r="D22" s="346">
        <v>496427</v>
      </c>
      <c r="E22" s="346">
        <v>92518</v>
      </c>
      <c r="F22" s="346">
        <v>5047</v>
      </c>
      <c r="G22" s="346">
        <v>52905</v>
      </c>
      <c r="H22" s="347">
        <v>0</v>
      </c>
      <c r="I22" s="347">
        <v>0</v>
      </c>
      <c r="J22" s="346">
        <v>36611</v>
      </c>
      <c r="K22" s="346">
        <v>16485</v>
      </c>
      <c r="L22" s="346">
        <v>2602568</v>
      </c>
      <c r="M22" s="346">
        <v>1396</v>
      </c>
      <c r="N22" s="346">
        <v>428595</v>
      </c>
      <c r="O22" s="346">
        <v>80555</v>
      </c>
      <c r="P22" s="346">
        <v>3805</v>
      </c>
      <c r="Q22" s="346">
        <v>184070</v>
      </c>
      <c r="R22" s="347">
        <v>0</v>
      </c>
      <c r="S22" s="346">
        <v>692950</v>
      </c>
      <c r="T22" s="346">
        <v>15518</v>
      </c>
      <c r="U22" s="346">
        <v>3330</v>
      </c>
      <c r="V22" s="346">
        <v>269434</v>
      </c>
      <c r="W22" s="346">
        <v>108131</v>
      </c>
      <c r="X22" s="346">
        <v>40222</v>
      </c>
      <c r="Y22" s="346">
        <v>539700</v>
      </c>
      <c r="Z22" s="346">
        <v>5640174</v>
      </c>
      <c r="AA22" s="346">
        <v>74547</v>
      </c>
      <c r="AB22" s="346">
        <v>584157</v>
      </c>
      <c r="AC22" s="346">
        <v>1426506</v>
      </c>
      <c r="AD22" s="348">
        <v>446</v>
      </c>
    </row>
    <row r="23" spans="1:30" ht="13.5" customHeight="1">
      <c r="A23" s="125">
        <v>447</v>
      </c>
      <c r="B23" s="214" t="s">
        <v>187</v>
      </c>
      <c r="C23" s="346">
        <v>4238360</v>
      </c>
      <c r="D23" s="346">
        <v>253427</v>
      </c>
      <c r="E23" s="346">
        <v>39204</v>
      </c>
      <c r="F23" s="346">
        <v>2224</v>
      </c>
      <c r="G23" s="346">
        <v>28383</v>
      </c>
      <c r="H23" s="347">
        <v>0</v>
      </c>
      <c r="I23" s="347">
        <v>0</v>
      </c>
      <c r="J23" s="346">
        <v>15156</v>
      </c>
      <c r="K23" s="346">
        <v>9034</v>
      </c>
      <c r="L23" s="346">
        <v>1899254</v>
      </c>
      <c r="M23" s="346">
        <v>508</v>
      </c>
      <c r="N23" s="346">
        <v>6171</v>
      </c>
      <c r="O23" s="346">
        <v>79033</v>
      </c>
      <c r="P23" s="346">
        <v>14131</v>
      </c>
      <c r="Q23" s="346">
        <v>299923</v>
      </c>
      <c r="R23" s="347">
        <v>0</v>
      </c>
      <c r="S23" s="346">
        <v>411341</v>
      </c>
      <c r="T23" s="346">
        <v>12079</v>
      </c>
      <c r="U23" s="346">
        <v>130</v>
      </c>
      <c r="V23" s="346">
        <v>440559</v>
      </c>
      <c r="W23" s="346">
        <v>20818</v>
      </c>
      <c r="X23" s="346">
        <v>47285</v>
      </c>
      <c r="Y23" s="346">
        <v>659700</v>
      </c>
      <c r="Z23" s="346">
        <v>4227259</v>
      </c>
      <c r="AA23" s="346">
        <v>59884</v>
      </c>
      <c r="AB23" s="346">
        <v>838508</v>
      </c>
      <c r="AC23" s="346">
        <v>519087</v>
      </c>
      <c r="AD23" s="348">
        <v>447</v>
      </c>
    </row>
    <row r="24" spans="1:30" ht="13.5" customHeight="1">
      <c r="A24" s="125"/>
      <c r="B24" s="214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8"/>
    </row>
    <row r="25" spans="1:30" ht="13.5" customHeight="1">
      <c r="A25" s="125">
        <v>462</v>
      </c>
      <c r="B25" s="214" t="s">
        <v>188</v>
      </c>
      <c r="C25" s="346">
        <v>4919501</v>
      </c>
      <c r="D25" s="346">
        <v>421486</v>
      </c>
      <c r="E25" s="346">
        <v>98633</v>
      </c>
      <c r="F25" s="346">
        <v>3797</v>
      </c>
      <c r="G25" s="346">
        <v>45471</v>
      </c>
      <c r="H25" s="346">
        <v>20704</v>
      </c>
      <c r="I25" s="347">
        <v>0</v>
      </c>
      <c r="J25" s="346">
        <v>39870</v>
      </c>
      <c r="K25" s="346">
        <v>11751</v>
      </c>
      <c r="L25" s="346">
        <v>2186977</v>
      </c>
      <c r="M25" s="346">
        <v>1146</v>
      </c>
      <c r="N25" s="346">
        <v>96167</v>
      </c>
      <c r="O25" s="346">
        <v>27084</v>
      </c>
      <c r="P25" s="346">
        <v>3421</v>
      </c>
      <c r="Q25" s="346">
        <v>260114</v>
      </c>
      <c r="R25" s="347">
        <v>0</v>
      </c>
      <c r="S25" s="346">
        <v>292718</v>
      </c>
      <c r="T25" s="346">
        <v>53412</v>
      </c>
      <c r="U25" s="347">
        <v>0</v>
      </c>
      <c r="V25" s="346">
        <v>84450</v>
      </c>
      <c r="W25" s="346">
        <v>66308</v>
      </c>
      <c r="X25" s="346">
        <v>76917</v>
      </c>
      <c r="Y25" s="346">
        <v>1129075</v>
      </c>
      <c r="Z25" s="346">
        <v>4885149</v>
      </c>
      <c r="AA25" s="346">
        <v>61836</v>
      </c>
      <c r="AB25" s="346">
        <v>535178</v>
      </c>
      <c r="AC25" s="346">
        <v>716933</v>
      </c>
      <c r="AD25" s="348">
        <v>462</v>
      </c>
    </row>
    <row r="26" spans="1:30" ht="13.5" customHeight="1">
      <c r="A26" s="125">
        <v>463</v>
      </c>
      <c r="B26" s="214" t="s">
        <v>189</v>
      </c>
      <c r="C26" s="346">
        <v>3484356</v>
      </c>
      <c r="D26" s="346">
        <v>231814</v>
      </c>
      <c r="E26" s="346">
        <v>62962</v>
      </c>
      <c r="F26" s="346">
        <v>1867</v>
      </c>
      <c r="G26" s="346">
        <v>25414</v>
      </c>
      <c r="H26" s="347">
        <v>0</v>
      </c>
      <c r="I26" s="347">
        <v>0</v>
      </c>
      <c r="J26" s="346">
        <v>24737</v>
      </c>
      <c r="K26" s="346">
        <v>6082</v>
      </c>
      <c r="L26" s="346">
        <v>1767576</v>
      </c>
      <c r="M26" s="346">
        <v>741</v>
      </c>
      <c r="N26" s="346">
        <v>12816</v>
      </c>
      <c r="O26" s="346">
        <v>57466</v>
      </c>
      <c r="P26" s="346">
        <v>6239</v>
      </c>
      <c r="Q26" s="346">
        <v>229990</v>
      </c>
      <c r="R26" s="347">
        <v>0</v>
      </c>
      <c r="S26" s="346">
        <v>415713</v>
      </c>
      <c r="T26" s="346">
        <v>34225</v>
      </c>
      <c r="U26" s="346">
        <v>300</v>
      </c>
      <c r="V26" s="346">
        <v>700</v>
      </c>
      <c r="W26" s="346">
        <v>18804</v>
      </c>
      <c r="X26" s="346">
        <v>61210</v>
      </c>
      <c r="Y26" s="346">
        <v>525700</v>
      </c>
      <c r="Z26" s="346">
        <v>3445111</v>
      </c>
      <c r="AA26" s="346">
        <v>51095</v>
      </c>
      <c r="AB26" s="346">
        <v>512372</v>
      </c>
      <c r="AC26" s="346">
        <v>551967</v>
      </c>
      <c r="AD26" s="348">
        <v>463</v>
      </c>
    </row>
    <row r="27" spans="1:30" ht="13.5" customHeight="1">
      <c r="A27" s="125">
        <v>464</v>
      </c>
      <c r="B27" s="214" t="s">
        <v>190</v>
      </c>
      <c r="C27" s="346">
        <v>3090682</v>
      </c>
      <c r="D27" s="346">
        <v>146938</v>
      </c>
      <c r="E27" s="346">
        <v>49676</v>
      </c>
      <c r="F27" s="346">
        <v>1016</v>
      </c>
      <c r="G27" s="346">
        <v>15748</v>
      </c>
      <c r="H27" s="347">
        <v>0</v>
      </c>
      <c r="I27" s="347">
        <v>0</v>
      </c>
      <c r="J27" s="346">
        <v>19957</v>
      </c>
      <c r="K27" s="346">
        <v>2861</v>
      </c>
      <c r="L27" s="346">
        <v>1190535</v>
      </c>
      <c r="M27" s="347">
        <v>0</v>
      </c>
      <c r="N27" s="346">
        <v>14580</v>
      </c>
      <c r="O27" s="346">
        <v>38746</v>
      </c>
      <c r="P27" s="346">
        <v>3740</v>
      </c>
      <c r="Q27" s="346">
        <v>113904</v>
      </c>
      <c r="R27" s="347">
        <v>0</v>
      </c>
      <c r="S27" s="346">
        <v>546357</v>
      </c>
      <c r="T27" s="346">
        <v>11872</v>
      </c>
      <c r="U27" s="346">
        <v>1000</v>
      </c>
      <c r="V27" s="346">
        <v>66038</v>
      </c>
      <c r="W27" s="346">
        <v>99208</v>
      </c>
      <c r="X27" s="346">
        <v>54306</v>
      </c>
      <c r="Y27" s="346">
        <v>714200</v>
      </c>
      <c r="Z27" s="346">
        <v>3030996</v>
      </c>
      <c r="AA27" s="346">
        <v>45554</v>
      </c>
      <c r="AB27" s="346">
        <v>317946</v>
      </c>
      <c r="AC27" s="346">
        <v>348449</v>
      </c>
      <c r="AD27" s="348">
        <v>464</v>
      </c>
    </row>
    <row r="28" spans="1:30" ht="13.5" customHeight="1">
      <c r="A28" s="125">
        <v>465</v>
      </c>
      <c r="B28" s="214" t="s">
        <v>191</v>
      </c>
      <c r="C28" s="346">
        <v>6488073</v>
      </c>
      <c r="D28" s="346">
        <v>2531009</v>
      </c>
      <c r="E28" s="346">
        <v>74781</v>
      </c>
      <c r="F28" s="346">
        <v>6232</v>
      </c>
      <c r="G28" s="346">
        <v>63189</v>
      </c>
      <c r="H28" s="347">
        <v>0</v>
      </c>
      <c r="I28" s="347">
        <v>0</v>
      </c>
      <c r="J28" s="346">
        <v>29816</v>
      </c>
      <c r="K28" s="346">
        <v>22629</v>
      </c>
      <c r="L28" s="346">
        <v>1071616</v>
      </c>
      <c r="M28" s="346">
        <v>1132</v>
      </c>
      <c r="N28" s="346">
        <v>75487</v>
      </c>
      <c r="O28" s="346">
        <v>70553</v>
      </c>
      <c r="P28" s="346">
        <v>18897</v>
      </c>
      <c r="Q28" s="346">
        <v>539842</v>
      </c>
      <c r="R28" s="347">
        <v>0</v>
      </c>
      <c r="S28" s="346">
        <v>489109</v>
      </c>
      <c r="T28" s="346">
        <v>48421</v>
      </c>
      <c r="U28" s="346">
        <v>173</v>
      </c>
      <c r="V28" s="346">
        <v>139283</v>
      </c>
      <c r="W28" s="346">
        <v>157284</v>
      </c>
      <c r="X28" s="346">
        <v>132120</v>
      </c>
      <c r="Y28" s="346">
        <v>1016500</v>
      </c>
      <c r="Z28" s="346">
        <v>6380639</v>
      </c>
      <c r="AA28" s="346">
        <v>72135</v>
      </c>
      <c r="AB28" s="346">
        <v>1950496</v>
      </c>
      <c r="AC28" s="346">
        <v>937149</v>
      </c>
      <c r="AD28" s="348">
        <v>465</v>
      </c>
    </row>
    <row r="29" spans="1:30" ht="13.5" customHeight="1">
      <c r="A29" s="125"/>
      <c r="B29" s="214"/>
      <c r="C29" s="346"/>
      <c r="D29" s="346"/>
      <c r="E29" s="346"/>
      <c r="F29" s="346"/>
      <c r="G29" s="346"/>
      <c r="H29" s="346"/>
      <c r="I29" s="346"/>
      <c r="J29" s="346"/>
      <c r="K29" s="346"/>
      <c r="L29" s="346"/>
      <c r="M29" s="346"/>
      <c r="N29" s="346"/>
      <c r="O29" s="346"/>
      <c r="P29" s="346"/>
      <c r="Q29" s="346"/>
      <c r="R29" s="346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D29" s="348"/>
    </row>
    <row r="30" spans="1:30" ht="13.5" customHeight="1">
      <c r="A30" s="125">
        <v>481</v>
      </c>
      <c r="B30" s="214" t="s">
        <v>192</v>
      </c>
      <c r="C30" s="346">
        <v>2739456</v>
      </c>
      <c r="D30" s="346">
        <v>407531</v>
      </c>
      <c r="E30" s="346">
        <v>45478</v>
      </c>
      <c r="F30" s="346">
        <v>1667</v>
      </c>
      <c r="G30" s="346">
        <v>21902</v>
      </c>
      <c r="H30" s="347">
        <v>0</v>
      </c>
      <c r="I30" s="347">
        <v>0</v>
      </c>
      <c r="J30" s="346">
        <v>18220</v>
      </c>
      <c r="K30" s="346">
        <v>6145</v>
      </c>
      <c r="L30" s="346">
        <v>1239087</v>
      </c>
      <c r="M30" s="346">
        <v>626</v>
      </c>
      <c r="N30" s="346">
        <v>101080</v>
      </c>
      <c r="O30" s="346">
        <v>34404</v>
      </c>
      <c r="P30" s="346">
        <v>1799</v>
      </c>
      <c r="Q30" s="346">
        <v>112370</v>
      </c>
      <c r="R30" s="347">
        <v>0</v>
      </c>
      <c r="S30" s="346">
        <v>310607</v>
      </c>
      <c r="T30" s="346">
        <v>14591</v>
      </c>
      <c r="U30" s="347">
        <v>0</v>
      </c>
      <c r="V30" s="347">
        <v>0</v>
      </c>
      <c r="W30" s="346">
        <v>18102</v>
      </c>
      <c r="X30" s="346">
        <v>46972</v>
      </c>
      <c r="Y30" s="346">
        <v>358875</v>
      </c>
      <c r="Z30" s="346">
        <v>2722496</v>
      </c>
      <c r="AA30" s="346">
        <v>50044</v>
      </c>
      <c r="AB30" s="346">
        <v>542534</v>
      </c>
      <c r="AC30" s="346">
        <v>542418</v>
      </c>
      <c r="AD30" s="348">
        <v>481</v>
      </c>
    </row>
    <row r="31" spans="1:30" ht="13.5" customHeight="1">
      <c r="A31" s="125">
        <v>482</v>
      </c>
      <c r="B31" s="214" t="s">
        <v>193</v>
      </c>
      <c r="C31" s="346">
        <v>3153917</v>
      </c>
      <c r="D31" s="346">
        <v>191501</v>
      </c>
      <c r="E31" s="346">
        <v>27536</v>
      </c>
      <c r="F31" s="346">
        <v>1117</v>
      </c>
      <c r="G31" s="346">
        <v>15753</v>
      </c>
      <c r="H31" s="347">
        <v>0</v>
      </c>
      <c r="I31" s="347">
        <v>0</v>
      </c>
      <c r="J31" s="346">
        <v>10402</v>
      </c>
      <c r="K31" s="346">
        <v>3673</v>
      </c>
      <c r="L31" s="346">
        <v>1429425</v>
      </c>
      <c r="M31" s="347">
        <v>0</v>
      </c>
      <c r="N31" s="346">
        <v>2721</v>
      </c>
      <c r="O31" s="346">
        <v>34072</v>
      </c>
      <c r="P31" s="346">
        <v>8540</v>
      </c>
      <c r="Q31" s="346">
        <v>104194</v>
      </c>
      <c r="R31" s="347">
        <v>0</v>
      </c>
      <c r="S31" s="346">
        <v>271005</v>
      </c>
      <c r="T31" s="346">
        <v>18214</v>
      </c>
      <c r="U31" s="347">
        <v>0</v>
      </c>
      <c r="V31" s="346">
        <v>307678</v>
      </c>
      <c r="W31" s="346">
        <v>121085</v>
      </c>
      <c r="X31" s="346">
        <v>122501</v>
      </c>
      <c r="Y31" s="346">
        <v>484500</v>
      </c>
      <c r="Z31" s="346">
        <v>3043442</v>
      </c>
      <c r="AA31" s="346">
        <v>41999</v>
      </c>
      <c r="AB31" s="346">
        <v>633844</v>
      </c>
      <c r="AC31" s="346">
        <v>354712</v>
      </c>
      <c r="AD31" s="348">
        <v>482</v>
      </c>
    </row>
    <row r="32" spans="1:30" ht="13.5" customHeight="1">
      <c r="A32" s="125"/>
      <c r="B32" s="214"/>
      <c r="C32" s="346"/>
      <c r="D32" s="346"/>
      <c r="E32" s="346"/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46"/>
      <c r="R32" s="346"/>
      <c r="S32" s="346"/>
      <c r="T32" s="346"/>
      <c r="U32" s="346"/>
      <c r="V32" s="346"/>
      <c r="W32" s="346"/>
      <c r="X32" s="346"/>
      <c r="Y32" s="346"/>
      <c r="Z32" s="346"/>
      <c r="AA32" s="346"/>
      <c r="AB32" s="346"/>
      <c r="AC32" s="346"/>
      <c r="AD32" s="348"/>
    </row>
    <row r="33" spans="1:30" ht="13.5" customHeight="1">
      <c r="A33" s="125">
        <v>501</v>
      </c>
      <c r="B33" s="214" t="s">
        <v>194</v>
      </c>
      <c r="C33" s="346">
        <v>4417648</v>
      </c>
      <c r="D33" s="346">
        <v>470161</v>
      </c>
      <c r="E33" s="346">
        <v>50817</v>
      </c>
      <c r="F33" s="346">
        <v>4699</v>
      </c>
      <c r="G33" s="346">
        <v>53055</v>
      </c>
      <c r="H33" s="347">
        <v>0</v>
      </c>
      <c r="I33" s="347">
        <v>0</v>
      </c>
      <c r="J33" s="346">
        <v>19895</v>
      </c>
      <c r="K33" s="346">
        <v>14348</v>
      </c>
      <c r="L33" s="346">
        <v>2008841</v>
      </c>
      <c r="M33" s="346">
        <v>638</v>
      </c>
      <c r="N33" s="346">
        <v>34436</v>
      </c>
      <c r="O33" s="346">
        <v>109198</v>
      </c>
      <c r="P33" s="346">
        <v>4315</v>
      </c>
      <c r="Q33" s="346">
        <v>205629</v>
      </c>
      <c r="R33" s="347">
        <v>0</v>
      </c>
      <c r="S33" s="346">
        <v>221680</v>
      </c>
      <c r="T33" s="346">
        <v>94915</v>
      </c>
      <c r="U33" s="346">
        <v>5142</v>
      </c>
      <c r="V33" s="346">
        <v>148249</v>
      </c>
      <c r="W33" s="346">
        <v>43597</v>
      </c>
      <c r="X33" s="346">
        <v>68233</v>
      </c>
      <c r="Y33" s="346">
        <v>859800</v>
      </c>
      <c r="Z33" s="346">
        <v>4374410</v>
      </c>
      <c r="AA33" s="346">
        <v>73913</v>
      </c>
      <c r="AB33" s="346">
        <v>598194</v>
      </c>
      <c r="AC33" s="346">
        <v>584258</v>
      </c>
      <c r="AD33" s="348">
        <v>501</v>
      </c>
    </row>
    <row r="34" spans="1:30" ht="13.5" customHeight="1">
      <c r="A34" s="125">
        <v>502</v>
      </c>
      <c r="B34" s="214" t="s">
        <v>195</v>
      </c>
      <c r="C34" s="346">
        <v>3953691</v>
      </c>
      <c r="D34" s="346">
        <v>274080</v>
      </c>
      <c r="E34" s="346">
        <v>38150</v>
      </c>
      <c r="F34" s="346">
        <v>3195</v>
      </c>
      <c r="G34" s="346">
        <v>35883</v>
      </c>
      <c r="H34" s="347">
        <v>0</v>
      </c>
      <c r="I34" s="347">
        <v>0</v>
      </c>
      <c r="J34" s="346">
        <v>14356</v>
      </c>
      <c r="K34" s="346">
        <v>9951</v>
      </c>
      <c r="L34" s="346">
        <v>1847620</v>
      </c>
      <c r="M34" s="346">
        <v>745</v>
      </c>
      <c r="N34" s="346">
        <v>14069</v>
      </c>
      <c r="O34" s="346">
        <v>110541</v>
      </c>
      <c r="P34" s="346">
        <v>10374</v>
      </c>
      <c r="Q34" s="346">
        <v>221256</v>
      </c>
      <c r="R34" s="347">
        <v>0</v>
      </c>
      <c r="S34" s="346">
        <v>273627</v>
      </c>
      <c r="T34" s="346">
        <v>19394</v>
      </c>
      <c r="U34" s="346">
        <v>1605</v>
      </c>
      <c r="V34" s="346">
        <v>89734</v>
      </c>
      <c r="W34" s="346">
        <v>71748</v>
      </c>
      <c r="X34" s="346">
        <v>49063</v>
      </c>
      <c r="Y34" s="346">
        <v>868300</v>
      </c>
      <c r="Z34" s="346">
        <v>3897947</v>
      </c>
      <c r="AA34" s="346">
        <v>57695</v>
      </c>
      <c r="AB34" s="346">
        <v>612416</v>
      </c>
      <c r="AC34" s="346">
        <v>572612</v>
      </c>
      <c r="AD34" s="348">
        <v>502</v>
      </c>
    </row>
    <row r="35" spans="1:30" ht="13.5" customHeight="1">
      <c r="A35" s="125">
        <v>503</v>
      </c>
      <c r="B35" s="214" t="s">
        <v>196</v>
      </c>
      <c r="C35" s="346">
        <v>2652663</v>
      </c>
      <c r="D35" s="346">
        <v>101544</v>
      </c>
      <c r="E35" s="346">
        <v>20926</v>
      </c>
      <c r="F35" s="346">
        <v>1477</v>
      </c>
      <c r="G35" s="346">
        <v>14953</v>
      </c>
      <c r="H35" s="347">
        <v>0</v>
      </c>
      <c r="I35" s="347">
        <v>0</v>
      </c>
      <c r="J35" s="346">
        <v>7478</v>
      </c>
      <c r="K35" s="346">
        <v>5039</v>
      </c>
      <c r="L35" s="346">
        <v>1203987</v>
      </c>
      <c r="M35" s="347">
        <v>0</v>
      </c>
      <c r="N35" s="346">
        <v>22724</v>
      </c>
      <c r="O35" s="346">
        <v>38831</v>
      </c>
      <c r="P35" s="346">
        <v>1144</v>
      </c>
      <c r="Q35" s="346">
        <v>303380</v>
      </c>
      <c r="R35" s="347">
        <v>0</v>
      </c>
      <c r="S35" s="346">
        <v>161440</v>
      </c>
      <c r="T35" s="346">
        <v>10338</v>
      </c>
      <c r="U35" s="347">
        <v>0</v>
      </c>
      <c r="V35" s="346">
        <v>152912</v>
      </c>
      <c r="W35" s="346">
        <v>33655</v>
      </c>
      <c r="X35" s="346">
        <v>69135</v>
      </c>
      <c r="Y35" s="346">
        <v>503700</v>
      </c>
      <c r="Z35" s="346">
        <v>2641447</v>
      </c>
      <c r="AA35" s="346">
        <v>45241</v>
      </c>
      <c r="AB35" s="346">
        <v>434682</v>
      </c>
      <c r="AC35" s="346">
        <v>300406</v>
      </c>
      <c r="AD35" s="348">
        <v>503</v>
      </c>
    </row>
    <row r="36" spans="1:30" ht="13.5" customHeight="1">
      <c r="A36" s="125">
        <v>504</v>
      </c>
      <c r="B36" s="214" t="s">
        <v>197</v>
      </c>
      <c r="C36" s="346">
        <v>4225648</v>
      </c>
      <c r="D36" s="346">
        <v>405261</v>
      </c>
      <c r="E36" s="346">
        <v>50561</v>
      </c>
      <c r="F36" s="346">
        <v>4290</v>
      </c>
      <c r="G36" s="346">
        <v>54293</v>
      </c>
      <c r="H36" s="347">
        <v>0</v>
      </c>
      <c r="I36" s="347">
        <v>0</v>
      </c>
      <c r="J36" s="346">
        <v>19243</v>
      </c>
      <c r="K36" s="346">
        <v>17776</v>
      </c>
      <c r="L36" s="346">
        <v>2273409</v>
      </c>
      <c r="M36" s="346">
        <v>866</v>
      </c>
      <c r="N36" s="346">
        <v>54138</v>
      </c>
      <c r="O36" s="346">
        <v>39598</v>
      </c>
      <c r="P36" s="346">
        <v>8774</v>
      </c>
      <c r="Q36" s="346">
        <v>140337</v>
      </c>
      <c r="R36" s="347">
        <v>0</v>
      </c>
      <c r="S36" s="346">
        <v>314335</v>
      </c>
      <c r="T36" s="346">
        <v>23728</v>
      </c>
      <c r="U36" s="346">
        <v>151</v>
      </c>
      <c r="V36" s="346">
        <v>27969</v>
      </c>
      <c r="W36" s="346">
        <v>25083</v>
      </c>
      <c r="X36" s="346">
        <v>122036</v>
      </c>
      <c r="Y36" s="346">
        <v>643800</v>
      </c>
      <c r="Z36" s="346">
        <v>4188104</v>
      </c>
      <c r="AA36" s="346">
        <v>68179</v>
      </c>
      <c r="AB36" s="346">
        <v>645583</v>
      </c>
      <c r="AC36" s="346">
        <v>780520</v>
      </c>
      <c r="AD36" s="348">
        <v>504</v>
      </c>
    </row>
    <row r="37" spans="1:30" ht="13.5" customHeight="1">
      <c r="A37" s="125"/>
      <c r="B37" s="214"/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8"/>
    </row>
    <row r="38" spans="1:30" ht="13.5" customHeight="1">
      <c r="A38" s="125">
        <v>521</v>
      </c>
      <c r="B38" s="214" t="s">
        <v>198</v>
      </c>
      <c r="C38" s="346">
        <v>9432004</v>
      </c>
      <c r="D38" s="346">
        <v>1219160</v>
      </c>
      <c r="E38" s="346">
        <v>82512</v>
      </c>
      <c r="F38" s="346">
        <v>14770</v>
      </c>
      <c r="G38" s="346">
        <v>119393</v>
      </c>
      <c r="H38" s="347">
        <v>0</v>
      </c>
      <c r="I38" s="347">
        <v>0</v>
      </c>
      <c r="J38" s="346">
        <v>24372</v>
      </c>
      <c r="K38" s="346">
        <v>51079</v>
      </c>
      <c r="L38" s="346">
        <v>3957995</v>
      </c>
      <c r="M38" s="346">
        <v>1333</v>
      </c>
      <c r="N38" s="346">
        <v>369701</v>
      </c>
      <c r="O38" s="346">
        <v>122799</v>
      </c>
      <c r="P38" s="346">
        <v>63194</v>
      </c>
      <c r="Q38" s="346">
        <v>884719</v>
      </c>
      <c r="R38" s="347">
        <v>0</v>
      </c>
      <c r="S38" s="346">
        <v>766886</v>
      </c>
      <c r="T38" s="346">
        <v>96455</v>
      </c>
      <c r="U38" s="346">
        <v>2216</v>
      </c>
      <c r="V38" s="346">
        <v>185946</v>
      </c>
      <c r="W38" s="346">
        <v>65563</v>
      </c>
      <c r="X38" s="346">
        <v>132011</v>
      </c>
      <c r="Y38" s="346">
        <v>1271900</v>
      </c>
      <c r="Z38" s="346">
        <v>9391188</v>
      </c>
      <c r="AA38" s="346">
        <v>100167</v>
      </c>
      <c r="AB38" s="346">
        <v>1211032</v>
      </c>
      <c r="AC38" s="346">
        <v>1660089</v>
      </c>
      <c r="AD38" s="348">
        <v>521</v>
      </c>
    </row>
    <row r="39" spans="1:30" ht="13.5" customHeight="1">
      <c r="A39" s="125">
        <v>522</v>
      </c>
      <c r="B39" s="214" t="s">
        <v>199</v>
      </c>
      <c r="C39" s="346">
        <v>1579072</v>
      </c>
      <c r="D39" s="346">
        <v>28294</v>
      </c>
      <c r="E39" s="346">
        <v>5362</v>
      </c>
      <c r="F39" s="346">
        <v>457</v>
      </c>
      <c r="G39" s="346">
        <v>4231</v>
      </c>
      <c r="H39" s="347">
        <v>0</v>
      </c>
      <c r="I39" s="347">
        <v>0</v>
      </c>
      <c r="J39" s="346">
        <v>1917</v>
      </c>
      <c r="K39" s="346">
        <v>1397</v>
      </c>
      <c r="L39" s="346">
        <v>739049</v>
      </c>
      <c r="M39" s="347">
        <v>0</v>
      </c>
      <c r="N39" s="346">
        <v>16425</v>
      </c>
      <c r="O39" s="346">
        <v>56246</v>
      </c>
      <c r="P39" s="346">
        <v>559</v>
      </c>
      <c r="Q39" s="346">
        <v>108389</v>
      </c>
      <c r="R39" s="347">
        <v>0</v>
      </c>
      <c r="S39" s="346">
        <v>103216</v>
      </c>
      <c r="T39" s="346">
        <v>75902</v>
      </c>
      <c r="U39" s="346">
        <v>1697</v>
      </c>
      <c r="V39" s="346">
        <v>91632</v>
      </c>
      <c r="W39" s="346">
        <v>48144</v>
      </c>
      <c r="X39" s="346">
        <v>16755</v>
      </c>
      <c r="Y39" s="346">
        <v>279400</v>
      </c>
      <c r="Z39" s="346">
        <v>1534258</v>
      </c>
      <c r="AA39" s="346">
        <v>25114</v>
      </c>
      <c r="AB39" s="346">
        <v>309046</v>
      </c>
      <c r="AC39" s="346">
        <v>164622</v>
      </c>
      <c r="AD39" s="348">
        <v>522</v>
      </c>
    </row>
    <row r="40" spans="1:30" ht="13.5" customHeight="1">
      <c r="A40" s="125">
        <v>523</v>
      </c>
      <c r="B40" s="214" t="s">
        <v>200</v>
      </c>
      <c r="C40" s="346">
        <v>3402966</v>
      </c>
      <c r="D40" s="346">
        <v>111565</v>
      </c>
      <c r="E40" s="346">
        <v>33735</v>
      </c>
      <c r="F40" s="346">
        <v>1641</v>
      </c>
      <c r="G40" s="346">
        <v>16224</v>
      </c>
      <c r="H40" s="347">
        <v>0</v>
      </c>
      <c r="I40" s="347">
        <v>0</v>
      </c>
      <c r="J40" s="346">
        <v>13082</v>
      </c>
      <c r="K40" s="346">
        <v>4664</v>
      </c>
      <c r="L40" s="346">
        <v>1606875</v>
      </c>
      <c r="M40" s="347">
        <v>0</v>
      </c>
      <c r="N40" s="346">
        <v>22726</v>
      </c>
      <c r="O40" s="346">
        <v>116794</v>
      </c>
      <c r="P40" s="346">
        <v>7344</v>
      </c>
      <c r="Q40" s="346">
        <v>437393</v>
      </c>
      <c r="R40" s="347">
        <v>0</v>
      </c>
      <c r="S40" s="346">
        <v>280407</v>
      </c>
      <c r="T40" s="346">
        <v>18114</v>
      </c>
      <c r="U40" s="347">
        <v>0</v>
      </c>
      <c r="V40" s="346">
        <v>124045</v>
      </c>
      <c r="W40" s="346">
        <v>37042</v>
      </c>
      <c r="X40" s="346">
        <v>39315</v>
      </c>
      <c r="Y40" s="346">
        <v>532000</v>
      </c>
      <c r="Z40" s="346">
        <v>3385604</v>
      </c>
      <c r="AA40" s="346">
        <v>40848</v>
      </c>
      <c r="AB40" s="346">
        <v>459328</v>
      </c>
      <c r="AC40" s="346">
        <v>478703</v>
      </c>
      <c r="AD40" s="348">
        <v>523</v>
      </c>
    </row>
    <row r="41" spans="1:30" ht="13.5" customHeight="1">
      <c r="A41" s="125">
        <v>524</v>
      </c>
      <c r="B41" s="214" t="s">
        <v>201</v>
      </c>
      <c r="C41" s="346">
        <v>3224722</v>
      </c>
      <c r="D41" s="346">
        <v>124595</v>
      </c>
      <c r="E41" s="346">
        <v>25525</v>
      </c>
      <c r="F41" s="346">
        <v>1471</v>
      </c>
      <c r="G41" s="346">
        <v>15755</v>
      </c>
      <c r="H41" s="347">
        <v>0</v>
      </c>
      <c r="I41" s="347">
        <v>0</v>
      </c>
      <c r="J41" s="346">
        <v>10230</v>
      </c>
      <c r="K41" s="346">
        <v>4693</v>
      </c>
      <c r="L41" s="346">
        <v>1690672</v>
      </c>
      <c r="M41" s="347">
        <v>0</v>
      </c>
      <c r="N41" s="346">
        <v>32469</v>
      </c>
      <c r="O41" s="346">
        <v>57591</v>
      </c>
      <c r="P41" s="346">
        <v>6750</v>
      </c>
      <c r="Q41" s="346">
        <v>153127</v>
      </c>
      <c r="R41" s="347">
        <v>0</v>
      </c>
      <c r="S41" s="346">
        <v>353945</v>
      </c>
      <c r="T41" s="346">
        <v>19979</v>
      </c>
      <c r="U41" s="346">
        <v>3043</v>
      </c>
      <c r="V41" s="346">
        <v>225400</v>
      </c>
      <c r="W41" s="346">
        <v>22207</v>
      </c>
      <c r="X41" s="346">
        <v>109570</v>
      </c>
      <c r="Y41" s="346">
        <v>367700</v>
      </c>
      <c r="Z41" s="346">
        <v>3091263</v>
      </c>
      <c r="AA41" s="346">
        <v>43127</v>
      </c>
      <c r="AB41" s="346">
        <v>416809</v>
      </c>
      <c r="AC41" s="346">
        <v>427185</v>
      </c>
      <c r="AD41" s="348">
        <v>524</v>
      </c>
    </row>
    <row r="42" spans="1:30" ht="13.5" customHeight="1">
      <c r="A42" s="125">
        <v>525</v>
      </c>
      <c r="B42" s="214" t="s">
        <v>202</v>
      </c>
      <c r="C42" s="346">
        <v>4804356</v>
      </c>
      <c r="D42" s="346">
        <v>191672</v>
      </c>
      <c r="E42" s="346">
        <v>25845</v>
      </c>
      <c r="F42" s="346">
        <v>2431</v>
      </c>
      <c r="G42" s="346">
        <v>21874</v>
      </c>
      <c r="H42" s="347">
        <v>0</v>
      </c>
      <c r="I42" s="347">
        <v>0</v>
      </c>
      <c r="J42" s="346">
        <v>10356</v>
      </c>
      <c r="K42" s="346">
        <v>8141</v>
      </c>
      <c r="L42" s="346">
        <v>2255352</v>
      </c>
      <c r="M42" s="347">
        <v>0</v>
      </c>
      <c r="N42" s="346">
        <v>59757</v>
      </c>
      <c r="O42" s="346">
        <v>34006</v>
      </c>
      <c r="P42" s="346">
        <v>13739</v>
      </c>
      <c r="Q42" s="346">
        <v>403512</v>
      </c>
      <c r="R42" s="347">
        <v>0</v>
      </c>
      <c r="S42" s="346">
        <v>287797</v>
      </c>
      <c r="T42" s="346">
        <v>17498</v>
      </c>
      <c r="U42" s="346">
        <v>550</v>
      </c>
      <c r="V42" s="346">
        <v>383325</v>
      </c>
      <c r="W42" s="346">
        <v>25174</v>
      </c>
      <c r="X42" s="346">
        <v>84027</v>
      </c>
      <c r="Y42" s="346">
        <v>979300</v>
      </c>
      <c r="Z42" s="346">
        <v>4745863</v>
      </c>
      <c r="AA42" s="346">
        <v>57595</v>
      </c>
      <c r="AB42" s="346">
        <v>596851</v>
      </c>
      <c r="AC42" s="346">
        <v>747022</v>
      </c>
      <c r="AD42" s="348">
        <v>525</v>
      </c>
    </row>
    <row r="43" spans="1:30" ht="13.5" customHeight="1">
      <c r="A43" s="125">
        <v>526</v>
      </c>
      <c r="B43" s="214" t="s">
        <v>203</v>
      </c>
      <c r="C43" s="346">
        <v>3900501</v>
      </c>
      <c r="D43" s="346">
        <v>257412</v>
      </c>
      <c r="E43" s="346">
        <v>18387</v>
      </c>
      <c r="F43" s="346">
        <v>3285</v>
      </c>
      <c r="G43" s="346">
        <v>32262</v>
      </c>
      <c r="H43" s="347">
        <v>0</v>
      </c>
      <c r="I43" s="347">
        <v>0</v>
      </c>
      <c r="J43" s="346">
        <v>5936</v>
      </c>
      <c r="K43" s="346">
        <v>9777</v>
      </c>
      <c r="L43" s="346">
        <v>2041816</v>
      </c>
      <c r="M43" s="347">
        <v>0</v>
      </c>
      <c r="N43" s="346">
        <v>107207</v>
      </c>
      <c r="O43" s="346">
        <v>97360</v>
      </c>
      <c r="P43" s="346">
        <v>34535</v>
      </c>
      <c r="Q43" s="346">
        <v>219265</v>
      </c>
      <c r="R43" s="347">
        <v>0</v>
      </c>
      <c r="S43" s="346">
        <v>333574</v>
      </c>
      <c r="T43" s="346">
        <v>19263</v>
      </c>
      <c r="U43" s="346">
        <v>20</v>
      </c>
      <c r="V43" s="346">
        <v>104326</v>
      </c>
      <c r="W43" s="346">
        <v>5752</v>
      </c>
      <c r="X43" s="346">
        <v>33924</v>
      </c>
      <c r="Y43" s="346">
        <v>576400</v>
      </c>
      <c r="Z43" s="346">
        <v>3882232</v>
      </c>
      <c r="AA43" s="346">
        <v>58719</v>
      </c>
      <c r="AB43" s="346">
        <v>551521</v>
      </c>
      <c r="AC43" s="346">
        <v>583798</v>
      </c>
      <c r="AD43" s="348">
        <v>526</v>
      </c>
    </row>
    <row r="44" spans="1:30" ht="13.5" customHeight="1">
      <c r="A44" s="125">
        <v>527</v>
      </c>
      <c r="B44" s="214" t="s">
        <v>204</v>
      </c>
      <c r="C44" s="346">
        <v>1257587</v>
      </c>
      <c r="D44" s="346">
        <v>48293</v>
      </c>
      <c r="E44" s="346">
        <v>11541</v>
      </c>
      <c r="F44" s="346">
        <v>550</v>
      </c>
      <c r="G44" s="346">
        <v>5698</v>
      </c>
      <c r="H44" s="347">
        <v>0</v>
      </c>
      <c r="I44" s="347">
        <v>0</v>
      </c>
      <c r="J44" s="346">
        <v>4836</v>
      </c>
      <c r="K44" s="346">
        <v>1549</v>
      </c>
      <c r="L44" s="346">
        <v>820258</v>
      </c>
      <c r="M44" s="347">
        <v>0</v>
      </c>
      <c r="N44" s="346">
        <v>5590</v>
      </c>
      <c r="O44" s="346">
        <v>26846</v>
      </c>
      <c r="P44" s="346">
        <v>8671</v>
      </c>
      <c r="Q44" s="346">
        <v>29062</v>
      </c>
      <c r="R44" s="347">
        <v>0</v>
      </c>
      <c r="S44" s="346">
        <v>91412</v>
      </c>
      <c r="T44" s="346">
        <v>2513</v>
      </c>
      <c r="U44" s="346">
        <v>123</v>
      </c>
      <c r="V44" s="346">
        <v>40000</v>
      </c>
      <c r="W44" s="346">
        <v>47861</v>
      </c>
      <c r="X44" s="346">
        <v>24684</v>
      </c>
      <c r="Y44" s="346">
        <v>88100</v>
      </c>
      <c r="Z44" s="346">
        <v>1200621</v>
      </c>
      <c r="AA44" s="346">
        <v>30594</v>
      </c>
      <c r="AB44" s="346">
        <v>275137</v>
      </c>
      <c r="AC44" s="346">
        <v>171644</v>
      </c>
      <c r="AD44" s="348">
        <v>527</v>
      </c>
    </row>
    <row r="45" spans="1:30" ht="13.5" customHeight="1">
      <c r="A45" s="66"/>
      <c r="B45" s="67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183"/>
    </row>
    <row r="46" spans="3:30" ht="13.5" customHeight="1"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80"/>
    </row>
    <row r="47" spans="3:30" ht="13.5" customHeight="1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</row>
  </sheetData>
  <mergeCells count="30">
    <mergeCell ref="AB5:AB6"/>
    <mergeCell ref="AC5:AC6"/>
    <mergeCell ref="W5:W6"/>
    <mergeCell ref="X5:X6"/>
    <mergeCell ref="Y5:Y6"/>
    <mergeCell ref="AA5:AA6"/>
    <mergeCell ref="S5:S6"/>
    <mergeCell ref="T5:T6"/>
    <mergeCell ref="U5:U6"/>
    <mergeCell ref="V5:V6"/>
    <mergeCell ref="AD4:AD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4:B6"/>
    <mergeCell ref="C4:C6"/>
    <mergeCell ref="H4:V4"/>
    <mergeCell ref="Z4:Z6"/>
    <mergeCell ref="M5:M6"/>
    <mergeCell ref="N5:N6"/>
    <mergeCell ref="O5:O6"/>
    <mergeCell ref="P5:P6"/>
    <mergeCell ref="Q5:Q6"/>
    <mergeCell ref="R5:R6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49"/>
  <sheetViews>
    <sheetView workbookViewId="0" topLeftCell="A1">
      <selection activeCell="A1" sqref="A1:IV16384"/>
    </sheetView>
  </sheetViews>
  <sheetFormatPr defaultColWidth="9.00390625" defaultRowHeight="13.5"/>
  <cols>
    <col min="1" max="1" width="4.125" style="0" customWidth="1"/>
    <col min="2" max="2" width="9.125" style="0" customWidth="1"/>
    <col min="3" max="3" width="10.75390625" style="0" customWidth="1"/>
    <col min="4" max="4" width="9.625" style="0" customWidth="1"/>
    <col min="5" max="9" width="10.75390625" style="0" customWidth="1"/>
    <col min="10" max="10" width="9.75390625" style="0" customWidth="1"/>
    <col min="11" max="11" width="10.75390625" style="0" customWidth="1"/>
    <col min="12" max="13" width="9.625" style="0" customWidth="1"/>
    <col min="14" max="15" width="10.75390625" style="0" customWidth="1"/>
    <col min="16" max="16" width="9.625" style="0" customWidth="1"/>
    <col min="17" max="18" width="10.75390625" style="0" customWidth="1"/>
    <col min="19" max="19" width="11.75390625" style="0" customWidth="1"/>
    <col min="20" max="21" width="9.625" style="0" customWidth="1"/>
    <col min="22" max="22" width="10.75390625" style="0" customWidth="1"/>
    <col min="23" max="24" width="9.625" style="0" customWidth="1"/>
    <col min="25" max="26" width="10.75390625" style="0" customWidth="1"/>
    <col min="27" max="27" width="9.625" style="0" customWidth="1"/>
    <col min="28" max="28" width="5.625" style="0" customWidth="1"/>
  </cols>
  <sheetData>
    <row r="1" spans="1:28" ht="13.5" customHeight="1">
      <c r="A1" s="72" t="s">
        <v>624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28" ht="13.5" customHeight="1">
      <c r="A2" s="19" t="s">
        <v>634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3:28" ht="13.5" customHeight="1" thickBot="1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128" t="s">
        <v>635</v>
      </c>
    </row>
    <row r="4" spans="1:28" ht="18" customHeight="1" thickTop="1">
      <c r="A4" s="99" t="s">
        <v>636</v>
      </c>
      <c r="B4" s="325"/>
      <c r="C4" s="187"/>
      <c r="D4" s="185"/>
      <c r="E4" s="352" t="s">
        <v>637</v>
      </c>
      <c r="F4" s="352"/>
      <c r="G4" s="352"/>
      <c r="H4" s="352"/>
      <c r="I4" s="352"/>
      <c r="J4" s="352"/>
      <c r="K4" s="352"/>
      <c r="L4" s="185"/>
      <c r="M4" s="185"/>
      <c r="N4" s="353"/>
      <c r="O4" s="185"/>
      <c r="P4" s="354"/>
      <c r="Q4" s="352" t="s">
        <v>638</v>
      </c>
      <c r="R4" s="352"/>
      <c r="S4" s="352"/>
      <c r="T4" s="352"/>
      <c r="U4" s="352"/>
      <c r="V4" s="352"/>
      <c r="W4" s="352"/>
      <c r="X4" s="352"/>
      <c r="Y4" s="354"/>
      <c r="Z4" s="185"/>
      <c r="AA4" s="355"/>
      <c r="AB4" s="329" t="s">
        <v>639</v>
      </c>
    </row>
    <row r="5" spans="1:28" ht="20.25" customHeight="1">
      <c r="A5" s="103"/>
      <c r="B5" s="330"/>
      <c r="C5" s="30" t="s">
        <v>465</v>
      </c>
      <c r="D5" s="30" t="s">
        <v>466</v>
      </c>
      <c r="E5" s="105" t="s">
        <v>640</v>
      </c>
      <c r="F5" s="30" t="s">
        <v>468</v>
      </c>
      <c r="G5" s="30" t="s">
        <v>469</v>
      </c>
      <c r="H5" s="30" t="s">
        <v>563</v>
      </c>
      <c r="I5" s="30" t="s">
        <v>471</v>
      </c>
      <c r="J5" s="105" t="s">
        <v>641</v>
      </c>
      <c r="K5" s="30" t="s">
        <v>347</v>
      </c>
      <c r="L5" s="30" t="s">
        <v>473</v>
      </c>
      <c r="M5" s="105" t="s">
        <v>642</v>
      </c>
      <c r="N5" s="30" t="s">
        <v>475</v>
      </c>
      <c r="O5" s="30" t="s">
        <v>476</v>
      </c>
      <c r="P5" s="105" t="s">
        <v>643</v>
      </c>
      <c r="Q5" s="30" t="s">
        <v>477</v>
      </c>
      <c r="R5" s="30" t="s">
        <v>287</v>
      </c>
      <c r="S5" s="105" t="s">
        <v>644</v>
      </c>
      <c r="T5" s="105" t="s">
        <v>645</v>
      </c>
      <c r="U5" s="105" t="s">
        <v>646</v>
      </c>
      <c r="V5" s="30" t="s">
        <v>347</v>
      </c>
      <c r="W5" s="30" t="s">
        <v>484</v>
      </c>
      <c r="X5" s="105" t="s">
        <v>647</v>
      </c>
      <c r="Y5" s="30" t="s">
        <v>486</v>
      </c>
      <c r="Z5" s="30" t="s">
        <v>487</v>
      </c>
      <c r="AA5" s="105" t="s">
        <v>648</v>
      </c>
      <c r="AB5" s="334"/>
    </row>
    <row r="6" spans="1:28" ht="20.25" customHeight="1">
      <c r="A6" s="109"/>
      <c r="B6" s="335"/>
      <c r="C6" s="35"/>
      <c r="D6" s="35"/>
      <c r="E6" s="110"/>
      <c r="F6" s="35"/>
      <c r="G6" s="35"/>
      <c r="H6" s="35"/>
      <c r="I6" s="35"/>
      <c r="J6" s="110"/>
      <c r="K6" s="35"/>
      <c r="L6" s="35"/>
      <c r="M6" s="110"/>
      <c r="N6" s="35"/>
      <c r="O6" s="35"/>
      <c r="P6" s="110"/>
      <c r="Q6" s="35"/>
      <c r="R6" s="35"/>
      <c r="S6" s="110"/>
      <c r="T6" s="110"/>
      <c r="U6" s="110"/>
      <c r="V6" s="35"/>
      <c r="W6" s="35"/>
      <c r="X6" s="110"/>
      <c r="Y6" s="35"/>
      <c r="Z6" s="35"/>
      <c r="AA6" s="110"/>
      <c r="AB6" s="338"/>
    </row>
    <row r="7" spans="1:28" ht="13.5" customHeight="1">
      <c r="A7" s="38"/>
      <c r="B7" s="39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134"/>
    </row>
    <row r="8" spans="1:28" ht="13.5" customHeight="1">
      <c r="A8" s="28" t="s">
        <v>649</v>
      </c>
      <c r="B8" s="89"/>
      <c r="C8" s="339">
        <v>33043655</v>
      </c>
      <c r="D8" s="339">
        <v>1365782</v>
      </c>
      <c r="E8" s="339">
        <v>47466549</v>
      </c>
      <c r="F8" s="339">
        <v>15538623</v>
      </c>
      <c r="G8" s="339">
        <v>82721083</v>
      </c>
      <c r="H8" s="339">
        <v>13533628</v>
      </c>
      <c r="I8" s="339">
        <v>50166912</v>
      </c>
      <c r="J8" s="339">
        <v>5629269</v>
      </c>
      <c r="K8" s="339">
        <v>69314358</v>
      </c>
      <c r="L8" s="339">
        <v>516039</v>
      </c>
      <c r="M8" s="339">
        <v>0</v>
      </c>
      <c r="N8" s="339">
        <v>73108068</v>
      </c>
      <c r="O8" s="339">
        <v>44113224</v>
      </c>
      <c r="P8" s="339">
        <v>3429910</v>
      </c>
      <c r="Q8" s="339">
        <v>40721528</v>
      </c>
      <c r="R8" s="339">
        <v>50168730</v>
      </c>
      <c r="S8" s="339">
        <v>145102863</v>
      </c>
      <c r="T8" s="339">
        <v>5629269</v>
      </c>
      <c r="U8" s="339">
        <v>0</v>
      </c>
      <c r="V8" s="339">
        <v>69312670</v>
      </c>
      <c r="W8" s="339">
        <v>14690635</v>
      </c>
      <c r="X8" s="339">
        <v>1508581</v>
      </c>
      <c r="Y8" s="339">
        <v>12965893</v>
      </c>
      <c r="Z8" s="339">
        <v>24226715</v>
      </c>
      <c r="AA8" s="339">
        <v>0</v>
      </c>
      <c r="AB8" s="173" t="s">
        <v>650</v>
      </c>
    </row>
    <row r="9" spans="1:28" ht="13.5" customHeight="1">
      <c r="A9" s="90" t="s">
        <v>651</v>
      </c>
      <c r="B9" s="91"/>
      <c r="C9" s="339">
        <v>33489689</v>
      </c>
      <c r="D9" s="339">
        <v>1372520</v>
      </c>
      <c r="E9" s="339">
        <v>50548756</v>
      </c>
      <c r="F9" s="339">
        <v>13337302</v>
      </c>
      <c r="G9" s="339">
        <v>82440852</v>
      </c>
      <c r="H9" s="339">
        <v>13413173</v>
      </c>
      <c r="I9" s="339">
        <v>47261701</v>
      </c>
      <c r="J9" s="339">
        <v>3707522</v>
      </c>
      <c r="K9" s="339">
        <v>66499099</v>
      </c>
      <c r="L9" s="339">
        <v>1013595</v>
      </c>
      <c r="M9" s="339">
        <v>0</v>
      </c>
      <c r="N9" s="339">
        <v>72778502</v>
      </c>
      <c r="O9" s="339">
        <v>42598721</v>
      </c>
      <c r="P9" s="339">
        <v>3595406</v>
      </c>
      <c r="Q9" s="339">
        <v>28382798</v>
      </c>
      <c r="R9" s="339">
        <v>48513304</v>
      </c>
      <c r="S9" s="339">
        <v>128867780</v>
      </c>
      <c r="T9" s="339">
        <v>3707522</v>
      </c>
      <c r="U9" s="339">
        <v>0</v>
      </c>
      <c r="V9" s="339">
        <v>66497596</v>
      </c>
      <c r="W9" s="339">
        <v>11146439</v>
      </c>
      <c r="X9" s="339">
        <v>1102462</v>
      </c>
      <c r="Y9" s="339">
        <v>12682199</v>
      </c>
      <c r="Z9" s="339">
        <v>30216852</v>
      </c>
      <c r="AA9" s="339">
        <v>0</v>
      </c>
      <c r="AB9" s="341">
        <v>12</v>
      </c>
    </row>
    <row r="10" spans="1:28" s="47" customFormat="1" ht="13.5" customHeight="1">
      <c r="A10" s="90" t="s">
        <v>652</v>
      </c>
      <c r="B10" s="91"/>
      <c r="C10" s="339">
        <v>35389769</v>
      </c>
      <c r="D10" s="339">
        <v>1540455</v>
      </c>
      <c r="E10" s="339">
        <v>43242932</v>
      </c>
      <c r="F10" s="339">
        <v>14296908</v>
      </c>
      <c r="G10" s="339">
        <v>79370483</v>
      </c>
      <c r="H10" s="339">
        <v>13854319</v>
      </c>
      <c r="I10" s="339">
        <v>47511004</v>
      </c>
      <c r="J10" s="339">
        <v>2616107</v>
      </c>
      <c r="K10" s="339">
        <v>71612574</v>
      </c>
      <c r="L10" s="339">
        <v>728444</v>
      </c>
      <c r="M10" s="339">
        <v>0</v>
      </c>
      <c r="N10" s="339">
        <v>71777120</v>
      </c>
      <c r="O10" s="339">
        <v>45416644</v>
      </c>
      <c r="P10" s="339">
        <v>3196637</v>
      </c>
      <c r="Q10" s="339">
        <v>29707606</v>
      </c>
      <c r="R10" s="339">
        <v>49989834</v>
      </c>
      <c r="S10" s="339">
        <v>124250855</v>
      </c>
      <c r="T10" s="339">
        <v>2616107</v>
      </c>
      <c r="U10" s="339">
        <v>0</v>
      </c>
      <c r="V10" s="339">
        <v>71582420</v>
      </c>
      <c r="W10" s="339">
        <v>8495530</v>
      </c>
      <c r="X10" s="339">
        <v>2027412</v>
      </c>
      <c r="Y10" s="339">
        <v>11993169</v>
      </c>
      <c r="Z10" s="339">
        <v>30705472</v>
      </c>
      <c r="AA10" s="339">
        <v>0</v>
      </c>
      <c r="AB10" s="341">
        <v>13</v>
      </c>
    </row>
    <row r="11" spans="1:28" s="47" customFormat="1" ht="13.5" customHeight="1">
      <c r="A11" s="90" t="s">
        <v>653</v>
      </c>
      <c r="B11" s="91"/>
      <c r="C11" s="339">
        <v>34307678</v>
      </c>
      <c r="D11" s="339">
        <v>1581577</v>
      </c>
      <c r="E11" s="339">
        <v>41657019</v>
      </c>
      <c r="F11" s="339">
        <v>12954946</v>
      </c>
      <c r="G11" s="339">
        <v>68147590</v>
      </c>
      <c r="H11" s="339">
        <v>13518859</v>
      </c>
      <c r="I11" s="339">
        <v>47764466</v>
      </c>
      <c r="J11" s="339">
        <v>596234</v>
      </c>
      <c r="K11" s="339">
        <v>73598236</v>
      </c>
      <c r="L11" s="339">
        <v>2855296</v>
      </c>
      <c r="M11" s="339">
        <v>0</v>
      </c>
      <c r="N11" s="339">
        <v>70106393</v>
      </c>
      <c r="O11" s="339">
        <v>46181557</v>
      </c>
      <c r="P11" s="339">
        <v>2849738</v>
      </c>
      <c r="Q11" s="339">
        <v>31357684</v>
      </c>
      <c r="R11" s="339">
        <v>52543569</v>
      </c>
      <c r="S11" s="339">
        <v>108040832</v>
      </c>
      <c r="T11" s="339">
        <v>596234</v>
      </c>
      <c r="U11" s="339">
        <v>0</v>
      </c>
      <c r="V11" s="339">
        <v>73515466</v>
      </c>
      <c r="W11" s="339">
        <v>8712803</v>
      </c>
      <c r="X11" s="339">
        <v>1097543</v>
      </c>
      <c r="Y11" s="339">
        <v>11223002</v>
      </c>
      <c r="Z11" s="339">
        <v>34617356</v>
      </c>
      <c r="AA11" s="339">
        <v>0</v>
      </c>
      <c r="AB11" s="341">
        <v>14</v>
      </c>
    </row>
    <row r="12" spans="1:28" s="50" customFormat="1" ht="13.5" customHeight="1">
      <c r="A12" s="92" t="s">
        <v>654</v>
      </c>
      <c r="B12" s="93"/>
      <c r="C12" s="356">
        <v>32965541</v>
      </c>
      <c r="D12" s="356">
        <v>1675177</v>
      </c>
      <c r="E12" s="356">
        <v>37287636</v>
      </c>
      <c r="F12" s="356">
        <v>12375778</v>
      </c>
      <c r="G12" s="356">
        <v>61283406</v>
      </c>
      <c r="H12" s="356">
        <v>14228459</v>
      </c>
      <c r="I12" s="356">
        <v>51078247</v>
      </c>
      <c r="J12" s="356">
        <v>1687366</v>
      </c>
      <c r="K12" s="356">
        <v>72968030</v>
      </c>
      <c r="L12" s="356">
        <v>705135</v>
      </c>
      <c r="M12" s="356" t="s">
        <v>147</v>
      </c>
      <c r="N12" s="356">
        <v>69412148</v>
      </c>
      <c r="O12" s="356">
        <v>45786981</v>
      </c>
      <c r="P12" s="356">
        <v>2840339</v>
      </c>
      <c r="Q12" s="356">
        <v>35750821</v>
      </c>
      <c r="R12" s="356">
        <v>50287862</v>
      </c>
      <c r="S12" s="356">
        <v>102323622</v>
      </c>
      <c r="T12" s="356">
        <v>1687366</v>
      </c>
      <c r="U12" s="356" t="s">
        <v>147</v>
      </c>
      <c r="V12" s="356">
        <v>72921508</v>
      </c>
      <c r="W12" s="356">
        <v>9001659</v>
      </c>
      <c r="X12" s="356">
        <v>938169</v>
      </c>
      <c r="Y12" s="356">
        <v>11812755</v>
      </c>
      <c r="Z12" s="356">
        <v>34023708</v>
      </c>
      <c r="AA12" s="357" t="s">
        <v>147</v>
      </c>
      <c r="AB12" s="343">
        <v>15</v>
      </c>
    </row>
    <row r="13" spans="1:28" ht="13.5" customHeight="1">
      <c r="A13" s="38"/>
      <c r="B13" s="39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39"/>
      <c r="AB13" s="134"/>
    </row>
    <row r="14" spans="1:28" ht="13.5" customHeight="1">
      <c r="A14" s="125">
        <v>201</v>
      </c>
      <c r="B14" s="214" t="s">
        <v>145</v>
      </c>
      <c r="C14" s="358">
        <v>5577525</v>
      </c>
      <c r="D14" s="358">
        <v>791973</v>
      </c>
      <c r="E14" s="358">
        <v>1835053</v>
      </c>
      <c r="F14" s="358">
        <v>4157152</v>
      </c>
      <c r="G14" s="358">
        <v>10206701</v>
      </c>
      <c r="H14" s="358">
        <v>1761817</v>
      </c>
      <c r="I14" s="358">
        <v>7172405</v>
      </c>
      <c r="J14" s="358">
        <v>114311</v>
      </c>
      <c r="K14" s="358">
        <v>8904199</v>
      </c>
      <c r="L14" s="358">
        <v>417059</v>
      </c>
      <c r="M14" s="358" t="s">
        <v>147</v>
      </c>
      <c r="N14" s="358">
        <v>8907927</v>
      </c>
      <c r="O14" s="358">
        <v>8345845</v>
      </c>
      <c r="P14" s="358">
        <v>409557</v>
      </c>
      <c r="Q14" s="358">
        <v>8308040</v>
      </c>
      <c r="R14" s="358">
        <v>5512000</v>
      </c>
      <c r="S14" s="358">
        <v>9372488</v>
      </c>
      <c r="T14" s="358">
        <v>114311</v>
      </c>
      <c r="U14" s="358" t="s">
        <v>147</v>
      </c>
      <c r="V14" s="358">
        <v>8901994</v>
      </c>
      <c r="W14" s="358">
        <v>887091</v>
      </c>
      <c r="X14" s="358">
        <v>407590</v>
      </c>
      <c r="Y14" s="358">
        <v>4426728</v>
      </c>
      <c r="Z14" s="358">
        <v>5554184</v>
      </c>
      <c r="AA14" s="340" t="s">
        <v>147</v>
      </c>
      <c r="AB14" s="348">
        <v>201</v>
      </c>
    </row>
    <row r="15" spans="1:28" ht="13.5" customHeight="1">
      <c r="A15" s="125">
        <v>202</v>
      </c>
      <c r="B15" s="214" t="s">
        <v>146</v>
      </c>
      <c r="C15" s="358">
        <v>1788391</v>
      </c>
      <c r="D15" s="358">
        <v>199777</v>
      </c>
      <c r="E15" s="358">
        <v>727002</v>
      </c>
      <c r="F15" s="358">
        <v>423299</v>
      </c>
      <c r="G15" s="358">
        <v>1314052</v>
      </c>
      <c r="H15" s="358">
        <v>641320</v>
      </c>
      <c r="I15" s="358">
        <v>2396181</v>
      </c>
      <c r="J15" s="358">
        <v>112149</v>
      </c>
      <c r="K15" s="358">
        <v>2768269</v>
      </c>
      <c r="L15" s="358">
        <v>74787</v>
      </c>
      <c r="M15" s="358" t="s">
        <v>147</v>
      </c>
      <c r="N15" s="358">
        <v>3359381</v>
      </c>
      <c r="O15" s="358">
        <v>1736549</v>
      </c>
      <c r="P15" s="358">
        <v>142323</v>
      </c>
      <c r="Q15" s="358">
        <v>2708203</v>
      </c>
      <c r="R15" s="358">
        <v>2501307</v>
      </c>
      <c r="S15" s="358">
        <v>2640935</v>
      </c>
      <c r="T15" s="358">
        <v>112149</v>
      </c>
      <c r="U15" s="358" t="s">
        <v>147</v>
      </c>
      <c r="V15" s="358">
        <v>2768029</v>
      </c>
      <c r="W15" s="358">
        <v>5476</v>
      </c>
      <c r="X15" s="358">
        <v>217245</v>
      </c>
      <c r="Y15" s="358">
        <v>362254</v>
      </c>
      <c r="Z15" s="358">
        <v>1151147</v>
      </c>
      <c r="AA15" s="340" t="s">
        <v>147</v>
      </c>
      <c r="AB15" s="348">
        <v>202</v>
      </c>
    </row>
    <row r="16" spans="1:28" ht="13.5" customHeight="1">
      <c r="A16" s="125">
        <v>203</v>
      </c>
      <c r="B16" s="214" t="s">
        <v>148</v>
      </c>
      <c r="C16" s="358">
        <v>2314247</v>
      </c>
      <c r="D16" s="358">
        <v>140573</v>
      </c>
      <c r="E16" s="358">
        <v>2012730</v>
      </c>
      <c r="F16" s="358">
        <v>646086</v>
      </c>
      <c r="G16" s="358">
        <v>7811194</v>
      </c>
      <c r="H16" s="358">
        <v>907103</v>
      </c>
      <c r="I16" s="358">
        <v>5321114</v>
      </c>
      <c r="J16" s="358">
        <v>53572</v>
      </c>
      <c r="K16" s="358">
        <v>4771377</v>
      </c>
      <c r="L16" s="358" t="s">
        <v>147</v>
      </c>
      <c r="M16" s="358" t="s">
        <v>147</v>
      </c>
      <c r="N16" s="358">
        <v>4446880</v>
      </c>
      <c r="O16" s="358">
        <v>3954291</v>
      </c>
      <c r="P16" s="358">
        <v>240033</v>
      </c>
      <c r="Q16" s="358">
        <v>4318532</v>
      </c>
      <c r="R16" s="358">
        <v>3160654</v>
      </c>
      <c r="S16" s="358">
        <v>10363931</v>
      </c>
      <c r="T16" s="358">
        <v>53572</v>
      </c>
      <c r="U16" s="358" t="s">
        <v>147</v>
      </c>
      <c r="V16" s="358">
        <v>4771377</v>
      </c>
      <c r="W16" s="358">
        <v>131612</v>
      </c>
      <c r="X16" s="358">
        <v>36300</v>
      </c>
      <c r="Y16" s="358">
        <v>498357</v>
      </c>
      <c r="Z16" s="358">
        <v>3109907</v>
      </c>
      <c r="AA16" s="340" t="s">
        <v>147</v>
      </c>
      <c r="AB16" s="348">
        <v>203</v>
      </c>
    </row>
    <row r="17" spans="1:28" ht="13.5" customHeight="1">
      <c r="A17" s="125">
        <v>204</v>
      </c>
      <c r="B17" s="214" t="s">
        <v>149</v>
      </c>
      <c r="C17" s="358">
        <v>1492444</v>
      </c>
      <c r="D17" s="358">
        <v>4665</v>
      </c>
      <c r="E17" s="358">
        <v>1438981</v>
      </c>
      <c r="F17" s="358">
        <v>772370</v>
      </c>
      <c r="G17" s="358">
        <v>2827105</v>
      </c>
      <c r="H17" s="358">
        <v>641551</v>
      </c>
      <c r="I17" s="358">
        <v>1773174</v>
      </c>
      <c r="J17" s="358">
        <v>56254</v>
      </c>
      <c r="K17" s="358">
        <v>2591948</v>
      </c>
      <c r="L17" s="358"/>
      <c r="M17" s="358" t="s">
        <v>147</v>
      </c>
      <c r="N17" s="358">
        <v>3587354</v>
      </c>
      <c r="O17" s="358">
        <v>1512757</v>
      </c>
      <c r="P17" s="358">
        <v>93329</v>
      </c>
      <c r="Q17" s="358">
        <v>3325520</v>
      </c>
      <c r="R17" s="358">
        <v>2728644</v>
      </c>
      <c r="S17" s="358">
        <v>3572470</v>
      </c>
      <c r="T17" s="358">
        <v>56254</v>
      </c>
      <c r="U17" s="358" t="s">
        <v>147</v>
      </c>
      <c r="V17" s="358">
        <v>2591948</v>
      </c>
      <c r="W17" s="358">
        <v>13248</v>
      </c>
      <c r="X17" s="358">
        <v>366</v>
      </c>
      <c r="Y17" s="358">
        <v>357660</v>
      </c>
      <c r="Z17" s="358">
        <v>1403265</v>
      </c>
      <c r="AA17" s="340" t="s">
        <v>147</v>
      </c>
      <c r="AB17" s="348">
        <v>204</v>
      </c>
    </row>
    <row r="18" spans="1:28" ht="13.5" customHeight="1">
      <c r="A18" s="125">
        <v>205</v>
      </c>
      <c r="B18" s="214" t="s">
        <v>150</v>
      </c>
      <c r="C18" s="358">
        <v>1703009</v>
      </c>
      <c r="D18" s="358">
        <v>46700</v>
      </c>
      <c r="E18" s="358">
        <v>1267506</v>
      </c>
      <c r="F18" s="358">
        <v>438704</v>
      </c>
      <c r="G18" s="358">
        <v>1950896</v>
      </c>
      <c r="H18" s="358">
        <v>623231</v>
      </c>
      <c r="I18" s="358">
        <v>2295029</v>
      </c>
      <c r="J18" s="358">
        <v>118215</v>
      </c>
      <c r="K18" s="358">
        <v>2744152</v>
      </c>
      <c r="L18" s="358">
        <v>60800</v>
      </c>
      <c r="M18" s="358" t="s">
        <v>147</v>
      </c>
      <c r="N18" s="358">
        <v>3083719</v>
      </c>
      <c r="O18" s="358">
        <v>1218521</v>
      </c>
      <c r="P18" s="358">
        <v>63258</v>
      </c>
      <c r="Q18" s="358">
        <v>1605276</v>
      </c>
      <c r="R18" s="358">
        <v>2768470</v>
      </c>
      <c r="S18" s="358">
        <v>4380133</v>
      </c>
      <c r="T18" s="358">
        <v>118215</v>
      </c>
      <c r="U18" s="358" t="s">
        <v>147</v>
      </c>
      <c r="V18" s="358">
        <v>2744152</v>
      </c>
      <c r="W18" s="358">
        <v>378146</v>
      </c>
      <c r="X18" s="358">
        <v>24059</v>
      </c>
      <c r="Y18" s="358">
        <v>408193</v>
      </c>
      <c r="Z18" s="358">
        <v>970069</v>
      </c>
      <c r="AA18" s="340" t="s">
        <v>147</v>
      </c>
      <c r="AB18" s="348">
        <v>205</v>
      </c>
    </row>
    <row r="19" spans="1:28" ht="13.5" customHeight="1">
      <c r="A19" s="125">
        <v>206</v>
      </c>
      <c r="B19" s="214" t="s">
        <v>151</v>
      </c>
      <c r="C19" s="358">
        <v>999580</v>
      </c>
      <c r="D19" s="358">
        <v>141714</v>
      </c>
      <c r="E19" s="358">
        <v>760317</v>
      </c>
      <c r="F19" s="358">
        <v>487428</v>
      </c>
      <c r="G19" s="358">
        <v>2739356</v>
      </c>
      <c r="H19" s="358">
        <v>573322</v>
      </c>
      <c r="I19" s="358">
        <v>1834171</v>
      </c>
      <c r="J19" s="358">
        <v>18852</v>
      </c>
      <c r="K19" s="358">
        <v>1505488</v>
      </c>
      <c r="L19" s="358" t="s">
        <v>147</v>
      </c>
      <c r="M19" s="358" t="s">
        <v>147</v>
      </c>
      <c r="N19" s="358">
        <v>2817679</v>
      </c>
      <c r="O19" s="358">
        <v>1386189</v>
      </c>
      <c r="P19" s="358">
        <v>78820</v>
      </c>
      <c r="Q19" s="358">
        <v>1274431</v>
      </c>
      <c r="R19" s="358">
        <v>1802054</v>
      </c>
      <c r="S19" s="358">
        <v>3491807</v>
      </c>
      <c r="T19" s="358">
        <v>18852</v>
      </c>
      <c r="U19" s="358" t="s">
        <v>147</v>
      </c>
      <c r="V19" s="358">
        <v>1505488</v>
      </c>
      <c r="W19" s="358">
        <v>12186</v>
      </c>
      <c r="X19" s="358">
        <v>6150</v>
      </c>
      <c r="Y19" s="358">
        <v>274800</v>
      </c>
      <c r="Z19" s="358">
        <v>1362720</v>
      </c>
      <c r="AA19" s="340" t="s">
        <v>147</v>
      </c>
      <c r="AB19" s="348">
        <v>206</v>
      </c>
    </row>
    <row r="20" spans="1:28" ht="13.5" customHeight="1">
      <c r="A20" s="125">
        <v>207</v>
      </c>
      <c r="B20" s="214" t="s">
        <v>152</v>
      </c>
      <c r="C20" s="358">
        <v>852037</v>
      </c>
      <c r="D20" s="358">
        <v>20652</v>
      </c>
      <c r="E20" s="358">
        <v>373612</v>
      </c>
      <c r="F20" s="358">
        <v>210429</v>
      </c>
      <c r="G20" s="358">
        <v>883917</v>
      </c>
      <c r="H20" s="358">
        <v>499973</v>
      </c>
      <c r="I20" s="358">
        <v>952181</v>
      </c>
      <c r="J20" s="358">
        <v>33366</v>
      </c>
      <c r="K20" s="358">
        <v>1593663</v>
      </c>
      <c r="L20" s="358">
        <v>71830</v>
      </c>
      <c r="M20" s="358" t="s">
        <v>147</v>
      </c>
      <c r="N20" s="358">
        <v>2358321</v>
      </c>
      <c r="O20" s="358">
        <v>1153378</v>
      </c>
      <c r="P20" s="358">
        <v>115185</v>
      </c>
      <c r="Q20" s="358">
        <v>1504683</v>
      </c>
      <c r="R20" s="358">
        <v>1195686</v>
      </c>
      <c r="S20" s="358">
        <v>1904068</v>
      </c>
      <c r="T20" s="358">
        <v>33366</v>
      </c>
      <c r="U20" s="358" t="s">
        <v>147</v>
      </c>
      <c r="V20" s="358">
        <v>1593663</v>
      </c>
      <c r="W20" s="358">
        <v>324506</v>
      </c>
      <c r="X20" s="358">
        <v>5216</v>
      </c>
      <c r="Y20" s="358">
        <v>377300</v>
      </c>
      <c r="Z20" s="358">
        <v>932981</v>
      </c>
      <c r="AA20" s="340" t="s">
        <v>147</v>
      </c>
      <c r="AB20" s="348">
        <v>207</v>
      </c>
    </row>
    <row r="21" spans="1:28" ht="13.5" customHeight="1">
      <c r="A21" s="125">
        <v>208</v>
      </c>
      <c r="B21" s="214" t="s">
        <v>153</v>
      </c>
      <c r="C21" s="358">
        <v>1110648</v>
      </c>
      <c r="D21" s="358">
        <v>132995</v>
      </c>
      <c r="E21" s="358">
        <v>716812</v>
      </c>
      <c r="F21" s="358">
        <v>393470</v>
      </c>
      <c r="G21" s="358">
        <v>2882277</v>
      </c>
      <c r="H21" s="358">
        <v>352732</v>
      </c>
      <c r="I21" s="358">
        <v>1233748</v>
      </c>
      <c r="J21" s="358">
        <v>22968</v>
      </c>
      <c r="K21" s="358">
        <v>2029478</v>
      </c>
      <c r="L21" s="358" t="s">
        <v>147</v>
      </c>
      <c r="M21" s="358" t="s">
        <v>147</v>
      </c>
      <c r="N21" s="358">
        <v>2134128</v>
      </c>
      <c r="O21" s="358">
        <v>1792950</v>
      </c>
      <c r="P21" s="358">
        <v>137625</v>
      </c>
      <c r="Q21" s="358">
        <v>1154394</v>
      </c>
      <c r="R21" s="358">
        <v>1166826</v>
      </c>
      <c r="S21" s="358">
        <v>2288202</v>
      </c>
      <c r="T21" s="358">
        <v>22968</v>
      </c>
      <c r="U21" s="358" t="s">
        <v>147</v>
      </c>
      <c r="V21" s="358">
        <v>2029478</v>
      </c>
      <c r="W21" s="358">
        <v>1772</v>
      </c>
      <c r="X21" s="358">
        <v>3800</v>
      </c>
      <c r="Y21" s="358">
        <v>774900</v>
      </c>
      <c r="Z21" s="358">
        <v>1265212</v>
      </c>
      <c r="AA21" s="340" t="s">
        <v>147</v>
      </c>
      <c r="AB21" s="348">
        <v>208</v>
      </c>
    </row>
    <row r="22" spans="1:28" ht="13.5" customHeight="1">
      <c r="A22" s="125"/>
      <c r="B22" s="214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39"/>
      <c r="AB22" s="348"/>
    </row>
    <row r="23" spans="1:28" ht="13.5" customHeight="1">
      <c r="A23" s="125">
        <v>301</v>
      </c>
      <c r="B23" s="214" t="s">
        <v>154</v>
      </c>
      <c r="C23" s="358">
        <v>245794</v>
      </c>
      <c r="D23" s="358" t="s">
        <v>147</v>
      </c>
      <c r="E23" s="358">
        <v>694480</v>
      </c>
      <c r="F23" s="358">
        <v>61904</v>
      </c>
      <c r="G23" s="358">
        <v>641244</v>
      </c>
      <c r="H23" s="358">
        <v>279370</v>
      </c>
      <c r="I23" s="358">
        <v>755134</v>
      </c>
      <c r="J23" s="358">
        <v>2492</v>
      </c>
      <c r="K23" s="358">
        <v>680804</v>
      </c>
      <c r="L23" s="358" t="s">
        <v>147</v>
      </c>
      <c r="M23" s="358" t="s">
        <v>147</v>
      </c>
      <c r="N23" s="358">
        <v>1025375</v>
      </c>
      <c r="O23" s="358">
        <v>822049</v>
      </c>
      <c r="P23" s="358">
        <v>16317</v>
      </c>
      <c r="Q23" s="358">
        <v>245746</v>
      </c>
      <c r="R23" s="358">
        <v>357128</v>
      </c>
      <c r="S23" s="358">
        <v>1612839</v>
      </c>
      <c r="T23" s="358">
        <v>2492</v>
      </c>
      <c r="U23" s="358" t="s">
        <v>147</v>
      </c>
      <c r="V23" s="358">
        <v>680804</v>
      </c>
      <c r="W23" s="358">
        <v>1852753</v>
      </c>
      <c r="X23" s="358">
        <v>200</v>
      </c>
      <c r="Y23" s="358">
        <v>10000</v>
      </c>
      <c r="Z23" s="358">
        <v>479994</v>
      </c>
      <c r="AA23" s="340" t="s">
        <v>147</v>
      </c>
      <c r="AB23" s="348">
        <v>301</v>
      </c>
    </row>
    <row r="24" spans="1:28" ht="13.5" customHeight="1">
      <c r="A24" s="125">
        <v>302</v>
      </c>
      <c r="B24" s="214" t="s">
        <v>155</v>
      </c>
      <c r="C24" s="358">
        <v>151947</v>
      </c>
      <c r="D24" s="358" t="s">
        <v>147</v>
      </c>
      <c r="E24" s="358">
        <v>176303</v>
      </c>
      <c r="F24" s="358">
        <v>96507</v>
      </c>
      <c r="G24" s="358">
        <v>634822</v>
      </c>
      <c r="H24" s="358">
        <v>92198</v>
      </c>
      <c r="I24" s="358">
        <v>1369921</v>
      </c>
      <c r="J24" s="358">
        <v>31877</v>
      </c>
      <c r="K24" s="358">
        <v>533207</v>
      </c>
      <c r="L24" s="358" t="s">
        <v>147</v>
      </c>
      <c r="M24" s="358" t="s">
        <v>147</v>
      </c>
      <c r="N24" s="358">
        <v>696024</v>
      </c>
      <c r="O24" s="358">
        <v>421536</v>
      </c>
      <c r="P24" s="358">
        <v>7936</v>
      </c>
      <c r="Q24" s="358">
        <v>85844</v>
      </c>
      <c r="R24" s="358">
        <v>268002</v>
      </c>
      <c r="S24" s="358">
        <v>1837846</v>
      </c>
      <c r="T24" s="358">
        <v>31877</v>
      </c>
      <c r="U24" s="358" t="s">
        <v>147</v>
      </c>
      <c r="V24" s="358">
        <v>533207</v>
      </c>
      <c r="W24" s="358">
        <v>162821</v>
      </c>
      <c r="X24" s="358">
        <v>100</v>
      </c>
      <c r="Y24" s="358" t="s">
        <v>147</v>
      </c>
      <c r="Z24" s="358">
        <v>312413</v>
      </c>
      <c r="AA24" s="340" t="s">
        <v>147</v>
      </c>
      <c r="AB24" s="348">
        <v>302</v>
      </c>
    </row>
    <row r="25" spans="1:28" ht="13.5" customHeight="1">
      <c r="A25" s="125">
        <v>303</v>
      </c>
      <c r="B25" s="214" t="s">
        <v>156</v>
      </c>
      <c r="C25" s="358">
        <v>260515</v>
      </c>
      <c r="D25" s="358" t="s">
        <v>147</v>
      </c>
      <c r="E25" s="358">
        <v>282527</v>
      </c>
      <c r="F25" s="358">
        <v>38328</v>
      </c>
      <c r="G25" s="358">
        <v>314806</v>
      </c>
      <c r="H25" s="358">
        <v>144851</v>
      </c>
      <c r="I25" s="358">
        <v>431308</v>
      </c>
      <c r="J25" s="358">
        <v>24506</v>
      </c>
      <c r="K25" s="358">
        <v>978335</v>
      </c>
      <c r="L25" s="358" t="s">
        <v>147</v>
      </c>
      <c r="M25" s="358" t="s">
        <v>147</v>
      </c>
      <c r="N25" s="358">
        <v>784960</v>
      </c>
      <c r="O25" s="358">
        <v>627912</v>
      </c>
      <c r="P25" s="358">
        <v>5296</v>
      </c>
      <c r="Q25" s="358">
        <v>195201</v>
      </c>
      <c r="R25" s="358">
        <v>312759</v>
      </c>
      <c r="S25" s="358">
        <v>1018337</v>
      </c>
      <c r="T25" s="358">
        <v>24506</v>
      </c>
      <c r="U25" s="358" t="s">
        <v>147</v>
      </c>
      <c r="V25" s="358">
        <v>978335</v>
      </c>
      <c r="W25" s="358">
        <v>151003</v>
      </c>
      <c r="X25" s="358">
        <v>1500</v>
      </c>
      <c r="Y25" s="358" t="s">
        <v>147</v>
      </c>
      <c r="Z25" s="358">
        <v>346897</v>
      </c>
      <c r="AA25" s="340" t="s">
        <v>147</v>
      </c>
      <c r="AB25" s="348">
        <v>303</v>
      </c>
    </row>
    <row r="26" spans="1:28" ht="13.5" customHeight="1">
      <c r="A26" s="125">
        <v>304</v>
      </c>
      <c r="B26" s="214" t="s">
        <v>157</v>
      </c>
      <c r="C26" s="358">
        <v>304026</v>
      </c>
      <c r="D26" s="358" t="s">
        <v>147</v>
      </c>
      <c r="E26" s="358">
        <v>307705</v>
      </c>
      <c r="F26" s="358">
        <v>141751</v>
      </c>
      <c r="G26" s="358">
        <v>686451</v>
      </c>
      <c r="H26" s="358">
        <v>175389</v>
      </c>
      <c r="I26" s="358">
        <v>961679</v>
      </c>
      <c r="J26" s="358" t="s">
        <v>147</v>
      </c>
      <c r="K26" s="358">
        <v>900184</v>
      </c>
      <c r="L26" s="358" t="s">
        <v>147</v>
      </c>
      <c r="M26" s="358" t="s">
        <v>147</v>
      </c>
      <c r="N26" s="358">
        <v>1108696</v>
      </c>
      <c r="O26" s="358">
        <v>609797</v>
      </c>
      <c r="P26" s="358">
        <v>58669</v>
      </c>
      <c r="Q26" s="358">
        <v>265619</v>
      </c>
      <c r="R26" s="358">
        <v>602322</v>
      </c>
      <c r="S26" s="358">
        <v>819027</v>
      </c>
      <c r="T26" s="358" t="s">
        <v>147</v>
      </c>
      <c r="U26" s="358" t="s">
        <v>147</v>
      </c>
      <c r="V26" s="358">
        <v>900184</v>
      </c>
      <c r="W26" s="358">
        <v>20540</v>
      </c>
      <c r="X26" s="358">
        <v>200</v>
      </c>
      <c r="Y26" s="358">
        <v>8900</v>
      </c>
      <c r="Z26" s="358">
        <v>732136</v>
      </c>
      <c r="AA26" s="340" t="s">
        <v>147</v>
      </c>
      <c r="AB26" s="348">
        <v>304</v>
      </c>
    </row>
    <row r="27" spans="1:28" ht="13.5" customHeight="1">
      <c r="A27" s="125">
        <v>305</v>
      </c>
      <c r="B27" s="214" t="s">
        <v>158</v>
      </c>
      <c r="C27" s="358">
        <v>286010</v>
      </c>
      <c r="D27" s="358" t="s">
        <v>147</v>
      </c>
      <c r="E27" s="358">
        <v>506227</v>
      </c>
      <c r="F27" s="358">
        <v>69009</v>
      </c>
      <c r="G27" s="358">
        <v>587658</v>
      </c>
      <c r="H27" s="358">
        <v>129558</v>
      </c>
      <c r="I27" s="358">
        <v>671012</v>
      </c>
      <c r="J27" s="358">
        <v>5670</v>
      </c>
      <c r="K27" s="358">
        <v>780983</v>
      </c>
      <c r="L27" s="358" t="s">
        <v>147</v>
      </c>
      <c r="M27" s="358" t="s">
        <v>147</v>
      </c>
      <c r="N27" s="358">
        <v>670021</v>
      </c>
      <c r="O27" s="358">
        <v>473258</v>
      </c>
      <c r="P27" s="358">
        <v>74925</v>
      </c>
      <c r="Q27" s="358">
        <v>239691</v>
      </c>
      <c r="R27" s="358">
        <v>429668</v>
      </c>
      <c r="S27" s="358">
        <v>1288757</v>
      </c>
      <c r="T27" s="358">
        <v>5670</v>
      </c>
      <c r="U27" s="358" t="s">
        <v>147</v>
      </c>
      <c r="V27" s="358">
        <v>780983</v>
      </c>
      <c r="W27" s="358">
        <v>11365</v>
      </c>
      <c r="X27" s="358">
        <v>300</v>
      </c>
      <c r="Y27" s="358" t="s">
        <v>147</v>
      </c>
      <c r="Z27" s="358">
        <v>330688</v>
      </c>
      <c r="AA27" s="340" t="s">
        <v>147</v>
      </c>
      <c r="AB27" s="348">
        <v>305</v>
      </c>
    </row>
    <row r="28" spans="1:28" ht="13.5" customHeight="1">
      <c r="A28" s="125">
        <v>306</v>
      </c>
      <c r="B28" s="214" t="s">
        <v>159</v>
      </c>
      <c r="C28" s="358">
        <v>240993</v>
      </c>
      <c r="D28" s="358" t="s">
        <v>147</v>
      </c>
      <c r="E28" s="358">
        <v>121441</v>
      </c>
      <c r="F28" s="358">
        <v>90353</v>
      </c>
      <c r="G28" s="358">
        <v>443529</v>
      </c>
      <c r="H28" s="358">
        <v>138120</v>
      </c>
      <c r="I28" s="358">
        <v>516809</v>
      </c>
      <c r="J28" s="358">
        <v>6980</v>
      </c>
      <c r="K28" s="358">
        <v>585082</v>
      </c>
      <c r="L28" s="358" t="s">
        <v>147</v>
      </c>
      <c r="M28" s="358" t="s">
        <v>147</v>
      </c>
      <c r="N28" s="358">
        <v>614003</v>
      </c>
      <c r="O28" s="358">
        <v>448006</v>
      </c>
      <c r="P28" s="358">
        <v>48196</v>
      </c>
      <c r="Q28" s="358">
        <v>234281</v>
      </c>
      <c r="R28" s="358">
        <v>327119</v>
      </c>
      <c r="S28" s="358">
        <v>492347</v>
      </c>
      <c r="T28" s="358">
        <v>6980</v>
      </c>
      <c r="U28" s="358" t="s">
        <v>147</v>
      </c>
      <c r="V28" s="358">
        <v>584738</v>
      </c>
      <c r="W28" s="358">
        <v>1844</v>
      </c>
      <c r="X28" s="358">
        <v>200</v>
      </c>
      <c r="Y28" s="358" t="s">
        <v>147</v>
      </c>
      <c r="Z28" s="358">
        <v>428490</v>
      </c>
      <c r="AA28" s="340" t="s">
        <v>147</v>
      </c>
      <c r="AB28" s="348">
        <v>306</v>
      </c>
    </row>
    <row r="29" spans="1:28" ht="13.5" customHeight="1">
      <c r="A29" s="125">
        <v>307</v>
      </c>
      <c r="B29" s="214" t="s">
        <v>160</v>
      </c>
      <c r="C29" s="358">
        <v>499685</v>
      </c>
      <c r="D29" s="358">
        <v>13779</v>
      </c>
      <c r="E29" s="358">
        <v>338421</v>
      </c>
      <c r="F29" s="358">
        <v>108204</v>
      </c>
      <c r="G29" s="358">
        <v>734472</v>
      </c>
      <c r="H29" s="358">
        <v>154661</v>
      </c>
      <c r="I29" s="358">
        <v>387574</v>
      </c>
      <c r="J29" s="358">
        <v>27788</v>
      </c>
      <c r="K29" s="358">
        <v>690009</v>
      </c>
      <c r="L29" s="358" t="s">
        <v>147</v>
      </c>
      <c r="M29" s="358" t="s">
        <v>147</v>
      </c>
      <c r="N29" s="358">
        <v>766317</v>
      </c>
      <c r="O29" s="358">
        <v>714203</v>
      </c>
      <c r="P29" s="358">
        <v>38454</v>
      </c>
      <c r="Q29" s="358">
        <v>162907</v>
      </c>
      <c r="R29" s="358">
        <v>529520</v>
      </c>
      <c r="S29" s="358">
        <v>850305</v>
      </c>
      <c r="T29" s="358">
        <v>27788</v>
      </c>
      <c r="U29" s="358" t="s">
        <v>147</v>
      </c>
      <c r="V29" s="358">
        <v>690009</v>
      </c>
      <c r="W29" s="358">
        <v>100863</v>
      </c>
      <c r="X29" s="358" t="s">
        <v>147</v>
      </c>
      <c r="Y29" s="358" t="s">
        <v>147</v>
      </c>
      <c r="Z29" s="358">
        <v>651159</v>
      </c>
      <c r="AA29" s="340" t="s">
        <v>147</v>
      </c>
      <c r="AB29" s="348">
        <v>307</v>
      </c>
    </row>
    <row r="30" spans="1:28" ht="13.5" customHeight="1">
      <c r="A30" s="125">
        <v>308</v>
      </c>
      <c r="B30" s="214" t="s">
        <v>161</v>
      </c>
      <c r="C30" s="358">
        <v>188070</v>
      </c>
      <c r="D30" s="358" t="s">
        <v>147</v>
      </c>
      <c r="E30" s="358">
        <v>302343</v>
      </c>
      <c r="F30" s="358">
        <v>16569</v>
      </c>
      <c r="G30" s="358">
        <v>377846</v>
      </c>
      <c r="H30" s="358">
        <v>102570</v>
      </c>
      <c r="I30" s="358">
        <v>494998</v>
      </c>
      <c r="J30" s="358" t="s">
        <v>147</v>
      </c>
      <c r="K30" s="358">
        <v>392514</v>
      </c>
      <c r="L30" s="358" t="s">
        <v>147</v>
      </c>
      <c r="M30" s="358" t="s">
        <v>147</v>
      </c>
      <c r="N30" s="358">
        <v>571596</v>
      </c>
      <c r="O30" s="358">
        <v>377276</v>
      </c>
      <c r="P30" s="358">
        <v>8508</v>
      </c>
      <c r="Q30" s="358">
        <v>108644</v>
      </c>
      <c r="R30" s="358">
        <v>213081</v>
      </c>
      <c r="S30" s="358">
        <v>904446</v>
      </c>
      <c r="T30" s="358" t="s">
        <v>147</v>
      </c>
      <c r="U30" s="358" t="s">
        <v>147</v>
      </c>
      <c r="V30" s="358">
        <v>392514</v>
      </c>
      <c r="W30" s="358">
        <v>88369</v>
      </c>
      <c r="X30" s="358" t="s">
        <v>147</v>
      </c>
      <c r="Y30" s="358" t="s">
        <v>147</v>
      </c>
      <c r="Z30" s="358">
        <v>320605</v>
      </c>
      <c r="AA30" s="340" t="s">
        <v>147</v>
      </c>
      <c r="AB30" s="348">
        <v>308</v>
      </c>
    </row>
    <row r="31" spans="1:28" ht="13.5" customHeight="1">
      <c r="A31" s="125"/>
      <c r="B31" s="214"/>
      <c r="C31" s="346"/>
      <c r="D31" s="346"/>
      <c r="E31" s="346"/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46"/>
      <c r="R31" s="346"/>
      <c r="S31" s="346"/>
      <c r="T31" s="346"/>
      <c r="U31" s="346"/>
      <c r="V31" s="346"/>
      <c r="W31" s="346"/>
      <c r="X31" s="346"/>
      <c r="Y31" s="346"/>
      <c r="Z31" s="346"/>
      <c r="AA31" s="339"/>
      <c r="AB31" s="348"/>
    </row>
    <row r="32" spans="1:28" ht="13.5" customHeight="1">
      <c r="A32" s="125">
        <v>321</v>
      </c>
      <c r="B32" s="214" t="s">
        <v>162</v>
      </c>
      <c r="C32" s="358">
        <v>691339</v>
      </c>
      <c r="D32" s="358">
        <v>8717</v>
      </c>
      <c r="E32" s="358">
        <v>696020</v>
      </c>
      <c r="F32" s="358">
        <v>96064</v>
      </c>
      <c r="G32" s="358">
        <v>946765</v>
      </c>
      <c r="H32" s="358">
        <v>245096</v>
      </c>
      <c r="I32" s="358">
        <v>686349</v>
      </c>
      <c r="J32" s="358">
        <v>14498</v>
      </c>
      <c r="K32" s="358">
        <v>1025206</v>
      </c>
      <c r="L32" s="358" t="s">
        <v>147</v>
      </c>
      <c r="M32" s="358" t="s">
        <v>147</v>
      </c>
      <c r="N32" s="358">
        <v>1024530</v>
      </c>
      <c r="O32" s="358">
        <v>778256</v>
      </c>
      <c r="P32" s="358">
        <v>25042</v>
      </c>
      <c r="Q32" s="358">
        <v>235830</v>
      </c>
      <c r="R32" s="358">
        <v>1237545</v>
      </c>
      <c r="S32" s="358">
        <v>1555344</v>
      </c>
      <c r="T32" s="358">
        <v>14498</v>
      </c>
      <c r="U32" s="358" t="s">
        <v>147</v>
      </c>
      <c r="V32" s="358">
        <v>1025206</v>
      </c>
      <c r="W32" s="358">
        <v>25088</v>
      </c>
      <c r="X32" s="358">
        <v>100</v>
      </c>
      <c r="Y32" s="358">
        <v>26800</v>
      </c>
      <c r="Z32" s="358">
        <v>438780</v>
      </c>
      <c r="AA32" s="340" t="s">
        <v>147</v>
      </c>
      <c r="AB32" s="348">
        <v>321</v>
      </c>
    </row>
    <row r="33" spans="1:28" ht="13.5" customHeight="1">
      <c r="A33" s="125">
        <v>322</v>
      </c>
      <c r="B33" s="214" t="s">
        <v>163</v>
      </c>
      <c r="C33" s="358">
        <v>252576</v>
      </c>
      <c r="D33" s="358">
        <v>200</v>
      </c>
      <c r="E33" s="358">
        <v>655710</v>
      </c>
      <c r="F33" s="358">
        <v>53823</v>
      </c>
      <c r="G33" s="358">
        <v>774527</v>
      </c>
      <c r="H33" s="358">
        <v>187173</v>
      </c>
      <c r="I33" s="358">
        <v>326931</v>
      </c>
      <c r="J33" s="358">
        <v>376</v>
      </c>
      <c r="K33" s="358">
        <v>769961</v>
      </c>
      <c r="L33" s="358" t="s">
        <v>147</v>
      </c>
      <c r="M33" s="358" t="s">
        <v>147</v>
      </c>
      <c r="N33" s="358">
        <v>683455</v>
      </c>
      <c r="O33" s="358">
        <v>531060</v>
      </c>
      <c r="P33" s="358">
        <v>21252</v>
      </c>
      <c r="Q33" s="358">
        <v>135794</v>
      </c>
      <c r="R33" s="358">
        <v>583175</v>
      </c>
      <c r="S33" s="358">
        <v>1426030</v>
      </c>
      <c r="T33" s="358">
        <v>376</v>
      </c>
      <c r="U33" s="358" t="s">
        <v>147</v>
      </c>
      <c r="V33" s="358">
        <v>769961</v>
      </c>
      <c r="W33" s="358">
        <v>26743</v>
      </c>
      <c r="X33" s="358" t="s">
        <v>147</v>
      </c>
      <c r="Y33" s="358" t="s">
        <v>147</v>
      </c>
      <c r="Z33" s="358">
        <v>370295</v>
      </c>
      <c r="AA33" s="340" t="s">
        <v>147</v>
      </c>
      <c r="AB33" s="348">
        <v>322</v>
      </c>
    </row>
    <row r="34" spans="1:28" ht="13.5" customHeight="1">
      <c r="A34" s="125"/>
      <c r="B34" s="214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46"/>
      <c r="V34" s="346"/>
      <c r="W34" s="346"/>
      <c r="X34" s="346"/>
      <c r="Y34" s="346"/>
      <c r="Z34" s="346"/>
      <c r="AA34" s="339"/>
      <c r="AB34" s="348"/>
    </row>
    <row r="35" spans="1:28" ht="13.5" customHeight="1">
      <c r="A35" s="125">
        <v>341</v>
      </c>
      <c r="B35" s="214" t="s">
        <v>164</v>
      </c>
      <c r="C35" s="358">
        <v>702506</v>
      </c>
      <c r="D35" s="358">
        <v>7968</v>
      </c>
      <c r="E35" s="358">
        <v>1090621</v>
      </c>
      <c r="F35" s="358">
        <v>69809</v>
      </c>
      <c r="G35" s="358">
        <v>1865013</v>
      </c>
      <c r="H35" s="358">
        <v>202242</v>
      </c>
      <c r="I35" s="358">
        <v>661446</v>
      </c>
      <c r="J35" s="358">
        <v>79942</v>
      </c>
      <c r="K35" s="358">
        <v>1944591</v>
      </c>
      <c r="L35" s="358">
        <v>12782</v>
      </c>
      <c r="M35" s="358" t="s">
        <v>147</v>
      </c>
      <c r="N35" s="358">
        <v>865319</v>
      </c>
      <c r="O35" s="358">
        <v>378899</v>
      </c>
      <c r="P35" s="358">
        <v>37656</v>
      </c>
      <c r="Q35" s="358">
        <v>437056</v>
      </c>
      <c r="R35" s="358">
        <v>1509413</v>
      </c>
      <c r="S35" s="358">
        <v>2142504</v>
      </c>
      <c r="T35" s="358">
        <v>79942</v>
      </c>
      <c r="U35" s="358" t="s">
        <v>147</v>
      </c>
      <c r="V35" s="358">
        <v>1940221</v>
      </c>
      <c r="W35" s="358">
        <v>359374</v>
      </c>
      <c r="X35" s="358">
        <v>60842</v>
      </c>
      <c r="Y35" s="358">
        <v>1104705</v>
      </c>
      <c r="Z35" s="358">
        <v>530613</v>
      </c>
      <c r="AA35" s="340" t="s">
        <v>147</v>
      </c>
      <c r="AB35" s="348">
        <v>341</v>
      </c>
    </row>
    <row r="36" spans="1:28" ht="13.5" customHeight="1">
      <c r="A36" s="125">
        <v>342</v>
      </c>
      <c r="B36" s="214" t="s">
        <v>165</v>
      </c>
      <c r="C36" s="358">
        <v>311073</v>
      </c>
      <c r="D36" s="358">
        <v>17565</v>
      </c>
      <c r="E36" s="358">
        <v>1806620</v>
      </c>
      <c r="F36" s="358">
        <v>140048</v>
      </c>
      <c r="G36" s="358">
        <v>1323483</v>
      </c>
      <c r="H36" s="358">
        <v>221069</v>
      </c>
      <c r="I36" s="358">
        <v>677948</v>
      </c>
      <c r="J36" s="358">
        <v>43550</v>
      </c>
      <c r="K36" s="358">
        <v>1173810</v>
      </c>
      <c r="L36" s="358">
        <v>4145</v>
      </c>
      <c r="M36" s="358" t="s">
        <v>147</v>
      </c>
      <c r="N36" s="358">
        <v>913560</v>
      </c>
      <c r="O36" s="358">
        <v>481844</v>
      </c>
      <c r="P36" s="358">
        <v>45993</v>
      </c>
      <c r="Q36" s="358">
        <v>205738</v>
      </c>
      <c r="R36" s="358">
        <v>1025299</v>
      </c>
      <c r="S36" s="358">
        <v>1712160</v>
      </c>
      <c r="T36" s="358">
        <v>43550</v>
      </c>
      <c r="U36" s="358" t="s">
        <v>147</v>
      </c>
      <c r="V36" s="358">
        <v>1173810</v>
      </c>
      <c r="W36" s="358">
        <v>128647</v>
      </c>
      <c r="X36" s="358">
        <v>242</v>
      </c>
      <c r="Y36" s="358">
        <v>968447</v>
      </c>
      <c r="Z36" s="358">
        <v>593841</v>
      </c>
      <c r="AA36" s="340" t="s">
        <v>147</v>
      </c>
      <c r="AB36" s="348">
        <v>342</v>
      </c>
    </row>
    <row r="37" spans="1:28" ht="13.5" customHeight="1">
      <c r="A37" s="125"/>
      <c r="B37" s="214"/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39"/>
      <c r="AB37" s="348"/>
    </row>
    <row r="38" spans="1:28" ht="13.5" customHeight="1">
      <c r="A38" s="125">
        <v>361</v>
      </c>
      <c r="B38" s="214" t="s">
        <v>166</v>
      </c>
      <c r="C38" s="358">
        <v>894978</v>
      </c>
      <c r="D38" s="358" t="s">
        <v>147</v>
      </c>
      <c r="E38" s="358">
        <v>873736</v>
      </c>
      <c r="F38" s="358">
        <v>187417</v>
      </c>
      <c r="G38" s="358">
        <v>1747329</v>
      </c>
      <c r="H38" s="358">
        <v>305319</v>
      </c>
      <c r="I38" s="358">
        <v>1281726</v>
      </c>
      <c r="J38" s="358">
        <v>91549</v>
      </c>
      <c r="K38" s="358">
        <v>784675</v>
      </c>
      <c r="L38" s="358" t="s">
        <v>147</v>
      </c>
      <c r="M38" s="358" t="s">
        <v>147</v>
      </c>
      <c r="N38" s="358">
        <v>1545860</v>
      </c>
      <c r="O38" s="358">
        <v>981146</v>
      </c>
      <c r="P38" s="358">
        <v>16673</v>
      </c>
      <c r="Q38" s="358">
        <v>380559</v>
      </c>
      <c r="R38" s="358">
        <v>1450267</v>
      </c>
      <c r="S38" s="358">
        <v>3141903</v>
      </c>
      <c r="T38" s="358">
        <v>91549</v>
      </c>
      <c r="U38" s="358" t="s">
        <v>147</v>
      </c>
      <c r="V38" s="358">
        <v>784675</v>
      </c>
      <c r="W38" s="358">
        <v>9957</v>
      </c>
      <c r="X38" s="358">
        <v>75300</v>
      </c>
      <c r="Y38" s="358">
        <v>48290</v>
      </c>
      <c r="Z38" s="358">
        <v>382395</v>
      </c>
      <c r="AA38" s="340" t="s">
        <v>147</v>
      </c>
      <c r="AB38" s="348">
        <v>361</v>
      </c>
    </row>
    <row r="39" spans="1:28" ht="13.5" customHeight="1">
      <c r="A39" s="125">
        <v>362</v>
      </c>
      <c r="B39" s="214" t="s">
        <v>167</v>
      </c>
      <c r="C39" s="358">
        <v>347542</v>
      </c>
      <c r="D39" s="358" t="s">
        <v>147</v>
      </c>
      <c r="E39" s="358">
        <v>330293</v>
      </c>
      <c r="F39" s="358">
        <v>25906</v>
      </c>
      <c r="G39" s="358">
        <v>538090</v>
      </c>
      <c r="H39" s="358">
        <v>148797</v>
      </c>
      <c r="I39" s="358">
        <v>485180</v>
      </c>
      <c r="J39" s="358">
        <v>6497</v>
      </c>
      <c r="K39" s="358">
        <v>672472</v>
      </c>
      <c r="L39" s="358" t="s">
        <v>147</v>
      </c>
      <c r="M39" s="358" t="s">
        <v>147</v>
      </c>
      <c r="N39" s="358">
        <v>677318</v>
      </c>
      <c r="O39" s="358">
        <v>378145</v>
      </c>
      <c r="P39" s="358">
        <v>25376</v>
      </c>
      <c r="Q39" s="358">
        <v>217920</v>
      </c>
      <c r="R39" s="358">
        <v>894979</v>
      </c>
      <c r="S39" s="358">
        <v>1345602</v>
      </c>
      <c r="T39" s="358">
        <v>6497</v>
      </c>
      <c r="U39" s="358" t="s">
        <v>147</v>
      </c>
      <c r="V39" s="358">
        <v>672472</v>
      </c>
      <c r="W39" s="358">
        <v>968</v>
      </c>
      <c r="X39" s="358">
        <v>2500</v>
      </c>
      <c r="Y39" s="358">
        <v>4040</v>
      </c>
      <c r="Z39" s="358">
        <v>406098</v>
      </c>
      <c r="AA39" s="340" t="s">
        <v>147</v>
      </c>
      <c r="AB39" s="348">
        <v>362</v>
      </c>
    </row>
    <row r="40" spans="1:28" ht="13.5" customHeight="1">
      <c r="A40" s="125">
        <v>363</v>
      </c>
      <c r="B40" s="214" t="s">
        <v>168</v>
      </c>
      <c r="C40" s="358">
        <v>752591</v>
      </c>
      <c r="D40" s="358">
        <v>58470</v>
      </c>
      <c r="E40" s="358">
        <v>435717</v>
      </c>
      <c r="F40" s="358">
        <v>104286</v>
      </c>
      <c r="G40" s="358">
        <v>2400983</v>
      </c>
      <c r="H40" s="358">
        <v>261381</v>
      </c>
      <c r="I40" s="358">
        <v>1099717</v>
      </c>
      <c r="J40" s="358">
        <v>37783</v>
      </c>
      <c r="K40" s="358">
        <v>1110047</v>
      </c>
      <c r="L40" s="358" t="s">
        <v>147</v>
      </c>
      <c r="M40" s="358" t="s">
        <v>147</v>
      </c>
      <c r="N40" s="358">
        <v>1031876</v>
      </c>
      <c r="O40" s="358">
        <v>864574</v>
      </c>
      <c r="P40" s="358">
        <v>34551</v>
      </c>
      <c r="Q40" s="358">
        <v>320837</v>
      </c>
      <c r="R40" s="358">
        <v>1103635</v>
      </c>
      <c r="S40" s="358">
        <v>3184985</v>
      </c>
      <c r="T40" s="358">
        <v>37783</v>
      </c>
      <c r="U40" s="358" t="s">
        <v>147</v>
      </c>
      <c r="V40" s="358">
        <v>1110047</v>
      </c>
      <c r="W40" s="358">
        <v>60489</v>
      </c>
      <c r="X40" s="358">
        <v>6000</v>
      </c>
      <c r="Y40" s="358">
        <v>61970</v>
      </c>
      <c r="Z40" s="358">
        <v>571639</v>
      </c>
      <c r="AA40" s="340" t="s">
        <v>147</v>
      </c>
      <c r="AB40" s="348">
        <v>363</v>
      </c>
    </row>
    <row r="41" spans="1:28" ht="13.5" customHeight="1">
      <c r="A41" s="125"/>
      <c r="B41" s="214"/>
      <c r="C41" s="346"/>
      <c r="D41" s="346"/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346"/>
      <c r="S41" s="346"/>
      <c r="T41" s="346"/>
      <c r="U41" s="346"/>
      <c r="V41" s="346"/>
      <c r="W41" s="346"/>
      <c r="X41" s="346"/>
      <c r="Y41" s="346"/>
      <c r="Z41" s="346"/>
      <c r="AA41" s="339"/>
      <c r="AB41" s="348"/>
    </row>
    <row r="42" spans="1:28" ht="13.5" customHeight="1">
      <c r="A42" s="125">
        <v>381</v>
      </c>
      <c r="B42" s="214" t="s">
        <v>169</v>
      </c>
      <c r="C42" s="358">
        <v>290752</v>
      </c>
      <c r="D42" s="358" t="s">
        <v>147</v>
      </c>
      <c r="E42" s="358">
        <v>841785</v>
      </c>
      <c r="F42" s="358">
        <v>284474</v>
      </c>
      <c r="G42" s="358">
        <v>277564</v>
      </c>
      <c r="H42" s="358">
        <v>191880</v>
      </c>
      <c r="I42" s="358">
        <v>514476</v>
      </c>
      <c r="J42" s="358">
        <v>68237</v>
      </c>
      <c r="K42" s="358">
        <v>1194586</v>
      </c>
      <c r="L42" s="358">
        <v>32130</v>
      </c>
      <c r="M42" s="358" t="s">
        <v>147</v>
      </c>
      <c r="N42" s="358">
        <v>996374</v>
      </c>
      <c r="O42" s="358">
        <v>483968</v>
      </c>
      <c r="P42" s="358">
        <v>59129</v>
      </c>
      <c r="Q42" s="358">
        <v>272127</v>
      </c>
      <c r="R42" s="358">
        <v>724280</v>
      </c>
      <c r="S42" s="358">
        <v>689924</v>
      </c>
      <c r="T42" s="358">
        <v>68237</v>
      </c>
      <c r="U42" s="358" t="s">
        <v>147</v>
      </c>
      <c r="V42" s="358">
        <v>1194586</v>
      </c>
      <c r="W42" s="358">
        <v>35662</v>
      </c>
      <c r="X42" s="358">
        <v>24030</v>
      </c>
      <c r="Y42" s="358">
        <v>110284</v>
      </c>
      <c r="Z42" s="358">
        <v>551205</v>
      </c>
      <c r="AA42" s="340" t="s">
        <v>147</v>
      </c>
      <c r="AB42" s="348">
        <v>381</v>
      </c>
    </row>
    <row r="43" spans="1:28" ht="13.5" customHeight="1">
      <c r="A43" s="125">
        <v>382</v>
      </c>
      <c r="B43" s="214" t="s">
        <v>170</v>
      </c>
      <c r="C43" s="358">
        <v>219737</v>
      </c>
      <c r="D43" s="358">
        <v>4597</v>
      </c>
      <c r="E43" s="358">
        <v>536857</v>
      </c>
      <c r="F43" s="358">
        <v>94745</v>
      </c>
      <c r="G43" s="358">
        <v>660018</v>
      </c>
      <c r="H43" s="358">
        <v>112252</v>
      </c>
      <c r="I43" s="358">
        <v>186109</v>
      </c>
      <c r="J43" s="358">
        <v>20852</v>
      </c>
      <c r="K43" s="358">
        <v>553576</v>
      </c>
      <c r="L43" s="358" t="s">
        <v>147</v>
      </c>
      <c r="M43" s="358" t="s">
        <v>147</v>
      </c>
      <c r="N43" s="358">
        <v>430555</v>
      </c>
      <c r="O43" s="358">
        <v>372616</v>
      </c>
      <c r="P43" s="358">
        <v>40330</v>
      </c>
      <c r="Q43" s="358">
        <v>122754</v>
      </c>
      <c r="R43" s="358">
        <v>401968</v>
      </c>
      <c r="S43" s="358">
        <v>1150271</v>
      </c>
      <c r="T43" s="358">
        <v>20852</v>
      </c>
      <c r="U43" s="358" t="s">
        <v>147</v>
      </c>
      <c r="V43" s="358">
        <v>553576</v>
      </c>
      <c r="W43" s="358">
        <v>394241</v>
      </c>
      <c r="X43" s="358">
        <v>56</v>
      </c>
      <c r="Y43" s="358">
        <v>60386</v>
      </c>
      <c r="Z43" s="358">
        <v>123516</v>
      </c>
      <c r="AA43" s="340" t="s">
        <v>147</v>
      </c>
      <c r="AB43" s="348">
        <v>382</v>
      </c>
    </row>
    <row r="44" spans="1:28" ht="13.5" customHeight="1">
      <c r="A44" s="125">
        <v>383</v>
      </c>
      <c r="B44" s="214" t="s">
        <v>171</v>
      </c>
      <c r="C44" s="358">
        <v>206936</v>
      </c>
      <c r="D44" s="358" t="s">
        <v>147</v>
      </c>
      <c r="E44" s="358">
        <v>709887</v>
      </c>
      <c r="F44" s="358">
        <v>38108</v>
      </c>
      <c r="G44" s="358">
        <v>275259</v>
      </c>
      <c r="H44" s="358">
        <v>147952</v>
      </c>
      <c r="I44" s="358">
        <v>247766</v>
      </c>
      <c r="J44" s="358">
        <v>72313</v>
      </c>
      <c r="K44" s="358">
        <v>791748</v>
      </c>
      <c r="L44" s="358" t="s">
        <v>147</v>
      </c>
      <c r="M44" s="358" t="s">
        <v>147</v>
      </c>
      <c r="N44" s="358">
        <v>684091</v>
      </c>
      <c r="O44" s="358">
        <v>278468</v>
      </c>
      <c r="P44" s="358">
        <v>47852</v>
      </c>
      <c r="Q44" s="358">
        <v>175691</v>
      </c>
      <c r="R44" s="358">
        <v>546613</v>
      </c>
      <c r="S44" s="358">
        <v>1094130</v>
      </c>
      <c r="T44" s="358">
        <v>72313</v>
      </c>
      <c r="U44" s="358" t="s">
        <v>147</v>
      </c>
      <c r="V44" s="358">
        <v>791748</v>
      </c>
      <c r="W44" s="358">
        <v>7214</v>
      </c>
      <c r="X44" s="358" t="s">
        <v>147</v>
      </c>
      <c r="Y44" s="358" t="s">
        <v>147</v>
      </c>
      <c r="Z44" s="358">
        <v>327919</v>
      </c>
      <c r="AA44" s="340" t="s">
        <v>147</v>
      </c>
      <c r="AB44" s="348">
        <v>383</v>
      </c>
    </row>
    <row r="45" spans="1:28" ht="13.5" customHeight="1">
      <c r="A45" s="125">
        <v>384</v>
      </c>
      <c r="B45" s="214" t="s">
        <v>172</v>
      </c>
      <c r="C45" s="358">
        <v>387920</v>
      </c>
      <c r="D45" s="358">
        <v>3000</v>
      </c>
      <c r="E45" s="358">
        <v>755180</v>
      </c>
      <c r="F45" s="358">
        <v>307936</v>
      </c>
      <c r="G45" s="358">
        <v>280635</v>
      </c>
      <c r="H45" s="358">
        <v>104633</v>
      </c>
      <c r="I45" s="358">
        <v>267657</v>
      </c>
      <c r="J45" s="358">
        <v>22253</v>
      </c>
      <c r="K45" s="358">
        <v>1140071</v>
      </c>
      <c r="L45" s="358" t="s">
        <v>147</v>
      </c>
      <c r="M45" s="358" t="s">
        <v>147</v>
      </c>
      <c r="N45" s="358">
        <v>724439</v>
      </c>
      <c r="O45" s="358">
        <v>433371</v>
      </c>
      <c r="P45" s="358">
        <v>18344</v>
      </c>
      <c r="Q45" s="358">
        <v>81687</v>
      </c>
      <c r="R45" s="358">
        <v>719609</v>
      </c>
      <c r="S45" s="358">
        <v>1801002</v>
      </c>
      <c r="T45" s="358">
        <v>22253</v>
      </c>
      <c r="U45" s="358" t="s">
        <v>147</v>
      </c>
      <c r="V45" s="358">
        <v>1140071</v>
      </c>
      <c r="W45" s="358">
        <v>2552</v>
      </c>
      <c r="X45" s="358">
        <v>25000</v>
      </c>
      <c r="Y45" s="358">
        <v>282496</v>
      </c>
      <c r="Z45" s="358">
        <v>221409</v>
      </c>
      <c r="AA45" s="340" t="s">
        <v>147</v>
      </c>
      <c r="AB45" s="348">
        <v>384</v>
      </c>
    </row>
    <row r="46" spans="1:28" ht="13.5" customHeight="1">
      <c r="A46" s="125">
        <v>385</v>
      </c>
      <c r="B46" s="214" t="s">
        <v>173</v>
      </c>
      <c r="C46" s="358">
        <v>380838</v>
      </c>
      <c r="D46" s="358" t="s">
        <v>147</v>
      </c>
      <c r="E46" s="358">
        <v>842055</v>
      </c>
      <c r="F46" s="358">
        <v>65209</v>
      </c>
      <c r="G46" s="358">
        <v>544583</v>
      </c>
      <c r="H46" s="358">
        <v>106823</v>
      </c>
      <c r="I46" s="358">
        <v>216354</v>
      </c>
      <c r="J46" s="358">
        <v>70106</v>
      </c>
      <c r="K46" s="358">
        <v>745923</v>
      </c>
      <c r="L46" s="358" t="s">
        <v>147</v>
      </c>
      <c r="M46" s="358" t="s">
        <v>147</v>
      </c>
      <c r="N46" s="358">
        <v>650843</v>
      </c>
      <c r="O46" s="358">
        <v>347672</v>
      </c>
      <c r="P46" s="358">
        <v>38160</v>
      </c>
      <c r="Q46" s="358">
        <v>147002</v>
      </c>
      <c r="R46" s="358">
        <v>479638</v>
      </c>
      <c r="S46" s="358">
        <v>1215759</v>
      </c>
      <c r="T46" s="358">
        <v>70106</v>
      </c>
      <c r="U46" s="358" t="s">
        <v>147</v>
      </c>
      <c r="V46" s="358">
        <v>745829</v>
      </c>
      <c r="W46" s="358">
        <v>91767</v>
      </c>
      <c r="X46" s="358" t="s">
        <v>147</v>
      </c>
      <c r="Y46" s="358">
        <v>11123</v>
      </c>
      <c r="Z46" s="358">
        <v>297135</v>
      </c>
      <c r="AA46" s="340" t="s">
        <v>147</v>
      </c>
      <c r="AB46" s="348">
        <v>385</v>
      </c>
    </row>
    <row r="47" spans="1:28" ht="13.5" customHeight="1">
      <c r="A47" s="66"/>
      <c r="B47" s="67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70"/>
      <c r="O47" s="70"/>
      <c r="P47" s="70"/>
      <c r="Q47" s="70"/>
      <c r="R47" s="70"/>
      <c r="S47" s="70"/>
      <c r="T47" s="70"/>
      <c r="U47" s="70" t="s">
        <v>655</v>
      </c>
      <c r="V47" s="70"/>
      <c r="W47" s="70"/>
      <c r="X47" s="70"/>
      <c r="Y47" s="70"/>
      <c r="Z47" s="70"/>
      <c r="AA47" s="70"/>
      <c r="AB47" s="183"/>
    </row>
    <row r="48" spans="1:28" ht="13.5" customHeight="1">
      <c r="A48" s="71"/>
      <c r="B48" s="71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</row>
    <row r="49" spans="1:2" ht="13.5">
      <c r="A49" s="71"/>
      <c r="B49" s="38"/>
    </row>
  </sheetData>
  <mergeCells count="34">
    <mergeCell ref="A9:B9"/>
    <mergeCell ref="A10:B10"/>
    <mergeCell ref="A11:B11"/>
    <mergeCell ref="A12:B12"/>
    <mergeCell ref="Y5:Y6"/>
    <mergeCell ref="Z5:Z6"/>
    <mergeCell ref="AA5:AA6"/>
    <mergeCell ref="A8:B8"/>
    <mergeCell ref="U5:U6"/>
    <mergeCell ref="V5:V6"/>
    <mergeCell ref="W5:W6"/>
    <mergeCell ref="X5:X6"/>
    <mergeCell ref="Q5:Q6"/>
    <mergeCell ref="R5:R6"/>
    <mergeCell ref="S5:S6"/>
    <mergeCell ref="T5:T6"/>
    <mergeCell ref="M5:M6"/>
    <mergeCell ref="N5:N6"/>
    <mergeCell ref="O5:O6"/>
    <mergeCell ref="P5:P6"/>
    <mergeCell ref="I5:I6"/>
    <mergeCell ref="J5:J6"/>
    <mergeCell ref="K5:K6"/>
    <mergeCell ref="L5:L6"/>
    <mergeCell ref="A4:B6"/>
    <mergeCell ref="E4:K4"/>
    <mergeCell ref="Q4:X4"/>
    <mergeCell ref="AB4:A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67"/>
  <sheetViews>
    <sheetView workbookViewId="0" topLeftCell="A1">
      <selection activeCell="E27" sqref="E27"/>
    </sheetView>
  </sheetViews>
  <sheetFormatPr defaultColWidth="9.00390625" defaultRowHeight="13.5"/>
  <cols>
    <col min="1" max="1" width="4.125" style="0" customWidth="1"/>
    <col min="2" max="2" width="9.125" style="0" customWidth="1"/>
    <col min="3" max="27" width="9.625" style="0" customWidth="1"/>
    <col min="28" max="28" width="5.625" style="0" customWidth="1"/>
  </cols>
  <sheetData>
    <row r="1" spans="1:28" ht="13.5" customHeight="1">
      <c r="A1" s="72" t="s">
        <v>624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28" ht="13.5" customHeight="1">
      <c r="A2" s="19" t="s">
        <v>656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3:28" ht="13.5" customHeight="1" thickBot="1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128" t="s">
        <v>657</v>
      </c>
    </row>
    <row r="4" spans="1:28" ht="18" customHeight="1" thickTop="1">
      <c r="A4" s="99" t="s">
        <v>658</v>
      </c>
      <c r="B4" s="325"/>
      <c r="C4" s="187"/>
      <c r="D4" s="185"/>
      <c r="E4" s="352" t="s">
        <v>659</v>
      </c>
      <c r="F4" s="352"/>
      <c r="G4" s="352"/>
      <c r="H4" s="352"/>
      <c r="I4" s="352"/>
      <c r="J4" s="352"/>
      <c r="K4" s="352"/>
      <c r="L4" s="185"/>
      <c r="M4" s="185"/>
      <c r="N4" s="353"/>
      <c r="O4" s="185"/>
      <c r="P4" s="354"/>
      <c r="Q4" s="352" t="s">
        <v>638</v>
      </c>
      <c r="R4" s="352"/>
      <c r="S4" s="352"/>
      <c r="T4" s="352"/>
      <c r="U4" s="352"/>
      <c r="V4" s="352"/>
      <c r="W4" s="352"/>
      <c r="X4" s="352"/>
      <c r="Y4" s="354"/>
      <c r="Z4" s="185"/>
      <c r="AA4" s="355"/>
      <c r="AB4" s="329" t="s">
        <v>660</v>
      </c>
    </row>
    <row r="5" spans="1:28" ht="20.25" customHeight="1">
      <c r="A5" s="103"/>
      <c r="B5" s="330"/>
      <c r="C5" s="30" t="s">
        <v>465</v>
      </c>
      <c r="D5" s="30" t="s">
        <v>466</v>
      </c>
      <c r="E5" s="105" t="s">
        <v>661</v>
      </c>
      <c r="F5" s="30" t="s">
        <v>468</v>
      </c>
      <c r="G5" s="30" t="s">
        <v>469</v>
      </c>
      <c r="H5" s="30" t="s">
        <v>563</v>
      </c>
      <c r="I5" s="30" t="s">
        <v>471</v>
      </c>
      <c r="J5" s="105" t="s">
        <v>662</v>
      </c>
      <c r="K5" s="30" t="s">
        <v>347</v>
      </c>
      <c r="L5" s="30" t="s">
        <v>473</v>
      </c>
      <c r="M5" s="105" t="s">
        <v>663</v>
      </c>
      <c r="N5" s="30" t="s">
        <v>475</v>
      </c>
      <c r="O5" s="30" t="s">
        <v>476</v>
      </c>
      <c r="P5" s="105" t="s">
        <v>664</v>
      </c>
      <c r="Q5" s="30" t="s">
        <v>477</v>
      </c>
      <c r="R5" s="30" t="s">
        <v>287</v>
      </c>
      <c r="S5" s="105" t="s">
        <v>665</v>
      </c>
      <c r="T5" s="105" t="s">
        <v>666</v>
      </c>
      <c r="U5" s="105" t="s">
        <v>667</v>
      </c>
      <c r="V5" s="30" t="s">
        <v>347</v>
      </c>
      <c r="W5" s="30" t="s">
        <v>484</v>
      </c>
      <c r="X5" s="105" t="s">
        <v>668</v>
      </c>
      <c r="Y5" s="30" t="s">
        <v>486</v>
      </c>
      <c r="Z5" s="30" t="s">
        <v>487</v>
      </c>
      <c r="AA5" s="105" t="s">
        <v>669</v>
      </c>
      <c r="AB5" s="334"/>
    </row>
    <row r="6" spans="1:28" ht="20.25" customHeight="1">
      <c r="A6" s="109"/>
      <c r="B6" s="335"/>
      <c r="C6" s="35"/>
      <c r="D6" s="35"/>
      <c r="E6" s="110"/>
      <c r="F6" s="35"/>
      <c r="G6" s="35"/>
      <c r="H6" s="35"/>
      <c r="I6" s="35"/>
      <c r="J6" s="110"/>
      <c r="K6" s="35"/>
      <c r="L6" s="35"/>
      <c r="M6" s="110"/>
      <c r="N6" s="35"/>
      <c r="O6" s="35"/>
      <c r="P6" s="110"/>
      <c r="Q6" s="35"/>
      <c r="R6" s="35"/>
      <c r="S6" s="110"/>
      <c r="T6" s="110"/>
      <c r="U6" s="110"/>
      <c r="V6" s="35"/>
      <c r="W6" s="35"/>
      <c r="X6" s="110"/>
      <c r="Y6" s="35"/>
      <c r="Z6" s="35"/>
      <c r="AA6" s="110"/>
      <c r="AB6" s="338"/>
    </row>
    <row r="7" spans="1:28" ht="13.5" customHeight="1">
      <c r="A7" s="38"/>
      <c r="B7" s="39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134"/>
    </row>
    <row r="8" spans="1:28" ht="13.5" customHeight="1">
      <c r="A8" s="125">
        <v>401</v>
      </c>
      <c r="B8" s="214" t="s">
        <v>174</v>
      </c>
      <c r="C8" s="358">
        <v>920482</v>
      </c>
      <c r="D8" s="358">
        <v>38189</v>
      </c>
      <c r="E8" s="358">
        <v>1899996</v>
      </c>
      <c r="F8" s="358">
        <v>928594</v>
      </c>
      <c r="G8" s="358">
        <v>2317292</v>
      </c>
      <c r="H8" s="359">
        <v>899090</v>
      </c>
      <c r="I8" s="358">
        <v>1879362</v>
      </c>
      <c r="J8" s="358">
        <v>9510</v>
      </c>
      <c r="K8" s="358">
        <v>1874275</v>
      </c>
      <c r="L8" s="358" t="s">
        <v>147</v>
      </c>
      <c r="M8" s="358" t="s">
        <v>147</v>
      </c>
      <c r="N8" s="358">
        <v>1904952</v>
      </c>
      <c r="O8" s="358">
        <v>1279339</v>
      </c>
      <c r="P8" s="358">
        <v>89247</v>
      </c>
      <c r="Q8" s="358">
        <v>1067401</v>
      </c>
      <c r="R8" s="358">
        <v>1938560</v>
      </c>
      <c r="S8" s="358">
        <v>4809643</v>
      </c>
      <c r="T8" s="358">
        <v>9510</v>
      </c>
      <c r="U8" s="358" t="s">
        <v>147</v>
      </c>
      <c r="V8" s="358">
        <v>1874275</v>
      </c>
      <c r="W8" s="358">
        <v>155565</v>
      </c>
      <c r="X8" s="358">
        <v>5550</v>
      </c>
      <c r="Y8" s="358">
        <v>1390044</v>
      </c>
      <c r="Z8" s="358">
        <v>1338422</v>
      </c>
      <c r="AA8" s="340" t="s">
        <v>147</v>
      </c>
      <c r="AB8" s="348">
        <v>401</v>
      </c>
    </row>
    <row r="9" spans="1:28" ht="13.5" customHeight="1">
      <c r="A9" s="125">
        <v>402</v>
      </c>
      <c r="B9" s="214" t="s">
        <v>175</v>
      </c>
      <c r="C9" s="358">
        <v>198474</v>
      </c>
      <c r="D9" s="358" t="s">
        <v>147</v>
      </c>
      <c r="E9" s="358">
        <v>870605</v>
      </c>
      <c r="F9" s="358">
        <v>45622</v>
      </c>
      <c r="G9" s="358">
        <v>438443</v>
      </c>
      <c r="H9" s="358">
        <v>135267</v>
      </c>
      <c r="I9" s="358">
        <v>306474</v>
      </c>
      <c r="J9" s="358">
        <v>39784</v>
      </c>
      <c r="K9" s="358">
        <v>742281</v>
      </c>
      <c r="L9" s="358" t="s">
        <v>147</v>
      </c>
      <c r="M9" s="358" t="s">
        <v>147</v>
      </c>
      <c r="N9" s="358">
        <v>634159</v>
      </c>
      <c r="O9" s="358">
        <v>477041</v>
      </c>
      <c r="P9" s="358">
        <v>19719</v>
      </c>
      <c r="Q9" s="358">
        <v>112627</v>
      </c>
      <c r="R9" s="358">
        <v>579461</v>
      </c>
      <c r="S9" s="358">
        <v>1288698</v>
      </c>
      <c r="T9" s="358">
        <v>39784</v>
      </c>
      <c r="U9" s="358" t="s">
        <v>147</v>
      </c>
      <c r="V9" s="358">
        <v>742281</v>
      </c>
      <c r="W9" s="358">
        <v>71435</v>
      </c>
      <c r="X9" s="358" t="s">
        <v>147</v>
      </c>
      <c r="Y9" s="358">
        <v>1500</v>
      </c>
      <c r="Z9" s="358">
        <v>398637</v>
      </c>
      <c r="AA9" s="340" t="s">
        <v>147</v>
      </c>
      <c r="AB9" s="348">
        <v>402</v>
      </c>
    </row>
    <row r="10" spans="1:28" ht="13.5" customHeight="1">
      <c r="A10" s="125">
        <v>403</v>
      </c>
      <c r="B10" s="214" t="s">
        <v>176</v>
      </c>
      <c r="C10" s="358">
        <v>198395</v>
      </c>
      <c r="D10" s="358" t="s">
        <v>147</v>
      </c>
      <c r="E10" s="358">
        <v>337972</v>
      </c>
      <c r="F10" s="358">
        <v>6971</v>
      </c>
      <c r="G10" s="358">
        <v>880138</v>
      </c>
      <c r="H10" s="358">
        <v>86378</v>
      </c>
      <c r="I10" s="358">
        <v>1458400</v>
      </c>
      <c r="J10" s="358">
        <v>25884</v>
      </c>
      <c r="K10" s="358">
        <v>976726</v>
      </c>
      <c r="L10" s="358" t="s">
        <v>147</v>
      </c>
      <c r="M10" s="358" t="s">
        <v>147</v>
      </c>
      <c r="N10" s="358">
        <v>514038</v>
      </c>
      <c r="O10" s="358">
        <v>525428</v>
      </c>
      <c r="P10" s="358">
        <v>55414</v>
      </c>
      <c r="Q10" s="358">
        <v>97694</v>
      </c>
      <c r="R10" s="358">
        <v>625495</v>
      </c>
      <c r="S10" s="358">
        <v>2481858</v>
      </c>
      <c r="T10" s="358">
        <v>25884</v>
      </c>
      <c r="U10" s="358" t="s">
        <v>147</v>
      </c>
      <c r="V10" s="358">
        <v>976726</v>
      </c>
      <c r="W10" s="358">
        <v>42560</v>
      </c>
      <c r="X10" s="358">
        <v>100</v>
      </c>
      <c r="Y10" s="358" t="s">
        <v>147</v>
      </c>
      <c r="Z10" s="358">
        <v>173793</v>
      </c>
      <c r="AA10" s="340" t="s">
        <v>147</v>
      </c>
      <c r="AB10" s="348">
        <v>403</v>
      </c>
    </row>
    <row r="11" spans="1:28" ht="13.5" customHeight="1">
      <c r="A11" s="125">
        <v>404</v>
      </c>
      <c r="B11" s="214" t="s">
        <v>177</v>
      </c>
      <c r="C11" s="358">
        <v>121638</v>
      </c>
      <c r="D11" s="358">
        <v>5560</v>
      </c>
      <c r="E11" s="358">
        <v>188676</v>
      </c>
      <c r="F11" s="358">
        <v>71109</v>
      </c>
      <c r="G11" s="358">
        <v>396729</v>
      </c>
      <c r="H11" s="358">
        <v>101910</v>
      </c>
      <c r="I11" s="358">
        <v>249898</v>
      </c>
      <c r="J11" s="358">
        <v>1673</v>
      </c>
      <c r="K11" s="358">
        <v>501668</v>
      </c>
      <c r="L11" s="358" t="s">
        <v>147</v>
      </c>
      <c r="M11" s="358" t="s">
        <v>147</v>
      </c>
      <c r="N11" s="358">
        <v>530015</v>
      </c>
      <c r="O11" s="358">
        <v>355258</v>
      </c>
      <c r="P11" s="358">
        <v>65282</v>
      </c>
      <c r="Q11" s="358">
        <v>268943</v>
      </c>
      <c r="R11" s="358">
        <v>215927</v>
      </c>
      <c r="S11" s="358">
        <v>444347</v>
      </c>
      <c r="T11" s="358">
        <v>1673</v>
      </c>
      <c r="U11" s="358" t="s">
        <v>147</v>
      </c>
      <c r="V11" s="358">
        <v>501668</v>
      </c>
      <c r="W11" s="358">
        <v>39488</v>
      </c>
      <c r="X11" s="358">
        <v>300</v>
      </c>
      <c r="Y11" s="358" t="s">
        <v>147</v>
      </c>
      <c r="Z11" s="358">
        <v>267179</v>
      </c>
      <c r="AA11" s="340" t="s">
        <v>147</v>
      </c>
      <c r="AB11" s="348">
        <v>404</v>
      </c>
    </row>
    <row r="12" spans="1:28" ht="13.5" customHeight="1">
      <c r="A12" s="125">
        <v>405</v>
      </c>
      <c r="B12" s="214" t="s">
        <v>178</v>
      </c>
      <c r="C12" s="358">
        <v>375603</v>
      </c>
      <c r="D12" s="358">
        <v>3226</v>
      </c>
      <c r="E12" s="358">
        <v>439845</v>
      </c>
      <c r="F12" s="358">
        <v>203761</v>
      </c>
      <c r="G12" s="358">
        <v>952430</v>
      </c>
      <c r="H12" s="358">
        <v>256871</v>
      </c>
      <c r="I12" s="358">
        <v>1715512</v>
      </c>
      <c r="J12" s="358" t="s">
        <v>147</v>
      </c>
      <c r="K12" s="358">
        <v>912717</v>
      </c>
      <c r="L12" s="358" t="s">
        <v>147</v>
      </c>
      <c r="M12" s="358" t="s">
        <v>147</v>
      </c>
      <c r="N12" s="358">
        <v>1590739</v>
      </c>
      <c r="O12" s="358">
        <v>983389</v>
      </c>
      <c r="P12" s="358">
        <v>120100</v>
      </c>
      <c r="Q12" s="358">
        <v>460482</v>
      </c>
      <c r="R12" s="358">
        <v>425264</v>
      </c>
      <c r="S12" s="358">
        <v>1894844</v>
      </c>
      <c r="T12" s="358" t="s">
        <v>147</v>
      </c>
      <c r="U12" s="358" t="s">
        <v>147</v>
      </c>
      <c r="V12" s="358">
        <v>912707</v>
      </c>
      <c r="W12" s="358">
        <v>20369</v>
      </c>
      <c r="X12" s="358" t="s">
        <v>147</v>
      </c>
      <c r="Y12" s="358">
        <v>33003</v>
      </c>
      <c r="Z12" s="358">
        <v>745106</v>
      </c>
      <c r="AA12" s="340" t="s">
        <v>147</v>
      </c>
      <c r="AB12" s="348">
        <v>405</v>
      </c>
    </row>
    <row r="13" spans="1:28" ht="13.5" customHeight="1">
      <c r="A13" s="125"/>
      <c r="B13" s="214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60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39"/>
      <c r="AB13" s="348"/>
    </row>
    <row r="14" spans="1:28" ht="13.5" customHeight="1">
      <c r="A14" s="125">
        <v>421</v>
      </c>
      <c r="B14" s="214" t="s">
        <v>179</v>
      </c>
      <c r="C14" s="358">
        <v>170050</v>
      </c>
      <c r="D14" s="358">
        <v>1483</v>
      </c>
      <c r="E14" s="358">
        <v>278836</v>
      </c>
      <c r="F14" s="358">
        <v>69573</v>
      </c>
      <c r="G14" s="358">
        <v>292393</v>
      </c>
      <c r="H14" s="358">
        <v>142387</v>
      </c>
      <c r="I14" s="358">
        <v>264971</v>
      </c>
      <c r="J14" s="358">
        <v>23355</v>
      </c>
      <c r="K14" s="358">
        <v>540960</v>
      </c>
      <c r="L14" s="358" t="s">
        <v>147</v>
      </c>
      <c r="M14" s="358" t="s">
        <v>147</v>
      </c>
      <c r="N14" s="358">
        <v>785334</v>
      </c>
      <c r="O14" s="358">
        <v>288213</v>
      </c>
      <c r="P14" s="358">
        <v>6854</v>
      </c>
      <c r="Q14" s="358">
        <v>191098</v>
      </c>
      <c r="R14" s="358">
        <v>284863</v>
      </c>
      <c r="S14" s="358">
        <v>612025</v>
      </c>
      <c r="T14" s="358">
        <v>23355</v>
      </c>
      <c r="U14" s="358" t="s">
        <v>147</v>
      </c>
      <c r="V14" s="358">
        <v>540960</v>
      </c>
      <c r="W14" s="358">
        <v>166032</v>
      </c>
      <c r="X14" s="358" t="s">
        <v>147</v>
      </c>
      <c r="Y14" s="358" t="s">
        <v>147</v>
      </c>
      <c r="Z14" s="358">
        <v>237654</v>
      </c>
      <c r="AA14" s="340" t="s">
        <v>147</v>
      </c>
      <c r="AB14" s="348">
        <v>421</v>
      </c>
    </row>
    <row r="15" spans="1:28" ht="13.5" customHeight="1">
      <c r="A15" s="125">
        <v>422</v>
      </c>
      <c r="B15" s="214" t="s">
        <v>180</v>
      </c>
      <c r="C15" s="358">
        <v>225739</v>
      </c>
      <c r="D15" s="358" t="s">
        <v>147</v>
      </c>
      <c r="E15" s="358">
        <v>80829</v>
      </c>
      <c r="F15" s="358">
        <v>34300</v>
      </c>
      <c r="G15" s="358">
        <v>236008</v>
      </c>
      <c r="H15" s="358">
        <v>156119</v>
      </c>
      <c r="I15" s="358">
        <v>500789</v>
      </c>
      <c r="J15" s="358">
        <v>961</v>
      </c>
      <c r="K15" s="358">
        <v>515676</v>
      </c>
      <c r="L15" s="358" t="s">
        <v>147</v>
      </c>
      <c r="M15" s="358" t="s">
        <v>147</v>
      </c>
      <c r="N15" s="358">
        <v>612974</v>
      </c>
      <c r="O15" s="358">
        <v>382478</v>
      </c>
      <c r="P15" s="358">
        <v>16345</v>
      </c>
      <c r="Q15" s="358">
        <v>157075</v>
      </c>
      <c r="R15" s="358">
        <v>378789</v>
      </c>
      <c r="S15" s="358">
        <v>817925</v>
      </c>
      <c r="T15" s="358">
        <v>961</v>
      </c>
      <c r="U15" s="358" t="s">
        <v>147</v>
      </c>
      <c r="V15" s="358">
        <v>515676</v>
      </c>
      <c r="W15" s="358">
        <v>117000</v>
      </c>
      <c r="X15" s="358">
        <v>1400</v>
      </c>
      <c r="Y15" s="358">
        <v>17500</v>
      </c>
      <c r="Z15" s="358">
        <v>255847</v>
      </c>
      <c r="AA15" s="340" t="s">
        <v>147</v>
      </c>
      <c r="AB15" s="348">
        <v>422</v>
      </c>
    </row>
    <row r="16" spans="1:28" ht="13.5" customHeight="1">
      <c r="A16" s="125"/>
      <c r="B16" s="214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60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39"/>
      <c r="AB16" s="348"/>
    </row>
    <row r="17" spans="1:28" ht="13.5" customHeight="1">
      <c r="A17" s="125">
        <v>441</v>
      </c>
      <c r="B17" s="214" t="s">
        <v>181</v>
      </c>
      <c r="C17" s="358">
        <v>417810</v>
      </c>
      <c r="D17" s="358" t="s">
        <v>147</v>
      </c>
      <c r="E17" s="358">
        <v>430088</v>
      </c>
      <c r="F17" s="358">
        <v>6709</v>
      </c>
      <c r="G17" s="358">
        <v>309167</v>
      </c>
      <c r="H17" s="358">
        <v>125222</v>
      </c>
      <c r="I17" s="358">
        <v>444677</v>
      </c>
      <c r="J17" s="358">
        <v>30972</v>
      </c>
      <c r="K17" s="358">
        <v>955401</v>
      </c>
      <c r="L17" s="358" t="s">
        <v>147</v>
      </c>
      <c r="M17" s="358" t="s">
        <v>147</v>
      </c>
      <c r="N17" s="358">
        <v>663145</v>
      </c>
      <c r="O17" s="358">
        <v>446669</v>
      </c>
      <c r="P17" s="358">
        <v>7053</v>
      </c>
      <c r="Q17" s="358">
        <v>261002</v>
      </c>
      <c r="R17" s="358">
        <v>932039</v>
      </c>
      <c r="S17" s="358">
        <v>565154</v>
      </c>
      <c r="T17" s="358">
        <v>30972</v>
      </c>
      <c r="U17" s="358" t="s">
        <v>147</v>
      </c>
      <c r="V17" s="358">
        <v>955401</v>
      </c>
      <c r="W17" s="358">
        <v>133228</v>
      </c>
      <c r="X17" s="358">
        <v>346</v>
      </c>
      <c r="Y17" s="358">
        <v>10500</v>
      </c>
      <c r="Z17" s="358">
        <v>252394</v>
      </c>
      <c r="AA17" s="340" t="s">
        <v>147</v>
      </c>
      <c r="AB17" s="348">
        <v>441</v>
      </c>
    </row>
    <row r="18" spans="1:28" ht="13.5" customHeight="1">
      <c r="A18" s="125">
        <v>442</v>
      </c>
      <c r="B18" s="214" t="s">
        <v>182</v>
      </c>
      <c r="C18" s="358">
        <v>303720</v>
      </c>
      <c r="D18" s="358" t="s">
        <v>147</v>
      </c>
      <c r="E18" s="358">
        <v>768105</v>
      </c>
      <c r="F18" s="358">
        <v>7114</v>
      </c>
      <c r="G18" s="358">
        <v>557872</v>
      </c>
      <c r="H18" s="358">
        <v>125455</v>
      </c>
      <c r="I18" s="358">
        <v>321325</v>
      </c>
      <c r="J18" s="358">
        <v>34144</v>
      </c>
      <c r="K18" s="358">
        <v>984637</v>
      </c>
      <c r="L18" s="358" t="s">
        <v>147</v>
      </c>
      <c r="M18" s="358" t="s">
        <v>147</v>
      </c>
      <c r="N18" s="358">
        <v>765594</v>
      </c>
      <c r="O18" s="358">
        <v>430241</v>
      </c>
      <c r="P18" s="358">
        <v>47275</v>
      </c>
      <c r="Q18" s="358">
        <v>201392</v>
      </c>
      <c r="R18" s="358">
        <v>526893</v>
      </c>
      <c r="S18" s="358">
        <v>1181405</v>
      </c>
      <c r="T18" s="358">
        <v>34144</v>
      </c>
      <c r="U18" s="358" t="s">
        <v>147</v>
      </c>
      <c r="V18" s="358">
        <v>984637</v>
      </c>
      <c r="W18" s="358">
        <v>123228</v>
      </c>
      <c r="X18" s="358">
        <v>262</v>
      </c>
      <c r="Y18" s="358">
        <v>1350</v>
      </c>
      <c r="Z18" s="358">
        <v>329692</v>
      </c>
      <c r="AA18" s="340" t="s">
        <v>147</v>
      </c>
      <c r="AB18" s="348">
        <v>442</v>
      </c>
    </row>
    <row r="19" spans="1:28" ht="13.5" customHeight="1">
      <c r="A19" s="125">
        <v>443</v>
      </c>
      <c r="B19" s="214" t="s">
        <v>183</v>
      </c>
      <c r="C19" s="358">
        <v>188627</v>
      </c>
      <c r="D19" s="358">
        <v>119</v>
      </c>
      <c r="E19" s="358">
        <v>373742</v>
      </c>
      <c r="F19" s="358">
        <v>4694</v>
      </c>
      <c r="G19" s="358">
        <v>191740</v>
      </c>
      <c r="H19" s="358">
        <v>78061</v>
      </c>
      <c r="I19" s="358">
        <v>585627</v>
      </c>
      <c r="J19" s="358">
        <v>12935</v>
      </c>
      <c r="K19" s="358">
        <v>858894</v>
      </c>
      <c r="L19" s="358" t="s">
        <v>147</v>
      </c>
      <c r="M19" s="358" t="s">
        <v>147</v>
      </c>
      <c r="N19" s="358">
        <v>486999</v>
      </c>
      <c r="O19" s="358">
        <v>282003</v>
      </c>
      <c r="P19" s="358">
        <v>12395</v>
      </c>
      <c r="Q19" s="358">
        <v>105002</v>
      </c>
      <c r="R19" s="358">
        <v>284761</v>
      </c>
      <c r="S19" s="358">
        <v>950220</v>
      </c>
      <c r="T19" s="358">
        <v>12935</v>
      </c>
      <c r="U19" s="358" t="s">
        <v>147</v>
      </c>
      <c r="V19" s="358">
        <v>851932</v>
      </c>
      <c r="W19" s="358">
        <v>12861</v>
      </c>
      <c r="X19" s="358">
        <v>104</v>
      </c>
      <c r="Y19" s="358" t="s">
        <v>147</v>
      </c>
      <c r="Z19" s="358">
        <v>231702</v>
      </c>
      <c r="AA19" s="340" t="s">
        <v>147</v>
      </c>
      <c r="AB19" s="348">
        <v>443</v>
      </c>
    </row>
    <row r="20" spans="1:28" ht="13.5" customHeight="1">
      <c r="A20" s="125">
        <v>444</v>
      </c>
      <c r="B20" s="214" t="s">
        <v>184</v>
      </c>
      <c r="C20" s="358">
        <v>136191</v>
      </c>
      <c r="D20" s="358" t="s">
        <v>147</v>
      </c>
      <c r="E20" s="358">
        <v>422532</v>
      </c>
      <c r="F20" s="358">
        <v>90591</v>
      </c>
      <c r="G20" s="358">
        <v>298100</v>
      </c>
      <c r="H20" s="358">
        <v>67501</v>
      </c>
      <c r="I20" s="358">
        <v>268373</v>
      </c>
      <c r="J20" s="358" t="s">
        <v>147</v>
      </c>
      <c r="K20" s="358">
        <v>615224</v>
      </c>
      <c r="L20" s="358" t="s">
        <v>147</v>
      </c>
      <c r="M20" s="358" t="s">
        <v>147</v>
      </c>
      <c r="N20" s="358">
        <v>503805</v>
      </c>
      <c r="O20" s="358">
        <v>209097</v>
      </c>
      <c r="P20" s="358">
        <v>20635</v>
      </c>
      <c r="Q20" s="358">
        <v>120824</v>
      </c>
      <c r="R20" s="358">
        <v>298988</v>
      </c>
      <c r="S20" s="358">
        <v>983437</v>
      </c>
      <c r="T20" s="358" t="s">
        <v>147</v>
      </c>
      <c r="U20" s="358" t="s">
        <v>147</v>
      </c>
      <c r="V20" s="358">
        <v>615224</v>
      </c>
      <c r="W20" s="358">
        <v>343177</v>
      </c>
      <c r="X20" s="358">
        <v>331</v>
      </c>
      <c r="Y20" s="358">
        <v>2160</v>
      </c>
      <c r="Z20" s="358">
        <v>122994</v>
      </c>
      <c r="AA20" s="340" t="s">
        <v>147</v>
      </c>
      <c r="AB20" s="348">
        <v>444</v>
      </c>
    </row>
    <row r="21" spans="1:28" ht="13.5" customHeight="1">
      <c r="A21" s="125">
        <v>445</v>
      </c>
      <c r="B21" s="214" t="s">
        <v>185</v>
      </c>
      <c r="C21" s="358">
        <v>1100489</v>
      </c>
      <c r="D21" s="358" t="s">
        <v>147</v>
      </c>
      <c r="E21" s="358">
        <v>821319</v>
      </c>
      <c r="F21" s="358">
        <v>31049</v>
      </c>
      <c r="G21" s="358">
        <v>529570</v>
      </c>
      <c r="H21" s="358">
        <v>158926</v>
      </c>
      <c r="I21" s="358">
        <v>583893</v>
      </c>
      <c r="J21" s="358">
        <v>12100</v>
      </c>
      <c r="K21" s="358">
        <v>1067713</v>
      </c>
      <c r="L21" s="358" t="s">
        <v>147</v>
      </c>
      <c r="M21" s="358" t="s">
        <v>147</v>
      </c>
      <c r="N21" s="358">
        <v>700458</v>
      </c>
      <c r="O21" s="358">
        <v>361394</v>
      </c>
      <c r="P21" s="358">
        <v>12097</v>
      </c>
      <c r="Q21" s="358">
        <v>346412</v>
      </c>
      <c r="R21" s="358">
        <v>627779</v>
      </c>
      <c r="S21" s="358">
        <v>1952832</v>
      </c>
      <c r="T21" s="358">
        <v>12100</v>
      </c>
      <c r="U21" s="358" t="s">
        <v>147</v>
      </c>
      <c r="V21" s="358">
        <v>1067713</v>
      </c>
      <c r="W21" s="358">
        <v>691905</v>
      </c>
      <c r="X21" s="358">
        <v>1603</v>
      </c>
      <c r="Y21" s="358" t="s">
        <v>147</v>
      </c>
      <c r="Z21" s="358">
        <v>568414</v>
      </c>
      <c r="AA21" s="340" t="s">
        <v>147</v>
      </c>
      <c r="AB21" s="348">
        <v>445</v>
      </c>
    </row>
    <row r="22" spans="1:28" ht="13.5" customHeight="1">
      <c r="A22" s="125">
        <v>446</v>
      </c>
      <c r="B22" s="214" t="s">
        <v>186</v>
      </c>
      <c r="C22" s="358">
        <v>529118</v>
      </c>
      <c r="D22" s="358">
        <v>696</v>
      </c>
      <c r="E22" s="358">
        <v>776530</v>
      </c>
      <c r="F22" s="358">
        <v>29681</v>
      </c>
      <c r="G22" s="358">
        <v>481522</v>
      </c>
      <c r="H22" s="358">
        <v>157037</v>
      </c>
      <c r="I22" s="358">
        <v>328744</v>
      </c>
      <c r="J22" s="358">
        <v>10331</v>
      </c>
      <c r="K22" s="358">
        <v>1241305</v>
      </c>
      <c r="L22" s="358" t="s">
        <v>147</v>
      </c>
      <c r="M22" s="358" t="s">
        <v>147</v>
      </c>
      <c r="N22" s="358">
        <v>1155201</v>
      </c>
      <c r="O22" s="358">
        <v>600128</v>
      </c>
      <c r="P22" s="358">
        <v>50629</v>
      </c>
      <c r="Q22" s="358">
        <v>358308</v>
      </c>
      <c r="R22" s="358">
        <v>906230</v>
      </c>
      <c r="S22" s="358">
        <v>678973</v>
      </c>
      <c r="T22" s="358">
        <v>10331</v>
      </c>
      <c r="U22" s="358" t="s">
        <v>147</v>
      </c>
      <c r="V22" s="358">
        <v>1241213</v>
      </c>
      <c r="W22" s="358">
        <v>36753</v>
      </c>
      <c r="X22" s="358">
        <v>15457</v>
      </c>
      <c r="Y22" s="358">
        <v>1800</v>
      </c>
      <c r="Z22" s="358">
        <v>585151</v>
      </c>
      <c r="AA22" s="340" t="s">
        <v>147</v>
      </c>
      <c r="AB22" s="348">
        <v>446</v>
      </c>
    </row>
    <row r="23" spans="1:28" ht="13.5" customHeight="1">
      <c r="A23" s="125">
        <v>447</v>
      </c>
      <c r="B23" s="214" t="s">
        <v>187</v>
      </c>
      <c r="C23" s="358">
        <v>203571</v>
      </c>
      <c r="D23" s="358" t="s">
        <v>147</v>
      </c>
      <c r="E23" s="358">
        <v>613003</v>
      </c>
      <c r="F23" s="358">
        <v>14044</v>
      </c>
      <c r="G23" s="358">
        <v>527884</v>
      </c>
      <c r="H23" s="358">
        <v>127879</v>
      </c>
      <c r="I23" s="358">
        <v>346942</v>
      </c>
      <c r="J23" s="358">
        <v>17119</v>
      </c>
      <c r="K23" s="358">
        <v>959338</v>
      </c>
      <c r="L23" s="358" t="s">
        <v>147</v>
      </c>
      <c r="M23" s="358" t="s">
        <v>147</v>
      </c>
      <c r="N23" s="358">
        <v>622643</v>
      </c>
      <c r="O23" s="358">
        <v>352924</v>
      </c>
      <c r="P23" s="358">
        <v>32892</v>
      </c>
      <c r="Q23" s="358">
        <v>130091</v>
      </c>
      <c r="R23" s="358">
        <v>382165</v>
      </c>
      <c r="S23" s="358">
        <v>1027462</v>
      </c>
      <c r="T23" s="358">
        <v>17119</v>
      </c>
      <c r="U23" s="358" t="s">
        <v>147</v>
      </c>
      <c r="V23" s="358">
        <v>959338</v>
      </c>
      <c r="W23" s="358">
        <v>441222</v>
      </c>
      <c r="X23" s="358">
        <v>72</v>
      </c>
      <c r="Y23" s="358" t="s">
        <v>147</v>
      </c>
      <c r="Z23" s="358">
        <v>261331</v>
      </c>
      <c r="AA23" s="340" t="s">
        <v>147</v>
      </c>
      <c r="AB23" s="348">
        <v>447</v>
      </c>
    </row>
    <row r="24" spans="1:28" ht="13.5" customHeight="1">
      <c r="A24" s="125"/>
      <c r="B24" s="214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60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39"/>
      <c r="AB24" s="348"/>
    </row>
    <row r="25" spans="1:28" ht="13.5" customHeight="1">
      <c r="A25" s="125">
        <v>462</v>
      </c>
      <c r="B25" s="214" t="s">
        <v>188</v>
      </c>
      <c r="C25" s="358">
        <v>319044</v>
      </c>
      <c r="D25" s="358">
        <v>20101</v>
      </c>
      <c r="E25" s="358">
        <v>669040</v>
      </c>
      <c r="F25" s="358">
        <v>66286</v>
      </c>
      <c r="G25" s="358">
        <v>675293</v>
      </c>
      <c r="H25" s="358">
        <v>124522</v>
      </c>
      <c r="I25" s="358">
        <v>596997</v>
      </c>
      <c r="J25" s="358">
        <v>6697</v>
      </c>
      <c r="K25" s="358">
        <v>1061620</v>
      </c>
      <c r="L25" s="358">
        <v>31602</v>
      </c>
      <c r="M25" s="358" t="s">
        <v>147</v>
      </c>
      <c r="N25" s="358">
        <v>709307</v>
      </c>
      <c r="O25" s="358">
        <v>438010</v>
      </c>
      <c r="P25" s="358">
        <v>41234</v>
      </c>
      <c r="Q25" s="358">
        <v>340833</v>
      </c>
      <c r="R25" s="358">
        <v>454815</v>
      </c>
      <c r="S25" s="358">
        <v>1434854</v>
      </c>
      <c r="T25" s="358">
        <v>6697</v>
      </c>
      <c r="U25" s="358" t="s">
        <v>147</v>
      </c>
      <c r="V25" s="358">
        <v>1061620</v>
      </c>
      <c r="W25" s="358">
        <v>62355</v>
      </c>
      <c r="X25" s="358" t="s">
        <v>147</v>
      </c>
      <c r="Y25" s="358">
        <v>9584</v>
      </c>
      <c r="Z25" s="358">
        <v>325840</v>
      </c>
      <c r="AA25" s="340" t="s">
        <v>147</v>
      </c>
      <c r="AB25" s="348">
        <v>462</v>
      </c>
    </row>
    <row r="26" spans="1:28" ht="13.5" customHeight="1">
      <c r="A26" s="125">
        <v>463</v>
      </c>
      <c r="B26" s="214" t="s">
        <v>189</v>
      </c>
      <c r="C26" s="358">
        <v>180384</v>
      </c>
      <c r="D26" s="358" t="s">
        <v>147</v>
      </c>
      <c r="E26" s="358">
        <v>564962</v>
      </c>
      <c r="F26" s="358">
        <v>24525</v>
      </c>
      <c r="G26" s="358">
        <v>386417</v>
      </c>
      <c r="H26" s="358">
        <v>113948</v>
      </c>
      <c r="I26" s="358">
        <v>214163</v>
      </c>
      <c r="J26" s="358">
        <v>30971</v>
      </c>
      <c r="K26" s="358">
        <v>814307</v>
      </c>
      <c r="L26" s="358" t="s">
        <v>147</v>
      </c>
      <c r="M26" s="358" t="s">
        <v>147</v>
      </c>
      <c r="N26" s="358">
        <v>564772</v>
      </c>
      <c r="O26" s="358">
        <v>352112</v>
      </c>
      <c r="P26" s="358">
        <v>32974</v>
      </c>
      <c r="Q26" s="358">
        <v>126279</v>
      </c>
      <c r="R26" s="358">
        <v>355524</v>
      </c>
      <c r="S26" s="358">
        <v>788961</v>
      </c>
      <c r="T26" s="358">
        <v>30971</v>
      </c>
      <c r="U26" s="358" t="s">
        <v>147</v>
      </c>
      <c r="V26" s="358">
        <v>814307</v>
      </c>
      <c r="W26" s="358">
        <v>101842</v>
      </c>
      <c r="X26" s="358">
        <v>40</v>
      </c>
      <c r="Y26" s="358" t="s">
        <v>147</v>
      </c>
      <c r="Z26" s="358">
        <v>277329</v>
      </c>
      <c r="AA26" s="340" t="s">
        <v>147</v>
      </c>
      <c r="AB26" s="348">
        <v>463</v>
      </c>
    </row>
    <row r="27" spans="1:28" ht="13.5" customHeight="1">
      <c r="A27" s="125">
        <v>464</v>
      </c>
      <c r="B27" s="214" t="s">
        <v>190</v>
      </c>
      <c r="C27" s="358">
        <v>109481</v>
      </c>
      <c r="D27" s="358">
        <v>95</v>
      </c>
      <c r="E27" s="358">
        <v>570605</v>
      </c>
      <c r="F27" s="358">
        <v>7140</v>
      </c>
      <c r="G27" s="358">
        <v>292024</v>
      </c>
      <c r="H27" s="358">
        <v>63816</v>
      </c>
      <c r="I27" s="358">
        <v>851286</v>
      </c>
      <c r="J27" s="358">
        <v>10822</v>
      </c>
      <c r="K27" s="358">
        <v>413778</v>
      </c>
      <c r="L27" s="358" t="s">
        <v>147</v>
      </c>
      <c r="M27" s="358" t="s">
        <v>147</v>
      </c>
      <c r="N27" s="358">
        <v>408490</v>
      </c>
      <c r="O27" s="358">
        <v>240717</v>
      </c>
      <c r="P27" s="358">
        <v>28894</v>
      </c>
      <c r="Q27" s="358">
        <v>78941</v>
      </c>
      <c r="R27" s="358">
        <v>266308</v>
      </c>
      <c r="S27" s="358">
        <v>1340336</v>
      </c>
      <c r="T27" s="358">
        <v>10822</v>
      </c>
      <c r="U27" s="358" t="s">
        <v>147</v>
      </c>
      <c r="V27" s="358">
        <v>413762</v>
      </c>
      <c r="W27" s="358">
        <v>53700</v>
      </c>
      <c r="X27" s="358">
        <v>110</v>
      </c>
      <c r="Y27" s="358">
        <v>16000</v>
      </c>
      <c r="Z27" s="358">
        <v>172916</v>
      </c>
      <c r="AA27" s="340" t="s">
        <v>147</v>
      </c>
      <c r="AB27" s="348">
        <v>464</v>
      </c>
    </row>
    <row r="28" spans="1:28" ht="13.5" customHeight="1">
      <c r="A28" s="125">
        <v>465</v>
      </c>
      <c r="B28" s="214" t="s">
        <v>191</v>
      </c>
      <c r="C28" s="358">
        <v>350106</v>
      </c>
      <c r="D28" s="358" t="s">
        <v>147</v>
      </c>
      <c r="E28" s="358">
        <v>550014</v>
      </c>
      <c r="F28" s="358">
        <v>95367</v>
      </c>
      <c r="G28" s="358">
        <v>493408</v>
      </c>
      <c r="H28" s="358">
        <v>191053</v>
      </c>
      <c r="I28" s="358">
        <v>479302</v>
      </c>
      <c r="J28" s="358" t="s">
        <v>147</v>
      </c>
      <c r="K28" s="358">
        <v>1261609</v>
      </c>
      <c r="L28" s="358" t="s">
        <v>147</v>
      </c>
      <c r="M28" s="358" t="s">
        <v>147</v>
      </c>
      <c r="N28" s="358">
        <v>1126671</v>
      </c>
      <c r="O28" s="358">
        <v>762402</v>
      </c>
      <c r="P28" s="358">
        <v>13486</v>
      </c>
      <c r="Q28" s="358">
        <v>289549</v>
      </c>
      <c r="R28" s="358">
        <v>430245</v>
      </c>
      <c r="S28" s="358">
        <v>1854176</v>
      </c>
      <c r="T28" s="358" t="s">
        <v>147</v>
      </c>
      <c r="U28" s="358" t="s">
        <v>147</v>
      </c>
      <c r="V28" s="358">
        <v>1261609</v>
      </c>
      <c r="W28" s="358">
        <v>166138</v>
      </c>
      <c r="X28" s="358">
        <v>9281</v>
      </c>
      <c r="Y28" s="358">
        <v>45635</v>
      </c>
      <c r="Z28" s="358">
        <v>421447</v>
      </c>
      <c r="AA28" s="340" t="s">
        <v>147</v>
      </c>
      <c r="AB28" s="348">
        <v>465</v>
      </c>
    </row>
    <row r="29" spans="1:28" ht="13.5" customHeight="1">
      <c r="A29" s="125"/>
      <c r="B29" s="214"/>
      <c r="C29" s="346"/>
      <c r="D29" s="346"/>
      <c r="E29" s="346"/>
      <c r="F29" s="346"/>
      <c r="G29" s="346"/>
      <c r="H29" s="346"/>
      <c r="I29" s="346"/>
      <c r="J29" s="346"/>
      <c r="K29" s="346"/>
      <c r="L29" s="346"/>
      <c r="M29" s="360"/>
      <c r="N29" s="346"/>
      <c r="O29" s="346"/>
      <c r="P29" s="346"/>
      <c r="Q29" s="346"/>
      <c r="R29" s="346"/>
      <c r="S29" s="346"/>
      <c r="T29" s="346"/>
      <c r="U29" s="346"/>
      <c r="V29" s="346"/>
      <c r="W29" s="346"/>
      <c r="X29" s="346"/>
      <c r="Y29" s="346"/>
      <c r="Z29" s="346"/>
      <c r="AA29" s="339"/>
      <c r="AB29" s="348"/>
    </row>
    <row r="30" spans="1:28" ht="13.5" customHeight="1">
      <c r="A30" s="125">
        <v>481</v>
      </c>
      <c r="B30" s="214" t="s">
        <v>192</v>
      </c>
      <c r="C30" s="358">
        <v>131044</v>
      </c>
      <c r="D30" s="358" t="s">
        <v>147</v>
      </c>
      <c r="E30" s="358">
        <v>197364</v>
      </c>
      <c r="F30" s="358">
        <v>55517</v>
      </c>
      <c r="G30" s="358">
        <v>263049</v>
      </c>
      <c r="H30" s="358">
        <v>84416</v>
      </c>
      <c r="I30" s="358">
        <v>248160</v>
      </c>
      <c r="J30" s="358">
        <v>494</v>
      </c>
      <c r="K30" s="358">
        <v>607456</v>
      </c>
      <c r="L30" s="358" t="s">
        <v>147</v>
      </c>
      <c r="M30" s="358" t="s">
        <v>147</v>
      </c>
      <c r="N30" s="358">
        <v>548083</v>
      </c>
      <c r="O30" s="358">
        <v>399169</v>
      </c>
      <c r="P30" s="358">
        <v>48993</v>
      </c>
      <c r="Q30" s="358">
        <v>309719</v>
      </c>
      <c r="R30" s="358">
        <v>238669</v>
      </c>
      <c r="S30" s="358">
        <v>390825</v>
      </c>
      <c r="T30" s="358">
        <v>494</v>
      </c>
      <c r="U30" s="358" t="s">
        <v>147</v>
      </c>
      <c r="V30" s="358">
        <v>607456</v>
      </c>
      <c r="W30" s="358">
        <v>13070</v>
      </c>
      <c r="X30" s="358">
        <v>500</v>
      </c>
      <c r="Y30" s="358">
        <v>750</v>
      </c>
      <c r="Z30" s="358">
        <v>164768</v>
      </c>
      <c r="AA30" s="340" t="s">
        <v>147</v>
      </c>
      <c r="AB30" s="348">
        <v>481</v>
      </c>
    </row>
    <row r="31" spans="1:28" ht="13.5" customHeight="1">
      <c r="A31" s="125">
        <v>482</v>
      </c>
      <c r="B31" s="214" t="s">
        <v>193</v>
      </c>
      <c r="C31" s="358">
        <v>124352</v>
      </c>
      <c r="D31" s="358">
        <v>179</v>
      </c>
      <c r="E31" s="358">
        <v>552258</v>
      </c>
      <c r="F31" s="358">
        <v>91695</v>
      </c>
      <c r="G31" s="358">
        <v>272427</v>
      </c>
      <c r="H31" s="358">
        <v>75366</v>
      </c>
      <c r="I31" s="358">
        <v>289981</v>
      </c>
      <c r="J31" s="358">
        <v>61811</v>
      </c>
      <c r="K31" s="358">
        <v>544818</v>
      </c>
      <c r="L31" s="358" t="s">
        <v>147</v>
      </c>
      <c r="M31" s="358" t="s">
        <v>147</v>
      </c>
      <c r="N31" s="358">
        <v>505477</v>
      </c>
      <c r="O31" s="358">
        <v>339603</v>
      </c>
      <c r="P31" s="358">
        <v>14551</v>
      </c>
      <c r="Q31" s="358">
        <v>76297</v>
      </c>
      <c r="R31" s="358">
        <v>230982</v>
      </c>
      <c r="S31" s="358">
        <v>899383</v>
      </c>
      <c r="T31" s="358">
        <v>61811</v>
      </c>
      <c r="U31" s="358" t="s">
        <v>147</v>
      </c>
      <c r="V31" s="358">
        <v>544818</v>
      </c>
      <c r="W31" s="358">
        <v>235538</v>
      </c>
      <c r="X31" s="358" t="s">
        <v>147</v>
      </c>
      <c r="Y31" s="358" t="s">
        <v>147</v>
      </c>
      <c r="Z31" s="358">
        <v>134982</v>
      </c>
      <c r="AA31" s="340" t="s">
        <v>147</v>
      </c>
      <c r="AB31" s="348">
        <v>482</v>
      </c>
    </row>
    <row r="32" spans="1:28" ht="13.5" customHeight="1">
      <c r="A32" s="125"/>
      <c r="B32" s="214"/>
      <c r="C32" s="346"/>
      <c r="D32" s="346"/>
      <c r="E32" s="346"/>
      <c r="F32" s="346"/>
      <c r="G32" s="346"/>
      <c r="H32" s="346"/>
      <c r="I32" s="346"/>
      <c r="J32" s="346"/>
      <c r="K32" s="346"/>
      <c r="L32" s="346"/>
      <c r="M32" s="360"/>
      <c r="N32" s="346"/>
      <c r="O32" s="346"/>
      <c r="P32" s="346"/>
      <c r="Q32" s="346"/>
      <c r="R32" s="346"/>
      <c r="S32" s="346"/>
      <c r="T32" s="346"/>
      <c r="U32" s="346"/>
      <c r="V32" s="346"/>
      <c r="W32" s="346"/>
      <c r="X32" s="346"/>
      <c r="Y32" s="346"/>
      <c r="Z32" s="346"/>
      <c r="AA32" s="339"/>
      <c r="AB32" s="348"/>
    </row>
    <row r="33" spans="1:28" ht="13.5" customHeight="1">
      <c r="A33" s="125">
        <v>501</v>
      </c>
      <c r="B33" s="214" t="s">
        <v>194</v>
      </c>
      <c r="C33" s="358">
        <v>279287</v>
      </c>
      <c r="D33" s="358">
        <v>2836</v>
      </c>
      <c r="E33" s="358">
        <v>333457</v>
      </c>
      <c r="F33" s="358">
        <v>135043</v>
      </c>
      <c r="G33" s="358">
        <v>485562</v>
      </c>
      <c r="H33" s="358">
        <v>148079</v>
      </c>
      <c r="I33" s="358">
        <v>694962</v>
      </c>
      <c r="J33" s="358">
        <v>27673</v>
      </c>
      <c r="K33" s="358">
        <v>1011146</v>
      </c>
      <c r="L33" s="358" t="s">
        <v>147</v>
      </c>
      <c r="M33" s="358" t="s">
        <v>147</v>
      </c>
      <c r="N33" s="358">
        <v>802919</v>
      </c>
      <c r="O33" s="358">
        <v>622786</v>
      </c>
      <c r="P33" s="358">
        <v>20468</v>
      </c>
      <c r="Q33" s="358">
        <v>197050</v>
      </c>
      <c r="R33" s="358">
        <v>574203</v>
      </c>
      <c r="S33" s="358">
        <v>691030</v>
      </c>
      <c r="T33" s="358">
        <v>27673</v>
      </c>
      <c r="U33" s="358" t="s">
        <v>147</v>
      </c>
      <c r="V33" s="358">
        <v>1011146</v>
      </c>
      <c r="W33" s="358">
        <v>159225</v>
      </c>
      <c r="X33" s="358" t="s">
        <v>147</v>
      </c>
      <c r="Y33" s="358">
        <v>18120</v>
      </c>
      <c r="Z33" s="358">
        <v>249790</v>
      </c>
      <c r="AA33" s="340" t="s">
        <v>147</v>
      </c>
      <c r="AB33" s="348">
        <v>501</v>
      </c>
    </row>
    <row r="34" spans="1:28" ht="13.5" customHeight="1">
      <c r="A34" s="125">
        <v>502</v>
      </c>
      <c r="B34" s="214" t="s">
        <v>195</v>
      </c>
      <c r="C34" s="358">
        <v>183758</v>
      </c>
      <c r="D34" s="358" t="s">
        <v>147</v>
      </c>
      <c r="E34" s="358">
        <v>349076</v>
      </c>
      <c r="F34" s="358">
        <v>55414</v>
      </c>
      <c r="G34" s="358">
        <v>685369</v>
      </c>
      <c r="H34" s="358">
        <v>134601</v>
      </c>
      <c r="I34" s="358">
        <v>329075</v>
      </c>
      <c r="J34" s="358">
        <v>23063</v>
      </c>
      <c r="K34" s="358">
        <v>894868</v>
      </c>
      <c r="L34" s="358" t="s">
        <v>147</v>
      </c>
      <c r="M34" s="358" t="s">
        <v>147</v>
      </c>
      <c r="N34" s="358">
        <v>700648</v>
      </c>
      <c r="O34" s="358">
        <v>452069</v>
      </c>
      <c r="P34" s="358">
        <v>17378</v>
      </c>
      <c r="Q34" s="358">
        <v>124712</v>
      </c>
      <c r="R34" s="358">
        <v>372630</v>
      </c>
      <c r="S34" s="358">
        <v>1011353</v>
      </c>
      <c r="T34" s="358">
        <v>23063</v>
      </c>
      <c r="U34" s="358" t="s">
        <v>147</v>
      </c>
      <c r="V34" s="358">
        <v>894703</v>
      </c>
      <c r="W34" s="358">
        <v>74000</v>
      </c>
      <c r="X34" s="358" t="s">
        <v>147</v>
      </c>
      <c r="Y34" s="358">
        <v>4027</v>
      </c>
      <c r="Z34" s="358">
        <v>223364</v>
      </c>
      <c r="AA34" s="340" t="s">
        <v>147</v>
      </c>
      <c r="AB34" s="348">
        <v>502</v>
      </c>
    </row>
    <row r="35" spans="1:28" ht="13.5" customHeight="1">
      <c r="A35" s="125">
        <v>503</v>
      </c>
      <c r="B35" s="214" t="s">
        <v>196</v>
      </c>
      <c r="C35" s="358">
        <v>117906</v>
      </c>
      <c r="D35" s="358" t="s">
        <v>147</v>
      </c>
      <c r="E35" s="358">
        <v>233027</v>
      </c>
      <c r="F35" s="358">
        <v>14660</v>
      </c>
      <c r="G35" s="358">
        <v>62706</v>
      </c>
      <c r="H35" s="358">
        <v>72698</v>
      </c>
      <c r="I35" s="358">
        <v>752216</v>
      </c>
      <c r="J35" s="358">
        <v>6161</v>
      </c>
      <c r="K35" s="358">
        <v>601744</v>
      </c>
      <c r="L35" s="358" t="s">
        <v>147</v>
      </c>
      <c r="M35" s="358" t="s">
        <v>147</v>
      </c>
      <c r="N35" s="358">
        <v>402215</v>
      </c>
      <c r="O35" s="358">
        <v>276388</v>
      </c>
      <c r="P35" s="358">
        <v>10018</v>
      </c>
      <c r="Q35" s="358">
        <v>140113</v>
      </c>
      <c r="R35" s="358">
        <v>223905</v>
      </c>
      <c r="S35" s="358">
        <v>813739</v>
      </c>
      <c r="T35" s="358">
        <v>6161</v>
      </c>
      <c r="U35" s="358" t="s">
        <v>147</v>
      </c>
      <c r="V35" s="358">
        <v>601744</v>
      </c>
      <c r="W35" s="358">
        <v>21880</v>
      </c>
      <c r="X35" s="358" t="s">
        <v>147</v>
      </c>
      <c r="Y35" s="358">
        <v>4000</v>
      </c>
      <c r="Z35" s="358">
        <v>141284</v>
      </c>
      <c r="AA35" s="340" t="s">
        <v>147</v>
      </c>
      <c r="AB35" s="348">
        <v>503</v>
      </c>
    </row>
    <row r="36" spans="1:28" ht="13.5" customHeight="1">
      <c r="A36" s="125">
        <v>504</v>
      </c>
      <c r="B36" s="214" t="s">
        <v>197</v>
      </c>
      <c r="C36" s="358">
        <v>245837</v>
      </c>
      <c r="D36" s="358">
        <v>685</v>
      </c>
      <c r="E36" s="358">
        <v>301339</v>
      </c>
      <c r="F36" s="358">
        <v>58849</v>
      </c>
      <c r="G36" s="358">
        <v>359365</v>
      </c>
      <c r="H36" s="358">
        <v>179514</v>
      </c>
      <c r="I36" s="358">
        <v>340324</v>
      </c>
      <c r="J36" s="358">
        <v>10668</v>
      </c>
      <c r="K36" s="358">
        <v>1197241</v>
      </c>
      <c r="L36" s="358" t="s">
        <v>147</v>
      </c>
      <c r="M36" s="358" t="s">
        <v>147</v>
      </c>
      <c r="N36" s="358">
        <v>669625</v>
      </c>
      <c r="O36" s="358">
        <v>442972</v>
      </c>
      <c r="P36" s="358">
        <v>25362</v>
      </c>
      <c r="Q36" s="358">
        <v>304165</v>
      </c>
      <c r="R36" s="358">
        <v>540896</v>
      </c>
      <c r="S36" s="358">
        <v>593717</v>
      </c>
      <c r="T36" s="358">
        <v>10668</v>
      </c>
      <c r="U36" s="358" t="s">
        <v>147</v>
      </c>
      <c r="V36" s="358">
        <v>1197241</v>
      </c>
      <c r="W36" s="358">
        <v>41312</v>
      </c>
      <c r="X36" s="358" t="s">
        <v>147</v>
      </c>
      <c r="Y36" s="358">
        <v>13455</v>
      </c>
      <c r="Z36" s="358">
        <v>348691</v>
      </c>
      <c r="AA36" s="340" t="s">
        <v>147</v>
      </c>
      <c r="AB36" s="348">
        <v>504</v>
      </c>
    </row>
    <row r="37" spans="1:28" ht="13.5" customHeight="1">
      <c r="A37" s="125"/>
      <c r="B37" s="214"/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60"/>
      <c r="N37" s="346"/>
      <c r="O37" s="346"/>
      <c r="P37" s="346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39"/>
      <c r="AB37" s="348"/>
    </row>
    <row r="38" spans="1:28" ht="13.5" customHeight="1">
      <c r="A38" s="125">
        <v>521</v>
      </c>
      <c r="B38" s="214" t="s">
        <v>198</v>
      </c>
      <c r="C38" s="358">
        <v>1078306</v>
      </c>
      <c r="D38" s="358">
        <v>8551</v>
      </c>
      <c r="E38" s="358">
        <v>588015</v>
      </c>
      <c r="F38" s="358">
        <v>131390</v>
      </c>
      <c r="G38" s="358">
        <v>940729</v>
      </c>
      <c r="H38" s="358">
        <v>303254</v>
      </c>
      <c r="I38" s="358">
        <v>873848</v>
      </c>
      <c r="J38" s="358">
        <v>50146</v>
      </c>
      <c r="K38" s="358">
        <v>2445661</v>
      </c>
      <c r="L38" s="358" t="s">
        <v>147</v>
      </c>
      <c r="M38" s="358" t="s">
        <v>147</v>
      </c>
      <c r="N38" s="358">
        <v>1469518</v>
      </c>
      <c r="O38" s="358">
        <v>745590</v>
      </c>
      <c r="P38" s="358">
        <v>44011</v>
      </c>
      <c r="Q38" s="358">
        <v>735012</v>
      </c>
      <c r="R38" s="358">
        <v>1697665</v>
      </c>
      <c r="S38" s="358">
        <v>1775703</v>
      </c>
      <c r="T38" s="358">
        <v>50146</v>
      </c>
      <c r="U38" s="358" t="s">
        <v>147</v>
      </c>
      <c r="V38" s="358">
        <v>2433947</v>
      </c>
      <c r="W38" s="358">
        <v>12720</v>
      </c>
      <c r="X38" s="358">
        <v>900</v>
      </c>
      <c r="Y38" s="358">
        <v>27000</v>
      </c>
      <c r="Z38" s="358">
        <v>398976</v>
      </c>
      <c r="AA38" s="340" t="s">
        <v>147</v>
      </c>
      <c r="AB38" s="348">
        <v>521</v>
      </c>
    </row>
    <row r="39" spans="1:28" ht="13.5" customHeight="1">
      <c r="A39" s="125">
        <v>522</v>
      </c>
      <c r="B39" s="214" t="s">
        <v>199</v>
      </c>
      <c r="C39" s="358">
        <v>115245</v>
      </c>
      <c r="D39" s="358" t="s">
        <v>147</v>
      </c>
      <c r="E39" s="358">
        <v>239571</v>
      </c>
      <c r="F39" s="358">
        <v>70326</v>
      </c>
      <c r="G39" s="358">
        <v>169264</v>
      </c>
      <c r="H39" s="358">
        <v>20176</v>
      </c>
      <c r="I39" s="358">
        <v>52906</v>
      </c>
      <c r="J39" s="358" t="s">
        <v>147</v>
      </c>
      <c r="K39" s="358">
        <v>367988</v>
      </c>
      <c r="L39" s="358" t="s">
        <v>147</v>
      </c>
      <c r="M39" s="358" t="s">
        <v>147</v>
      </c>
      <c r="N39" s="358">
        <v>230378</v>
      </c>
      <c r="O39" s="358">
        <v>175672</v>
      </c>
      <c r="P39" s="358">
        <v>1524</v>
      </c>
      <c r="Q39" s="358">
        <v>41652</v>
      </c>
      <c r="R39" s="358">
        <v>184499</v>
      </c>
      <c r="S39" s="358">
        <v>348280</v>
      </c>
      <c r="T39" s="358" t="s">
        <v>147</v>
      </c>
      <c r="U39" s="358" t="s">
        <v>147</v>
      </c>
      <c r="V39" s="358">
        <v>367988</v>
      </c>
      <c r="W39" s="358">
        <v>40001</v>
      </c>
      <c r="X39" s="358" t="s">
        <v>147</v>
      </c>
      <c r="Y39" s="358">
        <v>2650</v>
      </c>
      <c r="Z39" s="358">
        <v>141614</v>
      </c>
      <c r="AA39" s="340" t="s">
        <v>147</v>
      </c>
      <c r="AB39" s="348">
        <v>522</v>
      </c>
    </row>
    <row r="40" spans="1:28" ht="13.5" customHeight="1">
      <c r="A40" s="125">
        <v>523</v>
      </c>
      <c r="B40" s="214" t="s">
        <v>200</v>
      </c>
      <c r="C40" s="358">
        <v>188843</v>
      </c>
      <c r="D40" s="358" t="s">
        <v>147</v>
      </c>
      <c r="E40" s="358">
        <v>522746</v>
      </c>
      <c r="F40" s="358">
        <v>60930</v>
      </c>
      <c r="G40" s="358">
        <v>428575</v>
      </c>
      <c r="H40" s="358">
        <v>71208</v>
      </c>
      <c r="I40" s="358">
        <v>188131</v>
      </c>
      <c r="J40" s="358">
        <v>30276</v>
      </c>
      <c r="K40" s="358">
        <v>916016</v>
      </c>
      <c r="L40" s="358" t="s">
        <v>147</v>
      </c>
      <c r="M40" s="358" t="s">
        <v>147</v>
      </c>
      <c r="N40" s="358">
        <v>459442</v>
      </c>
      <c r="O40" s="358">
        <v>288716</v>
      </c>
      <c r="P40" s="358">
        <v>4615</v>
      </c>
      <c r="Q40" s="358">
        <v>146787</v>
      </c>
      <c r="R40" s="358">
        <v>389817</v>
      </c>
      <c r="S40" s="358">
        <v>914116</v>
      </c>
      <c r="T40" s="358">
        <v>30276</v>
      </c>
      <c r="U40" s="358" t="s">
        <v>147</v>
      </c>
      <c r="V40" s="358">
        <v>913683</v>
      </c>
      <c r="W40" s="358">
        <v>65792</v>
      </c>
      <c r="X40" s="358">
        <v>267</v>
      </c>
      <c r="Y40" s="358">
        <v>4680</v>
      </c>
      <c r="Z40" s="358">
        <v>167413</v>
      </c>
      <c r="AA40" s="340" t="s">
        <v>147</v>
      </c>
      <c r="AB40" s="348">
        <v>523</v>
      </c>
    </row>
    <row r="41" spans="1:28" ht="13.5" customHeight="1">
      <c r="A41" s="125">
        <v>524</v>
      </c>
      <c r="B41" s="214" t="s">
        <v>201</v>
      </c>
      <c r="C41" s="358">
        <v>240368</v>
      </c>
      <c r="D41" s="358" t="s">
        <v>147</v>
      </c>
      <c r="E41" s="358">
        <v>642343</v>
      </c>
      <c r="F41" s="358">
        <v>60867</v>
      </c>
      <c r="G41" s="358">
        <v>126246</v>
      </c>
      <c r="H41" s="358">
        <v>62365</v>
      </c>
      <c r="I41" s="358">
        <v>145594</v>
      </c>
      <c r="J41" s="358">
        <v>45378</v>
      </c>
      <c r="K41" s="358">
        <v>880981</v>
      </c>
      <c r="L41" s="358" t="s">
        <v>147</v>
      </c>
      <c r="M41" s="358" t="s">
        <v>147</v>
      </c>
      <c r="N41" s="358">
        <v>416223</v>
      </c>
      <c r="O41" s="358">
        <v>340636</v>
      </c>
      <c r="P41" s="358">
        <v>3732</v>
      </c>
      <c r="Q41" s="358">
        <v>107938</v>
      </c>
      <c r="R41" s="358">
        <v>380657</v>
      </c>
      <c r="S41" s="358">
        <v>533267</v>
      </c>
      <c r="T41" s="358">
        <v>45378</v>
      </c>
      <c r="U41" s="358" t="s">
        <v>147</v>
      </c>
      <c r="V41" s="358">
        <v>880981</v>
      </c>
      <c r="W41" s="358">
        <v>65770</v>
      </c>
      <c r="X41" s="358">
        <v>100</v>
      </c>
      <c r="Y41" s="358">
        <v>23000</v>
      </c>
      <c r="Z41" s="358">
        <v>293581</v>
      </c>
      <c r="AA41" s="340" t="s">
        <v>147</v>
      </c>
      <c r="AB41" s="348">
        <v>524</v>
      </c>
    </row>
    <row r="42" spans="1:28" ht="13.5" customHeight="1">
      <c r="A42" s="125">
        <v>525</v>
      </c>
      <c r="B42" s="214" t="s">
        <v>202</v>
      </c>
      <c r="C42" s="358">
        <v>288811</v>
      </c>
      <c r="D42" s="358">
        <v>112</v>
      </c>
      <c r="E42" s="358">
        <v>575386</v>
      </c>
      <c r="F42" s="358">
        <v>186478</v>
      </c>
      <c r="G42" s="358">
        <v>223642</v>
      </c>
      <c r="H42" s="358">
        <v>365417</v>
      </c>
      <c r="I42" s="358">
        <v>225828</v>
      </c>
      <c r="J42" s="358" t="s">
        <v>147</v>
      </c>
      <c r="K42" s="358">
        <v>1478721</v>
      </c>
      <c r="L42" s="358" t="s">
        <v>147</v>
      </c>
      <c r="M42" s="358" t="s">
        <v>147</v>
      </c>
      <c r="N42" s="358">
        <v>576415</v>
      </c>
      <c r="O42" s="358">
        <v>380297</v>
      </c>
      <c r="P42" s="358">
        <v>6395</v>
      </c>
      <c r="Q42" s="358">
        <v>229425</v>
      </c>
      <c r="R42" s="358">
        <v>371631</v>
      </c>
      <c r="S42" s="358">
        <v>1242413</v>
      </c>
      <c r="T42" s="358" t="s">
        <v>147</v>
      </c>
      <c r="U42" s="358" t="s">
        <v>147</v>
      </c>
      <c r="V42" s="358">
        <v>1460744</v>
      </c>
      <c r="W42" s="358">
        <v>135934</v>
      </c>
      <c r="X42" s="358">
        <v>100</v>
      </c>
      <c r="Y42" s="358" t="s">
        <v>147</v>
      </c>
      <c r="Z42" s="358">
        <v>342509</v>
      </c>
      <c r="AA42" s="340" t="s">
        <v>147</v>
      </c>
      <c r="AB42" s="348">
        <v>525</v>
      </c>
    </row>
    <row r="43" spans="1:28" ht="13.5" customHeight="1">
      <c r="A43" s="125">
        <v>526</v>
      </c>
      <c r="B43" s="214" t="s">
        <v>203</v>
      </c>
      <c r="C43" s="358">
        <v>379472</v>
      </c>
      <c r="D43" s="358" t="s">
        <v>147</v>
      </c>
      <c r="E43" s="358">
        <v>545452</v>
      </c>
      <c r="F43" s="358">
        <v>83616</v>
      </c>
      <c r="G43" s="358">
        <v>283874</v>
      </c>
      <c r="H43" s="358">
        <v>117878</v>
      </c>
      <c r="I43" s="358">
        <v>254799</v>
      </c>
      <c r="J43" s="358" t="s">
        <v>147</v>
      </c>
      <c r="K43" s="358">
        <v>1023103</v>
      </c>
      <c r="L43" s="358" t="s">
        <v>147</v>
      </c>
      <c r="M43" s="358" t="s">
        <v>147</v>
      </c>
      <c r="N43" s="358">
        <v>892450</v>
      </c>
      <c r="O43" s="358">
        <v>477633</v>
      </c>
      <c r="P43" s="358">
        <v>21978</v>
      </c>
      <c r="Q43" s="358">
        <v>133963</v>
      </c>
      <c r="R43" s="358">
        <v>490695</v>
      </c>
      <c r="S43" s="358">
        <v>635471</v>
      </c>
      <c r="T43" s="358" t="s">
        <v>147</v>
      </c>
      <c r="U43" s="358" t="s">
        <v>147</v>
      </c>
      <c r="V43" s="358">
        <v>1023103</v>
      </c>
      <c r="W43" s="358">
        <v>23393</v>
      </c>
      <c r="X43" s="358" t="s">
        <v>147</v>
      </c>
      <c r="Y43" s="358">
        <v>8364</v>
      </c>
      <c r="Z43" s="358">
        <v>175182</v>
      </c>
      <c r="AA43" s="340" t="s">
        <v>147</v>
      </c>
      <c r="AB43" s="348">
        <v>526</v>
      </c>
    </row>
    <row r="44" spans="1:28" ht="13.5" customHeight="1">
      <c r="A44" s="125">
        <v>527</v>
      </c>
      <c r="B44" s="214" t="s">
        <v>204</v>
      </c>
      <c r="C44" s="358">
        <v>89681</v>
      </c>
      <c r="D44" s="358" t="s">
        <v>147</v>
      </c>
      <c r="E44" s="358">
        <v>114962</v>
      </c>
      <c r="F44" s="358">
        <v>14475</v>
      </c>
      <c r="G44" s="358">
        <v>55593</v>
      </c>
      <c r="H44" s="358">
        <v>29662</v>
      </c>
      <c r="I44" s="358">
        <v>67591</v>
      </c>
      <c r="J44" s="358">
        <v>7482</v>
      </c>
      <c r="K44" s="358">
        <v>343800</v>
      </c>
      <c r="L44" s="358" t="s">
        <v>147</v>
      </c>
      <c r="M44" s="358" t="s">
        <v>147</v>
      </c>
      <c r="N44" s="358">
        <v>298858</v>
      </c>
      <c r="O44" s="358">
        <v>174071</v>
      </c>
      <c r="P44" s="358" t="s">
        <v>147</v>
      </c>
      <c r="Q44" s="358">
        <v>20028</v>
      </c>
      <c r="R44" s="361">
        <v>125846</v>
      </c>
      <c r="S44" s="358">
        <v>69623</v>
      </c>
      <c r="T44" s="358">
        <v>7482</v>
      </c>
      <c r="U44" s="358" t="s">
        <v>147</v>
      </c>
      <c r="V44" s="358">
        <v>343800</v>
      </c>
      <c r="W44" s="358">
        <v>47869</v>
      </c>
      <c r="X44" s="358">
        <v>4050</v>
      </c>
      <c r="Y44" s="358" t="s">
        <v>147</v>
      </c>
      <c r="Z44" s="358">
        <v>108994</v>
      </c>
      <c r="AA44" s="340" t="s">
        <v>147</v>
      </c>
      <c r="AB44" s="348">
        <v>527</v>
      </c>
    </row>
    <row r="45" spans="1:28" ht="13.5" customHeight="1">
      <c r="A45" s="66"/>
      <c r="B45" s="67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183"/>
    </row>
    <row r="46" spans="3:28" ht="13.5" customHeight="1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339"/>
      <c r="X46" s="20"/>
      <c r="Y46" s="20"/>
      <c r="Z46" s="20"/>
      <c r="AA46" s="20"/>
      <c r="AB46" s="20"/>
    </row>
    <row r="67" ht="13.5">
      <c r="H67" s="339"/>
    </row>
  </sheetData>
  <mergeCells count="29">
    <mergeCell ref="Y5:Y6"/>
    <mergeCell ref="Z5:Z6"/>
    <mergeCell ref="AA5:AA6"/>
    <mergeCell ref="U5:U6"/>
    <mergeCell ref="V5:V6"/>
    <mergeCell ref="W5:W6"/>
    <mergeCell ref="X5:X6"/>
    <mergeCell ref="Q5:Q6"/>
    <mergeCell ref="R5:R6"/>
    <mergeCell ref="S5:S6"/>
    <mergeCell ref="T5:T6"/>
    <mergeCell ref="M5:M6"/>
    <mergeCell ref="N5:N6"/>
    <mergeCell ref="O5:O6"/>
    <mergeCell ref="P5:P6"/>
    <mergeCell ref="I5:I6"/>
    <mergeCell ref="J5:J6"/>
    <mergeCell ref="K5:K6"/>
    <mergeCell ref="L5:L6"/>
    <mergeCell ref="A4:B6"/>
    <mergeCell ref="E4:K4"/>
    <mergeCell ref="Q4:X4"/>
    <mergeCell ref="AB4:A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A1" sqref="A1:IV16384"/>
    </sheetView>
  </sheetViews>
  <sheetFormatPr defaultColWidth="9.00390625" defaultRowHeight="13.5"/>
  <cols>
    <col min="1" max="1" width="2.75390625" style="0" customWidth="1"/>
    <col min="2" max="2" width="23.75390625" style="0" customWidth="1"/>
    <col min="3" max="3" width="2.125" style="0" customWidth="1"/>
    <col min="4" max="4" width="15.625" style="0" customWidth="1"/>
    <col min="5" max="5" width="12.625" style="0" customWidth="1"/>
    <col min="6" max="8" width="15.625" style="0" customWidth="1"/>
  </cols>
  <sheetData>
    <row r="1" spans="1:8" ht="13.5" customHeight="1">
      <c r="A1" s="19" t="s">
        <v>28</v>
      </c>
      <c r="B1" s="20"/>
      <c r="C1" s="20"/>
      <c r="D1" s="20"/>
      <c r="E1" s="20"/>
      <c r="F1" s="20"/>
      <c r="G1" s="20"/>
      <c r="H1" s="20"/>
    </row>
    <row r="2" spans="1:8" ht="13.5" customHeight="1" thickBot="1">
      <c r="A2" s="20"/>
      <c r="B2" s="20"/>
      <c r="C2" s="20"/>
      <c r="D2" s="20"/>
      <c r="E2" s="20"/>
      <c r="F2" s="20"/>
      <c r="G2" s="20"/>
      <c r="H2" s="21" t="s">
        <v>29</v>
      </c>
    </row>
    <row r="3" spans="1:8" ht="18" customHeight="1" thickTop="1">
      <c r="A3" s="22" t="s">
        <v>30</v>
      </c>
      <c r="B3" s="22"/>
      <c r="C3" s="23"/>
      <c r="D3" s="24" t="s">
        <v>31</v>
      </c>
      <c r="E3" s="25"/>
      <c r="F3" s="26" t="s">
        <v>32</v>
      </c>
      <c r="G3" s="26" t="s">
        <v>33</v>
      </c>
      <c r="H3" s="27" t="s">
        <v>34</v>
      </c>
    </row>
    <row r="4" spans="1:8" ht="10.5" customHeight="1">
      <c r="A4" s="28"/>
      <c r="B4" s="28"/>
      <c r="C4" s="29"/>
      <c r="D4" s="30" t="s">
        <v>35</v>
      </c>
      <c r="E4" s="30" t="s">
        <v>36</v>
      </c>
      <c r="F4" s="31"/>
      <c r="G4" s="31"/>
      <c r="H4" s="32"/>
    </row>
    <row r="5" spans="1:8" ht="10.5" customHeight="1">
      <c r="A5" s="33"/>
      <c r="B5" s="33"/>
      <c r="C5" s="34"/>
      <c r="D5" s="35"/>
      <c r="E5" s="36"/>
      <c r="F5" s="35"/>
      <c r="G5" s="35"/>
      <c r="H5" s="37"/>
    </row>
    <row r="6" spans="1:8" ht="13.5" customHeight="1">
      <c r="A6" s="38"/>
      <c r="B6" s="38"/>
      <c r="C6" s="39"/>
      <c r="D6" s="40"/>
      <c r="E6" s="41"/>
      <c r="F6" s="40"/>
      <c r="G6" s="40"/>
      <c r="H6" s="40"/>
    </row>
    <row r="7" spans="2:8" ht="13.5" customHeight="1">
      <c r="B7" s="42" t="s">
        <v>37</v>
      </c>
      <c r="C7" s="43"/>
      <c r="D7" s="44">
        <v>147443276</v>
      </c>
      <c r="E7" s="45">
        <v>0</v>
      </c>
      <c r="F7" s="46">
        <v>145239946</v>
      </c>
      <c r="G7" s="46">
        <v>49647</v>
      </c>
      <c r="H7" s="46">
        <v>2153683</v>
      </c>
    </row>
    <row r="8" spans="2:8" s="47" customFormat="1" ht="13.5" customHeight="1">
      <c r="B8" s="48" t="s">
        <v>38</v>
      </c>
      <c r="C8" s="43"/>
      <c r="D8" s="49">
        <v>180776924</v>
      </c>
      <c r="E8" s="45">
        <v>0</v>
      </c>
      <c r="F8" s="49">
        <v>179094064</v>
      </c>
      <c r="G8" s="49">
        <v>46861</v>
      </c>
      <c r="H8" s="49">
        <v>1635999</v>
      </c>
    </row>
    <row r="9" spans="2:8" s="47" customFormat="1" ht="13.5" customHeight="1">
      <c r="B9" s="48" t="s">
        <v>39</v>
      </c>
      <c r="C9" s="43"/>
      <c r="D9" s="49">
        <v>163464951</v>
      </c>
      <c r="E9" s="45">
        <v>0</v>
      </c>
      <c r="F9" s="49">
        <v>161686802</v>
      </c>
      <c r="G9" s="49">
        <v>30017</v>
      </c>
      <c r="H9" s="49">
        <v>1748133</v>
      </c>
    </row>
    <row r="10" spans="2:8" s="47" customFormat="1" ht="13.5" customHeight="1">
      <c r="B10" s="48" t="s">
        <v>40</v>
      </c>
      <c r="C10" s="43"/>
      <c r="D10" s="49">
        <v>135223576</v>
      </c>
      <c r="E10" s="45">
        <v>0</v>
      </c>
      <c r="F10" s="49">
        <v>133515991</v>
      </c>
      <c r="G10" s="49">
        <v>77717</v>
      </c>
      <c r="H10" s="49">
        <v>1629868</v>
      </c>
    </row>
    <row r="11" spans="2:8" s="50" customFormat="1" ht="13.5" customHeight="1">
      <c r="B11" s="51" t="s">
        <v>41</v>
      </c>
      <c r="C11" s="52"/>
      <c r="D11" s="53">
        <f>D13+D25</f>
        <v>115834780</v>
      </c>
      <c r="E11" s="54">
        <v>100.00000061175193</v>
      </c>
      <c r="F11" s="53">
        <f>F13+F25</f>
        <v>114206815</v>
      </c>
      <c r="G11" s="53">
        <f>G13+G25</f>
        <v>52388</v>
      </c>
      <c r="H11" s="53">
        <f>H13+H25</f>
        <v>1575579</v>
      </c>
    </row>
    <row r="12" spans="1:8" ht="13.5" customHeight="1">
      <c r="A12" s="38"/>
      <c r="B12" s="38"/>
      <c r="C12" s="39"/>
      <c r="D12" s="55"/>
      <c r="E12" s="56"/>
      <c r="F12" s="55"/>
      <c r="G12" s="55"/>
      <c r="H12" s="55"/>
    </row>
    <row r="13" spans="1:8" ht="13.5" customHeight="1">
      <c r="A13" s="57" t="s">
        <v>42</v>
      </c>
      <c r="B13" s="57"/>
      <c r="C13" s="39"/>
      <c r="D13" s="55">
        <f>SUM(D14,D17:D23)</f>
        <v>75807538</v>
      </c>
      <c r="E13" s="58">
        <f aca="true" t="shared" si="0" ref="E13:E40">D13/$D$11*100</f>
        <v>65.44453919625866</v>
      </c>
      <c r="F13" s="55">
        <f>SUM(F14,F17:F23)</f>
        <v>74941239</v>
      </c>
      <c r="G13" s="55">
        <f>SUM(G14,G17:G23)</f>
        <v>33004</v>
      </c>
      <c r="H13" s="55">
        <f>SUM(H14,H17:H23)</f>
        <v>833296</v>
      </c>
    </row>
    <row r="14" spans="1:8" ht="13.5" customHeight="1">
      <c r="A14" s="38"/>
      <c r="B14" s="59" t="s">
        <v>43</v>
      </c>
      <c r="C14" s="39"/>
      <c r="D14" s="55">
        <v>51741601</v>
      </c>
      <c r="E14" s="58">
        <f t="shared" si="0"/>
        <v>44.66845018396029</v>
      </c>
      <c r="F14" s="55">
        <v>51152474</v>
      </c>
      <c r="G14" s="55">
        <v>32232</v>
      </c>
      <c r="H14" s="55">
        <v>556895</v>
      </c>
    </row>
    <row r="15" spans="1:8" ht="13.5" customHeight="1">
      <c r="A15" s="38"/>
      <c r="B15" s="59" t="s">
        <v>44</v>
      </c>
      <c r="C15" s="39"/>
      <c r="D15" s="55">
        <v>42015365</v>
      </c>
      <c r="E15" s="58">
        <f t="shared" si="0"/>
        <v>36.27180454782234</v>
      </c>
      <c r="F15" s="55">
        <v>41872153</v>
      </c>
      <c r="G15" s="55">
        <v>10618</v>
      </c>
      <c r="H15" s="55">
        <v>132595</v>
      </c>
    </row>
    <row r="16" spans="1:8" ht="13.5" customHeight="1">
      <c r="A16" s="38"/>
      <c r="B16" s="59" t="s">
        <v>45</v>
      </c>
      <c r="C16" s="39"/>
      <c r="D16" s="55">
        <v>9726236</v>
      </c>
      <c r="E16" s="58">
        <f t="shared" si="0"/>
        <v>8.396645636137954</v>
      </c>
      <c r="F16" s="55">
        <v>9280321</v>
      </c>
      <c r="G16" s="55">
        <v>21614</v>
      </c>
      <c r="H16" s="55">
        <v>424300</v>
      </c>
    </row>
    <row r="17" spans="1:8" ht="13.5" customHeight="1">
      <c r="A17" s="38"/>
      <c r="B17" s="59" t="s">
        <v>46</v>
      </c>
      <c r="C17" s="39"/>
      <c r="D17" s="55">
        <v>21984241</v>
      </c>
      <c r="E17" s="58">
        <f t="shared" si="0"/>
        <v>18.978963831070423</v>
      </c>
      <c r="F17" s="55">
        <v>21799638</v>
      </c>
      <c r="G17" s="55">
        <v>726</v>
      </c>
      <c r="H17" s="55">
        <v>183878</v>
      </c>
    </row>
    <row r="18" spans="1:8" ht="13.5" customHeight="1">
      <c r="A18" s="38"/>
      <c r="B18" s="59" t="s">
        <v>47</v>
      </c>
      <c r="C18" s="39"/>
      <c r="D18" s="60">
        <v>0</v>
      </c>
      <c r="E18" s="58">
        <f t="shared" si="0"/>
        <v>0</v>
      </c>
      <c r="F18" s="60">
        <v>0</v>
      </c>
      <c r="G18" s="60">
        <v>0</v>
      </c>
      <c r="H18" s="60">
        <v>0</v>
      </c>
    </row>
    <row r="19" spans="1:8" ht="13.5" customHeight="1">
      <c r="A19" s="38"/>
      <c r="B19" s="59" t="s">
        <v>48</v>
      </c>
      <c r="C19" s="39"/>
      <c r="D19" s="60">
        <v>0</v>
      </c>
      <c r="E19" s="58">
        <f t="shared" si="0"/>
        <v>0</v>
      </c>
      <c r="F19" s="60">
        <v>0</v>
      </c>
      <c r="G19" s="60">
        <v>0</v>
      </c>
      <c r="H19" s="60">
        <v>0</v>
      </c>
    </row>
    <row r="20" spans="1:8" ht="13.5" customHeight="1">
      <c r="A20" s="38"/>
      <c r="B20" s="59" t="s">
        <v>49</v>
      </c>
      <c r="C20" s="39"/>
      <c r="D20" s="55">
        <v>2081696</v>
      </c>
      <c r="E20" s="58">
        <f t="shared" si="0"/>
        <v>1.7971251812279525</v>
      </c>
      <c r="F20" s="55">
        <v>1989127</v>
      </c>
      <c r="G20" s="60">
        <v>46</v>
      </c>
      <c r="H20" s="55">
        <v>92523</v>
      </c>
    </row>
    <row r="21" spans="1:8" ht="13.5" customHeight="1">
      <c r="A21" s="38"/>
      <c r="B21" s="59" t="s">
        <v>50</v>
      </c>
      <c r="C21" s="39"/>
      <c r="D21" s="61">
        <v>0</v>
      </c>
      <c r="E21" s="58">
        <f t="shared" si="0"/>
        <v>0</v>
      </c>
      <c r="F21" s="61">
        <v>0</v>
      </c>
      <c r="G21" s="61">
        <v>0</v>
      </c>
      <c r="H21" s="61">
        <v>0</v>
      </c>
    </row>
    <row r="22" spans="1:8" ht="13.5" customHeight="1">
      <c r="A22" s="38"/>
      <c r="B22" s="59" t="s">
        <v>51</v>
      </c>
      <c r="C22" s="39"/>
      <c r="D22" s="61">
        <v>0</v>
      </c>
      <c r="E22" s="58">
        <f t="shared" si="0"/>
        <v>0</v>
      </c>
      <c r="F22" s="61">
        <v>0</v>
      </c>
      <c r="G22" s="61">
        <v>0</v>
      </c>
      <c r="H22" s="61">
        <v>0</v>
      </c>
    </row>
    <row r="23" spans="1:8" ht="13.5" customHeight="1">
      <c r="A23" s="38"/>
      <c r="B23" s="59" t="s">
        <v>52</v>
      </c>
      <c r="C23" s="39"/>
      <c r="D23" s="61">
        <v>0</v>
      </c>
      <c r="E23" s="58">
        <f t="shared" si="0"/>
        <v>0</v>
      </c>
      <c r="F23" s="61">
        <v>0</v>
      </c>
      <c r="G23" s="61">
        <v>0</v>
      </c>
      <c r="H23" s="61">
        <v>0</v>
      </c>
    </row>
    <row r="24" spans="1:8" ht="7.5" customHeight="1">
      <c r="A24" s="38"/>
      <c r="B24" s="59"/>
      <c r="C24" s="39"/>
      <c r="D24" s="55"/>
      <c r="E24" s="58"/>
      <c r="F24" s="55"/>
      <c r="G24" s="55"/>
      <c r="H24" s="55"/>
    </row>
    <row r="25" spans="1:8" ht="13.5" customHeight="1">
      <c r="A25" s="57" t="s">
        <v>53</v>
      </c>
      <c r="B25" s="57"/>
      <c r="C25" s="39"/>
      <c r="D25" s="55">
        <f>SUM(D26:D40)</f>
        <v>40027242</v>
      </c>
      <c r="E25" s="58">
        <f t="shared" si="0"/>
        <v>34.555460803741326</v>
      </c>
      <c r="F25" s="55">
        <f>SUM(F26:F40)</f>
        <v>39265576</v>
      </c>
      <c r="G25" s="55">
        <f>SUM(G26:G40)</f>
        <v>19384</v>
      </c>
      <c r="H25" s="55">
        <f>SUM(H26:H40)</f>
        <v>742283</v>
      </c>
    </row>
    <row r="26" spans="1:8" ht="13.5" customHeight="1">
      <c r="A26" s="38"/>
      <c r="B26" s="59" t="s">
        <v>54</v>
      </c>
      <c r="C26" s="39"/>
      <c r="D26" s="55">
        <v>837</v>
      </c>
      <c r="E26" s="58">
        <f t="shared" si="0"/>
        <v>0.0007225809035938947</v>
      </c>
      <c r="F26" s="55">
        <v>460</v>
      </c>
      <c r="G26" s="55">
        <v>0</v>
      </c>
      <c r="H26" s="55">
        <v>377</v>
      </c>
    </row>
    <row r="27" spans="1:8" ht="13.5" customHeight="1">
      <c r="A27" s="38"/>
      <c r="B27" s="59" t="s">
        <v>55</v>
      </c>
      <c r="C27" s="39"/>
      <c r="D27" s="55">
        <v>38399754</v>
      </c>
      <c r="E27" s="58">
        <f t="shared" si="0"/>
        <v>33.150452739669376</v>
      </c>
      <c r="F27" s="55">
        <v>37642961</v>
      </c>
      <c r="G27" s="61">
        <v>19384</v>
      </c>
      <c r="H27" s="55">
        <v>737409</v>
      </c>
    </row>
    <row r="28" spans="1:8" ht="13.5" customHeight="1">
      <c r="A28" s="38"/>
      <c r="B28" s="59" t="s">
        <v>56</v>
      </c>
      <c r="C28" s="39"/>
      <c r="D28" s="55">
        <v>585520</v>
      </c>
      <c r="E28" s="58">
        <f t="shared" si="0"/>
        <v>0.5054785790588976</v>
      </c>
      <c r="F28" s="61">
        <v>581974</v>
      </c>
      <c r="G28" s="62">
        <v>0</v>
      </c>
      <c r="H28" s="55">
        <v>3546</v>
      </c>
    </row>
    <row r="29" spans="1:8" ht="13.5" customHeight="1">
      <c r="A29" s="38"/>
      <c r="B29" s="63" t="s">
        <v>57</v>
      </c>
      <c r="C29" s="64"/>
      <c r="D29" s="61">
        <v>22013</v>
      </c>
      <c r="E29" s="58">
        <f t="shared" si="0"/>
        <v>0.019003791434662368</v>
      </c>
      <c r="F29" s="61">
        <v>22013</v>
      </c>
      <c r="G29" s="61">
        <v>0</v>
      </c>
      <c r="H29" s="61">
        <v>0</v>
      </c>
    </row>
    <row r="30" spans="1:8" ht="13.5" customHeight="1">
      <c r="A30" s="38"/>
      <c r="B30" s="59" t="s">
        <v>58</v>
      </c>
      <c r="C30" s="39"/>
      <c r="D30" s="61">
        <v>0</v>
      </c>
      <c r="E30" s="58">
        <f t="shared" si="0"/>
        <v>0</v>
      </c>
      <c r="F30" s="61">
        <v>0</v>
      </c>
      <c r="G30" s="61">
        <v>0</v>
      </c>
      <c r="H30" s="61">
        <v>0</v>
      </c>
    </row>
    <row r="31" spans="1:8" ht="13.5" customHeight="1">
      <c r="A31" s="38"/>
      <c r="B31" s="59" t="s">
        <v>59</v>
      </c>
      <c r="C31" s="39"/>
      <c r="D31" s="61">
        <v>0</v>
      </c>
      <c r="E31" s="58">
        <f t="shared" si="0"/>
        <v>0</v>
      </c>
      <c r="F31" s="61">
        <v>0</v>
      </c>
      <c r="G31" s="61">
        <v>0</v>
      </c>
      <c r="H31" s="61">
        <v>0</v>
      </c>
    </row>
    <row r="32" spans="1:8" ht="13.5" customHeight="1">
      <c r="A32" s="38"/>
      <c r="B32" s="59" t="s">
        <v>60</v>
      </c>
      <c r="C32" s="39"/>
      <c r="D32" s="61">
        <v>0</v>
      </c>
      <c r="E32" s="58">
        <f t="shared" si="0"/>
        <v>0</v>
      </c>
      <c r="F32" s="61">
        <v>0</v>
      </c>
      <c r="G32" s="61">
        <v>0</v>
      </c>
      <c r="H32" s="61">
        <v>0</v>
      </c>
    </row>
    <row r="33" spans="1:8" ht="13.5" customHeight="1">
      <c r="A33" s="38"/>
      <c r="B33" s="59" t="s">
        <v>61</v>
      </c>
      <c r="C33" s="39"/>
      <c r="D33" s="61">
        <v>0</v>
      </c>
      <c r="E33" s="58">
        <f t="shared" si="0"/>
        <v>0</v>
      </c>
      <c r="F33" s="61">
        <v>0</v>
      </c>
      <c r="G33" s="61">
        <v>0</v>
      </c>
      <c r="H33" s="61">
        <v>0</v>
      </c>
    </row>
    <row r="34" spans="1:8" ht="13.5" customHeight="1">
      <c r="A34" s="38"/>
      <c r="B34" s="59" t="s">
        <v>62</v>
      </c>
      <c r="C34" s="39"/>
      <c r="D34" s="61">
        <v>0</v>
      </c>
      <c r="E34" s="58">
        <f t="shared" si="0"/>
        <v>0</v>
      </c>
      <c r="F34" s="61">
        <v>0</v>
      </c>
      <c r="G34" s="61">
        <v>0</v>
      </c>
      <c r="H34" s="61">
        <v>0</v>
      </c>
    </row>
    <row r="35" spans="1:8" ht="13.5" customHeight="1">
      <c r="A35" s="38"/>
      <c r="B35" s="59" t="s">
        <v>63</v>
      </c>
      <c r="C35" s="39"/>
      <c r="D35" s="61">
        <v>0</v>
      </c>
      <c r="E35" s="58">
        <f t="shared" si="0"/>
        <v>0</v>
      </c>
      <c r="F35" s="61">
        <v>0</v>
      </c>
      <c r="G35" s="61">
        <v>0</v>
      </c>
      <c r="H35" s="61">
        <v>0</v>
      </c>
    </row>
    <row r="36" spans="1:8" ht="13.5" customHeight="1">
      <c r="A36" s="38"/>
      <c r="B36" s="65" t="s">
        <v>64</v>
      </c>
      <c r="C36" s="39"/>
      <c r="D36" s="61">
        <v>0</v>
      </c>
      <c r="E36" s="58">
        <f t="shared" si="0"/>
        <v>0</v>
      </c>
      <c r="F36" s="61">
        <v>0</v>
      </c>
      <c r="G36" s="61">
        <v>0</v>
      </c>
      <c r="H36" s="61">
        <v>0</v>
      </c>
    </row>
    <row r="37" spans="1:8" ht="13.5" customHeight="1">
      <c r="A37" s="38"/>
      <c r="B37" s="59" t="s">
        <v>65</v>
      </c>
      <c r="C37" s="39"/>
      <c r="D37" s="55">
        <v>91826</v>
      </c>
      <c r="E37" s="58">
        <f t="shared" si="0"/>
        <v>0.07927325454410153</v>
      </c>
      <c r="F37" s="55">
        <v>91188</v>
      </c>
      <c r="G37" s="61">
        <v>0</v>
      </c>
      <c r="H37" s="55">
        <v>638</v>
      </c>
    </row>
    <row r="38" spans="1:8" ht="13.5" customHeight="1">
      <c r="A38" s="38"/>
      <c r="B38" s="59" t="s">
        <v>66</v>
      </c>
      <c r="C38" s="39"/>
      <c r="D38" s="61">
        <v>0</v>
      </c>
      <c r="E38" s="58">
        <f t="shared" si="0"/>
        <v>0</v>
      </c>
      <c r="F38" s="61">
        <v>0</v>
      </c>
      <c r="G38" s="61">
        <v>0</v>
      </c>
      <c r="H38" s="61">
        <v>0</v>
      </c>
    </row>
    <row r="39" spans="1:8" ht="13.5" customHeight="1">
      <c r="A39" s="38"/>
      <c r="B39" s="59" t="s">
        <v>67</v>
      </c>
      <c r="C39" s="39"/>
      <c r="D39" s="55">
        <v>205826</v>
      </c>
      <c r="E39" s="58">
        <f t="shared" si="0"/>
        <v>0.17768929159273233</v>
      </c>
      <c r="F39" s="55">
        <v>205824</v>
      </c>
      <c r="G39" s="61">
        <v>0</v>
      </c>
      <c r="H39" s="61">
        <v>3</v>
      </c>
    </row>
    <row r="40" spans="1:8" ht="13.5" customHeight="1">
      <c r="A40" s="38"/>
      <c r="B40" s="59" t="s">
        <v>68</v>
      </c>
      <c r="C40" s="39"/>
      <c r="D40" s="55">
        <v>721466</v>
      </c>
      <c r="E40" s="58">
        <f t="shared" si="0"/>
        <v>0.6228405665379603</v>
      </c>
      <c r="F40" s="55">
        <v>721156</v>
      </c>
      <c r="G40" s="61">
        <v>0</v>
      </c>
      <c r="H40" s="55">
        <v>310</v>
      </c>
    </row>
    <row r="41" spans="1:8" ht="13.5" customHeight="1">
      <c r="A41" s="66"/>
      <c r="B41" s="66"/>
      <c r="C41" s="67"/>
      <c r="D41" s="68"/>
      <c r="E41" s="69"/>
      <c r="G41" s="68"/>
      <c r="H41" s="70"/>
    </row>
    <row r="42" spans="1:8" ht="13.5" customHeight="1">
      <c r="A42" s="71" t="s">
        <v>69</v>
      </c>
      <c r="B42" s="38"/>
      <c r="C42" s="38"/>
      <c r="D42" s="38"/>
      <c r="E42" s="38"/>
      <c r="G42" s="38"/>
      <c r="H42" s="20"/>
    </row>
    <row r="43" ht="13.5" customHeight="1"/>
    <row r="44" ht="13.5" customHeight="1"/>
  </sheetData>
  <mergeCells count="8">
    <mergeCell ref="A13:B13"/>
    <mergeCell ref="A25:B25"/>
    <mergeCell ref="A3:C5"/>
    <mergeCell ref="F3:F5"/>
    <mergeCell ref="G3:G5"/>
    <mergeCell ref="H3:H5"/>
    <mergeCell ref="D4:D5"/>
    <mergeCell ref="E4:E5"/>
  </mergeCells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A1" sqref="A1:IV16384"/>
    </sheetView>
  </sheetViews>
  <sheetFormatPr defaultColWidth="9.00390625" defaultRowHeight="13.5"/>
  <cols>
    <col min="1" max="1" width="0.875" style="0" customWidth="1"/>
    <col min="2" max="2" width="34.75390625" style="0" customWidth="1"/>
    <col min="3" max="3" width="0.875" style="0" customWidth="1"/>
    <col min="4" max="5" width="11.75390625" style="0" customWidth="1"/>
    <col min="6" max="9" width="10.625" style="0" customWidth="1"/>
  </cols>
  <sheetData>
    <row r="1" spans="1:9" ht="13.5" customHeight="1">
      <c r="A1" s="72" t="s">
        <v>600</v>
      </c>
      <c r="B1" s="20"/>
      <c r="C1" s="20"/>
      <c r="D1" s="20"/>
      <c r="E1" s="20"/>
      <c r="F1" s="20"/>
      <c r="G1" s="20"/>
      <c r="H1" s="20"/>
      <c r="I1" s="20"/>
    </row>
    <row r="2" spans="1:9" ht="13.5" customHeight="1">
      <c r="A2" s="20"/>
      <c r="B2" s="72" t="s">
        <v>670</v>
      </c>
      <c r="C2" s="20"/>
      <c r="D2" s="362"/>
      <c r="E2" s="362"/>
      <c r="F2" s="362"/>
      <c r="G2" s="362"/>
      <c r="H2" s="362"/>
      <c r="I2" s="362"/>
    </row>
    <row r="3" spans="1:9" ht="13.5" customHeight="1">
      <c r="A3" s="20"/>
      <c r="B3" s="72" t="s">
        <v>671</v>
      </c>
      <c r="C3" s="20"/>
      <c r="D3" s="20"/>
      <c r="E3" s="20"/>
      <c r="F3" s="20"/>
      <c r="G3" s="20"/>
      <c r="H3" s="20"/>
      <c r="I3" s="20"/>
    </row>
    <row r="4" spans="1:9" ht="13.5" customHeight="1" thickBot="1">
      <c r="A4" s="20"/>
      <c r="B4" s="20"/>
      <c r="C4" s="20"/>
      <c r="D4" s="20"/>
      <c r="E4" s="20"/>
      <c r="F4" s="20"/>
      <c r="G4" s="20"/>
      <c r="H4" s="363"/>
      <c r="I4" s="21" t="s">
        <v>672</v>
      </c>
    </row>
    <row r="5" spans="1:9" ht="13.5" customHeight="1" thickTop="1">
      <c r="A5" s="99" t="s">
        <v>673</v>
      </c>
      <c r="B5" s="99"/>
      <c r="C5" s="325"/>
      <c r="D5" s="26" t="s">
        <v>575</v>
      </c>
      <c r="E5" s="26" t="s">
        <v>282</v>
      </c>
      <c r="F5" s="100" t="s">
        <v>674</v>
      </c>
      <c r="G5" s="100" t="s">
        <v>675</v>
      </c>
      <c r="H5" s="26" t="s">
        <v>457</v>
      </c>
      <c r="I5" s="131" t="s">
        <v>676</v>
      </c>
    </row>
    <row r="6" spans="1:9" ht="13.5" customHeight="1">
      <c r="A6" s="103"/>
      <c r="B6" s="103"/>
      <c r="C6" s="330"/>
      <c r="D6" s="31"/>
      <c r="E6" s="31"/>
      <c r="F6" s="104"/>
      <c r="G6" s="104"/>
      <c r="H6" s="31"/>
      <c r="I6" s="364"/>
    </row>
    <row r="7" spans="1:9" ht="13.5" customHeight="1">
      <c r="A7" s="109"/>
      <c r="B7" s="109"/>
      <c r="C7" s="335"/>
      <c r="D7" s="35"/>
      <c r="E7" s="35"/>
      <c r="F7" s="110"/>
      <c r="G7" s="110"/>
      <c r="H7" s="35"/>
      <c r="I7" s="365"/>
    </row>
    <row r="8" spans="1:9" ht="13.5" customHeight="1">
      <c r="A8" s="38"/>
      <c r="B8" s="38"/>
      <c r="C8" s="38"/>
      <c r="D8" s="366"/>
      <c r="E8" s="40"/>
      <c r="F8" s="40"/>
      <c r="G8" s="40"/>
      <c r="H8" s="40"/>
      <c r="I8" s="40"/>
    </row>
    <row r="9" spans="1:9" ht="13.5" customHeight="1">
      <c r="A9" s="111"/>
      <c r="B9" s="28" t="s">
        <v>677</v>
      </c>
      <c r="C9" s="89"/>
      <c r="D9" s="367">
        <v>36180175</v>
      </c>
      <c r="E9" s="115">
        <v>35498741</v>
      </c>
      <c r="F9" s="115">
        <v>681434</v>
      </c>
      <c r="G9" s="115">
        <v>150062</v>
      </c>
      <c r="H9" s="115">
        <v>531372</v>
      </c>
      <c r="I9" s="115">
        <v>175987</v>
      </c>
    </row>
    <row r="10" spans="1:9" ht="13.5" customHeight="1">
      <c r="A10" s="111"/>
      <c r="B10" s="90" t="s">
        <v>99</v>
      </c>
      <c r="C10" s="91"/>
      <c r="D10" s="367">
        <v>37045405</v>
      </c>
      <c r="E10" s="115">
        <v>36328460</v>
      </c>
      <c r="F10" s="115">
        <v>716945</v>
      </c>
      <c r="G10" s="115">
        <v>214828</v>
      </c>
      <c r="H10" s="115">
        <v>502117</v>
      </c>
      <c r="I10" s="115">
        <v>-16128</v>
      </c>
    </row>
    <row r="11" spans="1:9" s="47" customFormat="1" ht="13.5" customHeight="1">
      <c r="A11" s="111"/>
      <c r="B11" s="90" t="s">
        <v>100</v>
      </c>
      <c r="C11" s="91"/>
      <c r="D11" s="367">
        <v>42373291</v>
      </c>
      <c r="E11" s="115">
        <v>41843121</v>
      </c>
      <c r="F11" s="115">
        <v>530170</v>
      </c>
      <c r="G11" s="115">
        <v>59328</v>
      </c>
      <c r="H11" s="115">
        <v>470842</v>
      </c>
      <c r="I11" s="115">
        <v>-6062</v>
      </c>
    </row>
    <row r="12" spans="1:9" s="47" customFormat="1" ht="13.5" customHeight="1">
      <c r="A12" s="111"/>
      <c r="B12" s="90" t="s">
        <v>101</v>
      </c>
      <c r="C12" s="91"/>
      <c r="D12" s="367">
        <v>48444479</v>
      </c>
      <c r="E12" s="115">
        <v>47310369</v>
      </c>
      <c r="F12" s="115">
        <v>1134110</v>
      </c>
      <c r="G12" s="115">
        <v>361449</v>
      </c>
      <c r="H12" s="115">
        <v>772661</v>
      </c>
      <c r="I12" s="115">
        <v>475445</v>
      </c>
    </row>
    <row r="13" spans="1:9" s="50" customFormat="1" ht="13.5" customHeight="1">
      <c r="A13" s="118"/>
      <c r="B13" s="92" t="s">
        <v>102</v>
      </c>
      <c r="C13" s="93"/>
      <c r="D13" s="368">
        <f aca="true" t="shared" si="0" ref="D13:I13">SUM(D15:D49)</f>
        <v>44262228</v>
      </c>
      <c r="E13" s="368">
        <f t="shared" si="0"/>
        <v>43071863</v>
      </c>
      <c r="F13" s="368">
        <f t="shared" si="0"/>
        <v>1190365</v>
      </c>
      <c r="G13" s="368">
        <f t="shared" si="0"/>
        <v>68162</v>
      </c>
      <c r="H13" s="368">
        <f t="shared" si="0"/>
        <v>1122203</v>
      </c>
      <c r="I13" s="368">
        <f t="shared" si="0"/>
        <v>491060</v>
      </c>
    </row>
    <row r="14" spans="1:9" ht="13.5" customHeight="1">
      <c r="A14" s="38"/>
      <c r="B14" s="38"/>
      <c r="C14" s="38"/>
      <c r="D14" s="367"/>
      <c r="E14" s="115"/>
      <c r="F14" s="115"/>
      <c r="G14" s="115"/>
      <c r="H14" s="115"/>
      <c r="I14" s="115"/>
    </row>
    <row r="15" spans="1:9" ht="13.5" customHeight="1">
      <c r="A15" s="38"/>
      <c r="B15" s="369" t="s">
        <v>678</v>
      </c>
      <c r="C15" s="38"/>
      <c r="D15" s="245">
        <v>420693</v>
      </c>
      <c r="E15" s="121">
        <v>418223</v>
      </c>
      <c r="F15" s="121">
        <v>2470</v>
      </c>
      <c r="G15" s="370">
        <v>0</v>
      </c>
      <c r="H15" s="121">
        <v>2470</v>
      </c>
      <c r="I15" s="371">
        <v>-459</v>
      </c>
    </row>
    <row r="16" spans="1:9" ht="13.5" customHeight="1">
      <c r="A16" s="38"/>
      <c r="B16" s="369" t="s">
        <v>679</v>
      </c>
      <c r="C16" s="38"/>
      <c r="D16" s="245">
        <v>1446200</v>
      </c>
      <c r="E16" s="121">
        <v>1445995</v>
      </c>
      <c r="F16" s="121">
        <v>205</v>
      </c>
      <c r="G16" s="370">
        <v>0</v>
      </c>
      <c r="H16" s="121">
        <v>205</v>
      </c>
      <c r="I16" s="371">
        <v>-9</v>
      </c>
    </row>
    <row r="17" spans="1:9" ht="13.5" customHeight="1">
      <c r="A17" s="38"/>
      <c r="B17" s="369" t="s">
        <v>680</v>
      </c>
      <c r="C17" s="38"/>
      <c r="D17" s="245">
        <v>1360873</v>
      </c>
      <c r="E17" s="121">
        <v>1338902</v>
      </c>
      <c r="F17" s="121">
        <v>21971</v>
      </c>
      <c r="G17" s="370">
        <v>0</v>
      </c>
      <c r="H17" s="121">
        <v>21971</v>
      </c>
      <c r="I17" s="371">
        <v>-991</v>
      </c>
    </row>
    <row r="18" spans="1:9" ht="13.5" customHeight="1">
      <c r="A18" s="38"/>
      <c r="B18" s="369" t="s">
        <v>681</v>
      </c>
      <c r="C18" s="38"/>
      <c r="D18" s="245">
        <v>466</v>
      </c>
      <c r="E18" s="121">
        <v>426</v>
      </c>
      <c r="F18" s="121">
        <v>40</v>
      </c>
      <c r="G18" s="370">
        <v>0</v>
      </c>
      <c r="H18" s="121">
        <v>40</v>
      </c>
      <c r="I18" s="371">
        <v>-407</v>
      </c>
    </row>
    <row r="19" spans="1:9" ht="13.5" customHeight="1">
      <c r="A19" s="38"/>
      <c r="B19" s="369" t="s">
        <v>682</v>
      </c>
      <c r="C19" s="38"/>
      <c r="D19" s="245">
        <v>131142</v>
      </c>
      <c r="E19" s="121">
        <v>122678</v>
      </c>
      <c r="F19" s="121">
        <v>8464</v>
      </c>
      <c r="G19" s="370">
        <v>0</v>
      </c>
      <c r="H19" s="121">
        <v>8464</v>
      </c>
      <c r="I19" s="371">
        <v>1710</v>
      </c>
    </row>
    <row r="20" spans="1:9" ht="13.5" customHeight="1">
      <c r="A20" s="38"/>
      <c r="B20" s="369" t="s">
        <v>683</v>
      </c>
      <c r="C20" s="38"/>
      <c r="D20" s="245">
        <v>2352</v>
      </c>
      <c r="E20" s="121">
        <v>1937</v>
      </c>
      <c r="F20" s="121">
        <v>415</v>
      </c>
      <c r="G20" s="370">
        <v>0</v>
      </c>
      <c r="H20" s="121">
        <v>415</v>
      </c>
      <c r="I20" s="371">
        <v>174</v>
      </c>
    </row>
    <row r="21" spans="1:9" ht="13.5" customHeight="1">
      <c r="A21" s="38"/>
      <c r="B21" s="369" t="s">
        <v>684</v>
      </c>
      <c r="C21" s="38"/>
      <c r="D21" s="245">
        <v>307065</v>
      </c>
      <c r="E21" s="121">
        <v>300385</v>
      </c>
      <c r="F21" s="121">
        <v>6680</v>
      </c>
      <c r="G21" s="370">
        <v>0</v>
      </c>
      <c r="H21" s="121">
        <v>6680</v>
      </c>
      <c r="I21" s="371">
        <v>1543</v>
      </c>
    </row>
    <row r="22" spans="1:9" ht="13.5" customHeight="1">
      <c r="A22" s="38"/>
      <c r="B22" s="369" t="s">
        <v>685</v>
      </c>
      <c r="C22" s="38"/>
      <c r="D22" s="245">
        <v>1178180</v>
      </c>
      <c r="E22" s="121">
        <v>1176231</v>
      </c>
      <c r="F22" s="121">
        <v>1949</v>
      </c>
      <c r="G22" s="370">
        <v>0</v>
      </c>
      <c r="H22" s="121">
        <v>1949</v>
      </c>
      <c r="I22" s="371">
        <v>980</v>
      </c>
    </row>
    <row r="23" spans="1:9" ht="13.5" customHeight="1">
      <c r="A23" s="38"/>
      <c r="B23" s="369" t="s">
        <v>686</v>
      </c>
      <c r="C23" s="38"/>
      <c r="D23" s="245">
        <v>166891</v>
      </c>
      <c r="E23" s="121">
        <v>160068</v>
      </c>
      <c r="F23" s="121">
        <v>6823</v>
      </c>
      <c r="G23" s="370">
        <v>0</v>
      </c>
      <c r="H23" s="121">
        <v>6823</v>
      </c>
      <c r="I23" s="371">
        <v>1690</v>
      </c>
    </row>
    <row r="24" spans="1:9" ht="13.5" customHeight="1">
      <c r="A24" s="38"/>
      <c r="B24" s="369" t="s">
        <v>687</v>
      </c>
      <c r="C24" s="38"/>
      <c r="D24" s="245">
        <v>661606</v>
      </c>
      <c r="E24" s="121">
        <v>653367</v>
      </c>
      <c r="F24" s="121">
        <v>8239</v>
      </c>
      <c r="G24" s="370">
        <v>0</v>
      </c>
      <c r="H24" s="121">
        <v>8239</v>
      </c>
      <c r="I24" s="371">
        <v>-2580</v>
      </c>
    </row>
    <row r="25" spans="1:9" ht="13.5" customHeight="1">
      <c r="A25" s="38"/>
      <c r="B25" s="369" t="s">
        <v>688</v>
      </c>
      <c r="C25" s="38"/>
      <c r="D25" s="245">
        <v>156307</v>
      </c>
      <c r="E25" s="121">
        <v>155022</v>
      </c>
      <c r="F25" s="121">
        <v>1285</v>
      </c>
      <c r="G25" s="370">
        <v>0</v>
      </c>
      <c r="H25" s="121">
        <v>1285</v>
      </c>
      <c r="I25" s="371">
        <v>-163</v>
      </c>
    </row>
    <row r="26" spans="1:9" ht="13.5" customHeight="1">
      <c r="A26" s="38"/>
      <c r="B26" s="369" t="s">
        <v>689</v>
      </c>
      <c r="C26" s="38"/>
      <c r="D26" s="245">
        <v>577091</v>
      </c>
      <c r="E26" s="121">
        <v>574629</v>
      </c>
      <c r="F26" s="121">
        <v>2462</v>
      </c>
      <c r="G26" s="370">
        <v>0</v>
      </c>
      <c r="H26" s="121">
        <v>2462</v>
      </c>
      <c r="I26" s="371">
        <v>2177</v>
      </c>
    </row>
    <row r="27" spans="1:9" ht="13.5" customHeight="1">
      <c r="A27" s="38"/>
      <c r="B27" s="369" t="s">
        <v>690</v>
      </c>
      <c r="C27" s="38"/>
      <c r="D27" s="370">
        <v>0</v>
      </c>
      <c r="E27" s="370">
        <v>0</v>
      </c>
      <c r="F27" s="370">
        <v>0</v>
      </c>
      <c r="G27" s="370">
        <v>0</v>
      </c>
      <c r="H27" s="370">
        <v>0</v>
      </c>
      <c r="I27" s="370">
        <v>0</v>
      </c>
    </row>
    <row r="28" spans="1:9" ht="13.5" customHeight="1">
      <c r="A28" s="38"/>
      <c r="B28" s="369" t="s">
        <v>691</v>
      </c>
      <c r="C28" s="38"/>
      <c r="D28" s="245">
        <v>2085473</v>
      </c>
      <c r="E28" s="121">
        <v>2069913</v>
      </c>
      <c r="F28" s="121">
        <v>15560</v>
      </c>
      <c r="G28" s="370">
        <v>0</v>
      </c>
      <c r="H28" s="121">
        <v>15560</v>
      </c>
      <c r="I28" s="371">
        <v>90798</v>
      </c>
    </row>
    <row r="29" spans="1:9" ht="13.5" customHeight="1">
      <c r="A29" s="38"/>
      <c r="B29" s="369" t="s">
        <v>692</v>
      </c>
      <c r="C29" s="38"/>
      <c r="D29" s="245">
        <v>304559</v>
      </c>
      <c r="E29" s="121">
        <v>291237</v>
      </c>
      <c r="F29" s="121">
        <v>13322</v>
      </c>
      <c r="G29" s="370">
        <v>0</v>
      </c>
      <c r="H29" s="121">
        <v>13322</v>
      </c>
      <c r="I29" s="371">
        <v>9387</v>
      </c>
    </row>
    <row r="30" spans="1:9" ht="13.5" customHeight="1">
      <c r="A30" s="38"/>
      <c r="B30" s="369" t="s">
        <v>693</v>
      </c>
      <c r="C30" s="38"/>
      <c r="D30" s="245">
        <v>1695071</v>
      </c>
      <c r="E30" s="121">
        <v>1684542</v>
      </c>
      <c r="F30" s="121">
        <v>10529</v>
      </c>
      <c r="G30" s="370">
        <v>0</v>
      </c>
      <c r="H30" s="121">
        <v>10529</v>
      </c>
      <c r="I30" s="371">
        <v>1940</v>
      </c>
    </row>
    <row r="31" spans="1:9" ht="13.5" customHeight="1">
      <c r="A31" s="38"/>
      <c r="B31" s="369" t="s">
        <v>694</v>
      </c>
      <c r="C31" s="38"/>
      <c r="D31" s="245">
        <v>1348772</v>
      </c>
      <c r="E31" s="121">
        <v>1339659</v>
      </c>
      <c r="F31" s="121">
        <v>9113</v>
      </c>
      <c r="G31" s="370">
        <v>0</v>
      </c>
      <c r="H31" s="121">
        <v>9113</v>
      </c>
      <c r="I31" s="371">
        <v>4477</v>
      </c>
    </row>
    <row r="32" spans="1:9" ht="13.5" customHeight="1">
      <c r="A32" s="38"/>
      <c r="B32" s="369" t="s">
        <v>695</v>
      </c>
      <c r="C32" s="38"/>
      <c r="D32" s="245">
        <v>209801</v>
      </c>
      <c r="E32" s="121">
        <v>208006</v>
      </c>
      <c r="F32" s="121">
        <v>1795</v>
      </c>
      <c r="G32" s="370">
        <v>0</v>
      </c>
      <c r="H32" s="121">
        <v>1795</v>
      </c>
      <c r="I32" s="371">
        <v>262</v>
      </c>
    </row>
    <row r="33" spans="1:9" ht="13.5" customHeight="1">
      <c r="A33" s="38"/>
      <c r="B33" s="369" t="s">
        <v>696</v>
      </c>
      <c r="C33" s="38"/>
      <c r="D33" s="245">
        <v>1093506</v>
      </c>
      <c r="E33" s="121">
        <v>1082772</v>
      </c>
      <c r="F33" s="121">
        <v>10734</v>
      </c>
      <c r="G33" s="370">
        <v>0</v>
      </c>
      <c r="H33" s="121">
        <v>10734</v>
      </c>
      <c r="I33" s="371">
        <v>39211</v>
      </c>
    </row>
    <row r="34" spans="1:9" ht="13.5" customHeight="1">
      <c r="A34" s="38"/>
      <c r="B34" s="369" t="s">
        <v>697</v>
      </c>
      <c r="C34" s="38"/>
      <c r="D34" s="245">
        <v>936542</v>
      </c>
      <c r="E34" s="121">
        <v>929462</v>
      </c>
      <c r="F34" s="121">
        <v>7080</v>
      </c>
      <c r="G34" s="370">
        <v>0</v>
      </c>
      <c r="H34" s="121">
        <v>7080</v>
      </c>
      <c r="I34" s="371">
        <v>343</v>
      </c>
    </row>
    <row r="35" spans="1:9" ht="13.5" customHeight="1">
      <c r="A35" s="38"/>
      <c r="B35" s="372" t="s">
        <v>698</v>
      </c>
      <c r="C35" s="38"/>
      <c r="D35" s="245">
        <v>26560</v>
      </c>
      <c r="E35" s="121">
        <v>24329</v>
      </c>
      <c r="F35" s="121">
        <v>2231</v>
      </c>
      <c r="G35" s="370">
        <v>0</v>
      </c>
      <c r="H35" s="121">
        <v>2231</v>
      </c>
      <c r="I35" s="371">
        <v>5483</v>
      </c>
    </row>
    <row r="36" spans="1:9" ht="13.5" customHeight="1">
      <c r="A36" s="38"/>
      <c r="B36" s="369" t="s">
        <v>699</v>
      </c>
      <c r="C36" s="38"/>
      <c r="D36" s="245">
        <v>889681</v>
      </c>
      <c r="E36" s="121">
        <v>882531</v>
      </c>
      <c r="F36" s="121">
        <v>7150</v>
      </c>
      <c r="G36" s="370">
        <v>0</v>
      </c>
      <c r="H36" s="121">
        <v>7150</v>
      </c>
      <c r="I36" s="371">
        <v>3905</v>
      </c>
    </row>
    <row r="37" spans="1:9" ht="13.5" customHeight="1">
      <c r="A37" s="38"/>
      <c r="B37" s="369" t="s">
        <v>700</v>
      </c>
      <c r="C37" s="38"/>
      <c r="D37" s="245">
        <v>3445</v>
      </c>
      <c r="E37" s="121">
        <v>3303</v>
      </c>
      <c r="F37" s="121">
        <v>142</v>
      </c>
      <c r="G37" s="370">
        <v>0</v>
      </c>
      <c r="H37" s="121">
        <v>142</v>
      </c>
      <c r="I37" s="371">
        <v>-41</v>
      </c>
    </row>
    <row r="38" spans="1:9" ht="13.5" customHeight="1">
      <c r="A38" s="38"/>
      <c r="B38" s="369" t="s">
        <v>701</v>
      </c>
      <c r="C38" s="38"/>
      <c r="D38" s="245">
        <v>6265842</v>
      </c>
      <c r="E38" s="121">
        <v>5892697</v>
      </c>
      <c r="F38" s="121">
        <v>373145</v>
      </c>
      <c r="G38" s="121">
        <v>68162</v>
      </c>
      <c r="H38" s="121">
        <v>304983</v>
      </c>
      <c r="I38" s="371">
        <v>68391</v>
      </c>
    </row>
    <row r="39" spans="1:9" ht="13.5" customHeight="1">
      <c r="A39" s="38"/>
      <c r="B39" s="369" t="s">
        <v>702</v>
      </c>
      <c r="C39" s="38"/>
      <c r="D39" s="245">
        <v>825801</v>
      </c>
      <c r="E39" s="121">
        <v>805319</v>
      </c>
      <c r="F39" s="121">
        <v>20482</v>
      </c>
      <c r="G39" s="370">
        <v>0</v>
      </c>
      <c r="H39" s="121">
        <v>20482</v>
      </c>
      <c r="I39" s="371">
        <v>16196</v>
      </c>
    </row>
    <row r="40" spans="1:9" ht="13.5" customHeight="1">
      <c r="A40" s="38"/>
      <c r="B40" s="369" t="s">
        <v>703</v>
      </c>
      <c r="C40" s="38"/>
      <c r="D40" s="245">
        <v>927390</v>
      </c>
      <c r="E40" s="121">
        <v>896885</v>
      </c>
      <c r="F40" s="121">
        <v>30505</v>
      </c>
      <c r="G40" s="370">
        <v>0</v>
      </c>
      <c r="H40" s="121">
        <v>30505</v>
      </c>
      <c r="I40" s="371">
        <v>-31595</v>
      </c>
    </row>
    <row r="41" spans="1:9" ht="13.5" customHeight="1">
      <c r="A41" s="38"/>
      <c r="B41" s="369" t="s">
        <v>704</v>
      </c>
      <c r="C41" s="38"/>
      <c r="D41" s="245">
        <v>21658</v>
      </c>
      <c r="E41" s="121">
        <v>21658</v>
      </c>
      <c r="F41" s="370">
        <v>0</v>
      </c>
      <c r="G41" s="370">
        <v>0</v>
      </c>
      <c r="H41" s="370">
        <v>0</v>
      </c>
      <c r="I41" s="370">
        <v>0</v>
      </c>
    </row>
    <row r="42" spans="1:9" ht="13.5" customHeight="1">
      <c r="A42" s="38"/>
      <c r="B42" s="369" t="s">
        <v>705</v>
      </c>
      <c r="C42" s="38"/>
      <c r="D42" s="245">
        <v>5497507</v>
      </c>
      <c r="E42" s="121">
        <v>5426969</v>
      </c>
      <c r="F42" s="121">
        <v>70538</v>
      </c>
      <c r="G42" s="370">
        <v>0</v>
      </c>
      <c r="H42" s="121">
        <v>70538</v>
      </c>
      <c r="I42" s="371">
        <v>1074</v>
      </c>
    </row>
    <row r="43" spans="1:9" ht="13.5" customHeight="1">
      <c r="A43" s="38"/>
      <c r="B43" s="369" t="s">
        <v>706</v>
      </c>
      <c r="C43" s="38"/>
      <c r="D43" s="245">
        <v>9136275</v>
      </c>
      <c r="E43" s="121">
        <v>8725726</v>
      </c>
      <c r="F43" s="121">
        <v>410549</v>
      </c>
      <c r="G43" s="370">
        <v>0</v>
      </c>
      <c r="H43" s="121">
        <v>410549</v>
      </c>
      <c r="I43" s="371">
        <v>306857</v>
      </c>
    </row>
    <row r="44" spans="1:9" ht="13.5" customHeight="1">
      <c r="A44" s="38"/>
      <c r="B44" s="369" t="s">
        <v>707</v>
      </c>
      <c r="C44" s="38"/>
      <c r="D44" s="245">
        <v>1531198</v>
      </c>
      <c r="E44" s="121">
        <v>1481031</v>
      </c>
      <c r="F44" s="121">
        <v>50167</v>
      </c>
      <c r="G44" s="370">
        <v>0</v>
      </c>
      <c r="H44" s="121">
        <v>50167</v>
      </c>
      <c r="I44" s="371">
        <v>-1527</v>
      </c>
    </row>
    <row r="45" spans="1:9" ht="13.5" customHeight="1">
      <c r="A45" s="38"/>
      <c r="B45" s="369" t="s">
        <v>708</v>
      </c>
      <c r="C45" s="38"/>
      <c r="D45" s="245">
        <v>575599</v>
      </c>
      <c r="E45" s="121">
        <v>545551</v>
      </c>
      <c r="F45" s="121">
        <v>30048</v>
      </c>
      <c r="G45" s="370">
        <v>0</v>
      </c>
      <c r="H45" s="121">
        <v>30048</v>
      </c>
      <c r="I45" s="371">
        <v>-20730</v>
      </c>
    </row>
    <row r="46" spans="1:9" ht="13.5" customHeight="1">
      <c r="A46" s="38"/>
      <c r="B46" s="369" t="s">
        <v>709</v>
      </c>
      <c r="C46" s="38"/>
      <c r="D46" s="245">
        <v>2276749</v>
      </c>
      <c r="E46" s="121">
        <v>2250233</v>
      </c>
      <c r="F46" s="121">
        <v>26516</v>
      </c>
      <c r="G46" s="370">
        <v>0</v>
      </c>
      <c r="H46" s="121">
        <v>26516</v>
      </c>
      <c r="I46" s="371">
        <v>-19677</v>
      </c>
    </row>
    <row r="47" spans="1:10" ht="13.5" customHeight="1">
      <c r="A47" s="20"/>
      <c r="B47" s="373" t="s">
        <v>710</v>
      </c>
      <c r="C47" s="39"/>
      <c r="D47" s="121">
        <v>193847</v>
      </c>
      <c r="E47" s="121">
        <v>184656</v>
      </c>
      <c r="F47" s="121">
        <v>9191</v>
      </c>
      <c r="G47" s="370">
        <v>0</v>
      </c>
      <c r="H47" s="121">
        <v>9191</v>
      </c>
      <c r="I47" s="371">
        <v>-1224</v>
      </c>
      <c r="J47" s="20"/>
    </row>
    <row r="48" spans="1:9" ht="13.5">
      <c r="A48" s="209"/>
      <c r="B48" s="374" t="s">
        <v>711</v>
      </c>
      <c r="C48" s="375"/>
      <c r="D48" s="121">
        <v>1465730</v>
      </c>
      <c r="E48" s="121">
        <v>1441504</v>
      </c>
      <c r="F48" s="121">
        <v>24226</v>
      </c>
      <c r="G48" s="370">
        <v>0</v>
      </c>
      <c r="H48" s="121">
        <v>24226</v>
      </c>
      <c r="I48" s="371">
        <v>9595</v>
      </c>
    </row>
    <row r="49" spans="1:9" ht="13.5">
      <c r="A49" s="229"/>
      <c r="B49" s="376" t="s">
        <v>712</v>
      </c>
      <c r="C49" s="229"/>
      <c r="D49" s="377">
        <v>542356</v>
      </c>
      <c r="E49" s="378">
        <v>536017</v>
      </c>
      <c r="F49" s="378">
        <v>6339</v>
      </c>
      <c r="G49" s="379">
        <v>0</v>
      </c>
      <c r="H49" s="378">
        <v>6339</v>
      </c>
      <c r="I49" s="380">
        <v>4270</v>
      </c>
    </row>
  </sheetData>
  <mergeCells count="12">
    <mergeCell ref="B10:C10"/>
    <mergeCell ref="B11:C11"/>
    <mergeCell ref="B12:C12"/>
    <mergeCell ref="B13:C13"/>
    <mergeCell ref="G5:G7"/>
    <mergeCell ref="H5:H7"/>
    <mergeCell ref="I5:I7"/>
    <mergeCell ref="B9:C9"/>
    <mergeCell ref="A5:C7"/>
    <mergeCell ref="D5:D7"/>
    <mergeCell ref="E5:E7"/>
    <mergeCell ref="F5:F7"/>
  </mergeCells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L17" sqref="L17"/>
    </sheetView>
  </sheetViews>
  <sheetFormatPr defaultColWidth="9.00390625" defaultRowHeight="13.5"/>
  <cols>
    <col min="1" max="1" width="2.625" style="0" customWidth="1"/>
    <col min="2" max="2" width="3.625" style="0" customWidth="1"/>
    <col min="3" max="3" width="8.75390625" style="0" customWidth="1"/>
    <col min="4" max="4" width="1.625" style="0" customWidth="1"/>
    <col min="5" max="5" width="12.00390625" style="0" customWidth="1"/>
  </cols>
  <sheetData>
    <row r="1" spans="1:5" ht="13.5" customHeight="1">
      <c r="A1" s="72" t="s">
        <v>713</v>
      </c>
      <c r="C1" s="72"/>
      <c r="D1" s="20"/>
      <c r="E1" s="20"/>
    </row>
    <row r="2" spans="1:5" ht="13.5" customHeight="1" thickBot="1">
      <c r="A2" s="20"/>
      <c r="B2" s="20"/>
      <c r="C2" s="20"/>
      <c r="D2" s="128"/>
      <c r="E2" s="21" t="s">
        <v>209</v>
      </c>
    </row>
    <row r="3" spans="1:5" ht="13.5" customHeight="1" thickTop="1">
      <c r="A3" s="22" t="s">
        <v>714</v>
      </c>
      <c r="B3" s="22"/>
      <c r="C3" s="22"/>
      <c r="D3" s="23"/>
      <c r="E3" s="381" t="s">
        <v>715</v>
      </c>
    </row>
    <row r="4" spans="1:5" ht="13.5" customHeight="1">
      <c r="A4" s="28"/>
      <c r="B4" s="28"/>
      <c r="C4" s="28"/>
      <c r="D4" s="29"/>
      <c r="E4" s="382"/>
    </row>
    <row r="5" spans="1:5" ht="13.5" customHeight="1">
      <c r="A5" s="33"/>
      <c r="B5" s="33"/>
      <c r="C5" s="33"/>
      <c r="D5" s="34"/>
      <c r="E5" s="383"/>
    </row>
    <row r="6" spans="1:5" ht="13.5" customHeight="1">
      <c r="A6" s="38"/>
      <c r="B6" s="38"/>
      <c r="C6" s="38"/>
      <c r="D6" s="39"/>
      <c r="E6" s="80"/>
    </row>
    <row r="7" spans="1:5" ht="13.5" customHeight="1">
      <c r="A7" s="135" t="s">
        <v>716</v>
      </c>
      <c r="B7" s="135"/>
      <c r="C7" s="135"/>
      <c r="D7" s="384"/>
      <c r="E7" s="270">
        <v>12</v>
      </c>
    </row>
    <row r="8" spans="1:5" ht="13.5" customHeight="1">
      <c r="A8" s="83"/>
      <c r="B8" s="83"/>
      <c r="C8" s="83"/>
      <c r="D8" s="136"/>
      <c r="E8" s="40"/>
    </row>
    <row r="9" spans="1:5" ht="13.5" customHeight="1">
      <c r="A9" s="385">
        <v>1</v>
      </c>
      <c r="B9" s="135" t="s">
        <v>717</v>
      </c>
      <c r="C9" s="135"/>
      <c r="D9" s="136"/>
      <c r="E9" s="270">
        <v>22155</v>
      </c>
    </row>
    <row r="10" spans="1:5" ht="13.5" customHeight="1">
      <c r="A10" s="123"/>
      <c r="B10" s="38"/>
      <c r="C10" s="38"/>
      <c r="D10" s="39"/>
      <c r="E10" s="40"/>
    </row>
    <row r="11" spans="1:5" ht="13.5" customHeight="1">
      <c r="A11" s="123"/>
      <c r="B11" s="386" t="s">
        <v>718</v>
      </c>
      <c r="C11" s="59" t="s">
        <v>719</v>
      </c>
      <c r="D11" s="39"/>
      <c r="E11" s="96" t="s">
        <v>147</v>
      </c>
    </row>
    <row r="12" spans="1:5" ht="13.5" customHeight="1">
      <c r="A12" s="123"/>
      <c r="B12" s="386"/>
      <c r="C12" s="146"/>
      <c r="D12" s="39"/>
      <c r="E12" s="40"/>
    </row>
    <row r="13" spans="1:5" ht="13.5" customHeight="1">
      <c r="A13" s="123"/>
      <c r="B13" s="386" t="s">
        <v>12</v>
      </c>
      <c r="C13" s="59" t="s">
        <v>720</v>
      </c>
      <c r="D13" s="39"/>
      <c r="E13" s="40">
        <v>11504</v>
      </c>
    </row>
    <row r="14" spans="1:5" ht="13.5" customHeight="1">
      <c r="A14" s="123"/>
      <c r="C14" s="146"/>
      <c r="D14" s="39"/>
      <c r="E14" s="40"/>
    </row>
    <row r="15" spans="1:5" ht="13.5" customHeight="1">
      <c r="A15" s="123"/>
      <c r="B15" s="209"/>
      <c r="C15" s="59" t="s">
        <v>721</v>
      </c>
      <c r="D15" s="87"/>
      <c r="E15" s="40">
        <v>690</v>
      </c>
    </row>
    <row r="16" spans="1:5" ht="13.5" customHeight="1">
      <c r="A16" s="123"/>
      <c r="B16" s="38"/>
      <c r="C16" s="146"/>
      <c r="D16" s="39"/>
      <c r="E16" s="40"/>
    </row>
    <row r="17" spans="1:5" ht="13.5" customHeight="1">
      <c r="A17" s="123"/>
      <c r="B17" s="38"/>
      <c r="C17" s="59" t="s">
        <v>722</v>
      </c>
      <c r="D17" s="87"/>
      <c r="E17" s="40">
        <v>10814</v>
      </c>
    </row>
    <row r="18" spans="1:5" ht="13.5" customHeight="1">
      <c r="A18" s="123"/>
      <c r="B18" s="38"/>
      <c r="C18" s="146"/>
      <c r="D18" s="39"/>
      <c r="E18" s="40"/>
    </row>
    <row r="19" spans="1:5" ht="27" customHeight="1">
      <c r="A19" s="123"/>
      <c r="B19" s="38"/>
      <c r="C19" s="387" t="s">
        <v>723</v>
      </c>
      <c r="D19" s="87"/>
      <c r="E19" s="96" t="s">
        <v>147</v>
      </c>
    </row>
    <row r="20" spans="1:5" ht="13.5" customHeight="1">
      <c r="A20" s="123"/>
      <c r="B20" s="38"/>
      <c r="C20" s="146"/>
      <c r="D20" s="39"/>
      <c r="E20" s="40"/>
    </row>
    <row r="21" spans="1:5" ht="13.5" customHeight="1">
      <c r="A21" s="123"/>
      <c r="B21" s="386" t="s">
        <v>228</v>
      </c>
      <c r="C21" s="59" t="s">
        <v>724</v>
      </c>
      <c r="D21" s="39"/>
      <c r="E21" s="40">
        <v>3144</v>
      </c>
    </row>
    <row r="22" spans="1:5" ht="13.5" customHeight="1">
      <c r="A22" s="123"/>
      <c r="B22" s="38"/>
      <c r="C22" s="38"/>
      <c r="D22" s="39"/>
      <c r="E22" s="40"/>
    </row>
    <row r="23" spans="1:5" ht="27" customHeight="1">
      <c r="A23" s="123"/>
      <c r="B23" s="38"/>
      <c r="C23" s="388" t="s">
        <v>725</v>
      </c>
      <c r="D23" s="87"/>
      <c r="E23" s="40">
        <v>528</v>
      </c>
    </row>
    <row r="24" spans="1:5" ht="13.5" customHeight="1">
      <c r="A24" s="123"/>
      <c r="B24" s="38"/>
      <c r="C24" s="38"/>
      <c r="D24" s="39"/>
      <c r="E24" s="40"/>
    </row>
    <row r="25" spans="1:5" ht="26.25" customHeight="1">
      <c r="A25" s="123"/>
      <c r="B25" s="38"/>
      <c r="C25" s="388" t="s">
        <v>726</v>
      </c>
      <c r="D25" s="87"/>
      <c r="E25" s="40">
        <v>2616</v>
      </c>
    </row>
    <row r="26" spans="1:5" ht="13.5" customHeight="1">
      <c r="A26" s="123"/>
      <c r="B26" s="38"/>
      <c r="C26" s="38"/>
      <c r="D26" s="39"/>
      <c r="E26" s="40"/>
    </row>
    <row r="27" spans="1:5" ht="13.5" customHeight="1">
      <c r="A27" s="123"/>
      <c r="B27" s="386" t="s">
        <v>230</v>
      </c>
      <c r="C27" s="59" t="s">
        <v>481</v>
      </c>
      <c r="D27" s="39"/>
      <c r="E27" s="40">
        <v>7507</v>
      </c>
    </row>
    <row r="28" spans="1:5" ht="13.5" customHeight="1">
      <c r="A28" s="123"/>
      <c r="B28" s="38"/>
      <c r="C28" s="38"/>
      <c r="D28" s="39"/>
      <c r="E28" s="40"/>
    </row>
    <row r="29" spans="1:5" ht="13.5" customHeight="1">
      <c r="A29" s="385">
        <v>2</v>
      </c>
      <c r="B29" s="135" t="s">
        <v>727</v>
      </c>
      <c r="C29" s="135"/>
      <c r="D29" s="136"/>
      <c r="E29" s="270">
        <v>18742</v>
      </c>
    </row>
    <row r="30" spans="1:5" ht="13.5" customHeight="1">
      <c r="A30" s="123"/>
      <c r="B30" s="38"/>
      <c r="C30" s="38"/>
      <c r="D30" s="39"/>
      <c r="E30" s="40"/>
    </row>
    <row r="31" spans="1:5" ht="40.5" customHeight="1">
      <c r="A31" s="123"/>
      <c r="B31" s="386" t="s">
        <v>718</v>
      </c>
      <c r="C31" s="387" t="s">
        <v>728</v>
      </c>
      <c r="D31" s="39"/>
      <c r="E31" s="40">
        <v>4061</v>
      </c>
    </row>
    <row r="32" spans="1:5" ht="13.5" customHeight="1">
      <c r="A32" s="123"/>
      <c r="B32" s="209"/>
      <c r="C32" s="38"/>
      <c r="D32" s="39"/>
      <c r="E32" s="40"/>
    </row>
    <row r="33" spans="1:5" ht="13.5" customHeight="1">
      <c r="A33" s="123"/>
      <c r="B33" s="386" t="s">
        <v>12</v>
      </c>
      <c r="C33" s="59" t="s">
        <v>729</v>
      </c>
      <c r="D33" s="39"/>
      <c r="E33" s="40">
        <v>2757</v>
      </c>
    </row>
    <row r="34" spans="1:5" ht="13.5" customHeight="1">
      <c r="A34" s="123"/>
      <c r="B34" s="209"/>
      <c r="C34" s="146"/>
      <c r="D34" s="39"/>
      <c r="E34" s="40"/>
    </row>
    <row r="35" spans="1:5" ht="13.5" customHeight="1">
      <c r="A35" s="123"/>
      <c r="B35" s="209"/>
      <c r="C35" s="59" t="s">
        <v>730</v>
      </c>
      <c r="D35" s="87"/>
      <c r="E35" s="40">
        <v>90</v>
      </c>
    </row>
    <row r="36" spans="1:5" ht="13.5" customHeight="1">
      <c r="A36" s="123"/>
      <c r="B36" s="209"/>
      <c r="C36" s="146"/>
      <c r="D36" s="39"/>
      <c r="E36" s="40"/>
    </row>
    <row r="37" spans="1:5" ht="13.5" customHeight="1">
      <c r="A37" s="123"/>
      <c r="B37" s="386"/>
      <c r="C37" s="59" t="s">
        <v>134</v>
      </c>
      <c r="D37" s="87"/>
      <c r="E37" s="96">
        <v>2667</v>
      </c>
    </row>
    <row r="38" spans="1:5" ht="13.5" customHeight="1">
      <c r="A38" s="123"/>
      <c r="B38" s="386"/>
      <c r="C38" s="38"/>
      <c r="D38" s="39"/>
      <c r="E38" s="40"/>
    </row>
    <row r="39" spans="1:5" ht="40.5" customHeight="1">
      <c r="A39" s="123"/>
      <c r="B39" s="386" t="s">
        <v>228</v>
      </c>
      <c r="C39" s="387" t="s">
        <v>731</v>
      </c>
      <c r="D39" s="39"/>
      <c r="E39" s="96" t="s">
        <v>147</v>
      </c>
    </row>
    <row r="40" spans="1:5" ht="13.5" customHeight="1">
      <c r="A40" s="123"/>
      <c r="B40" s="38"/>
      <c r="C40" s="38"/>
      <c r="D40" s="39"/>
      <c r="E40" s="40"/>
    </row>
    <row r="41" spans="1:5" ht="27" customHeight="1">
      <c r="A41" s="123"/>
      <c r="B41" s="386" t="s">
        <v>230</v>
      </c>
      <c r="C41" s="387" t="s">
        <v>732</v>
      </c>
      <c r="D41" s="39"/>
      <c r="E41" s="40">
        <v>280</v>
      </c>
    </row>
    <row r="42" spans="1:5" ht="13.5" customHeight="1">
      <c r="A42" s="123"/>
      <c r="B42" s="38"/>
      <c r="C42" s="38"/>
      <c r="D42" s="39"/>
      <c r="E42" s="40"/>
    </row>
    <row r="43" spans="1:5" ht="13.5" customHeight="1">
      <c r="A43" s="123"/>
      <c r="B43" s="386" t="s">
        <v>232</v>
      </c>
      <c r="C43" s="59" t="s">
        <v>733</v>
      </c>
      <c r="D43" s="39"/>
      <c r="E43" s="40">
        <v>3773</v>
      </c>
    </row>
    <row r="44" spans="1:5" ht="13.5" customHeight="1">
      <c r="A44" s="123"/>
      <c r="B44" s="38"/>
      <c r="C44" s="38"/>
      <c r="D44" s="39"/>
      <c r="E44" s="40"/>
    </row>
    <row r="45" spans="1:5" ht="13.5" customHeight="1">
      <c r="A45" s="123"/>
      <c r="B45" s="386" t="s">
        <v>234</v>
      </c>
      <c r="C45" s="59" t="s">
        <v>481</v>
      </c>
      <c r="D45" s="39"/>
      <c r="E45" s="40">
        <v>7871</v>
      </c>
    </row>
    <row r="46" spans="1:5" ht="13.5" customHeight="1">
      <c r="A46" s="123"/>
      <c r="B46" s="38"/>
      <c r="C46" s="38"/>
      <c r="D46" s="39"/>
      <c r="E46" s="40"/>
    </row>
    <row r="47" spans="1:5" ht="40.5" customHeight="1">
      <c r="A47" s="385">
        <v>3</v>
      </c>
      <c r="B47" s="389" t="s">
        <v>734</v>
      </c>
      <c r="C47" s="390"/>
      <c r="D47" s="136"/>
      <c r="E47" s="270">
        <v>3413</v>
      </c>
    </row>
    <row r="48" spans="1:5" ht="13.5" customHeight="1">
      <c r="A48" s="391"/>
      <c r="B48" s="83"/>
      <c r="C48" s="83"/>
      <c r="D48" s="136"/>
      <c r="E48" s="40"/>
    </row>
    <row r="49" spans="1:5" ht="40.5" customHeight="1">
      <c r="A49" s="385">
        <v>4</v>
      </c>
      <c r="B49" s="389" t="s">
        <v>735</v>
      </c>
      <c r="C49" s="389"/>
      <c r="D49" s="136"/>
      <c r="E49" s="392" t="s">
        <v>147</v>
      </c>
    </row>
    <row r="50" spans="1:5" ht="13.5" customHeight="1">
      <c r="A50" s="391"/>
      <c r="B50" s="393"/>
      <c r="C50" s="393"/>
      <c r="D50" s="136"/>
      <c r="E50" s="40"/>
    </row>
    <row r="51" spans="1:5" ht="27" customHeight="1">
      <c r="A51" s="385">
        <v>5</v>
      </c>
      <c r="B51" s="389" t="s">
        <v>736</v>
      </c>
      <c r="C51" s="389"/>
      <c r="D51" s="136"/>
      <c r="E51" s="270">
        <v>3413</v>
      </c>
    </row>
    <row r="52" spans="1:5" ht="13.5" customHeight="1">
      <c r="A52" s="66"/>
      <c r="B52" s="66"/>
      <c r="C52" s="66"/>
      <c r="D52" s="67"/>
      <c r="E52" s="394"/>
    </row>
    <row r="53" spans="1:5" ht="13.5" customHeight="1">
      <c r="A53" s="20"/>
      <c r="B53" s="20"/>
      <c r="C53" s="20"/>
      <c r="D53" s="20"/>
      <c r="E53" s="20"/>
    </row>
    <row r="54" ht="13.5">
      <c r="E54" s="122"/>
    </row>
  </sheetData>
  <mergeCells count="8">
    <mergeCell ref="B29:C29"/>
    <mergeCell ref="B47:C47"/>
    <mergeCell ref="B49:C49"/>
    <mergeCell ref="B51:C51"/>
    <mergeCell ref="A3:D5"/>
    <mergeCell ref="E3:E5"/>
    <mergeCell ref="A7:C7"/>
    <mergeCell ref="B9:C9"/>
  </mergeCells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A1" sqref="A1:IV16384"/>
    </sheetView>
  </sheetViews>
  <sheetFormatPr defaultColWidth="9.00390625" defaultRowHeight="13.5"/>
  <cols>
    <col min="1" max="1" width="2.625" style="0" customWidth="1"/>
    <col min="2" max="2" width="24.125" style="0" customWidth="1"/>
    <col min="3" max="3" width="1.625" style="0" customWidth="1"/>
    <col min="4" max="12" width="10.625" style="0" customWidth="1"/>
  </cols>
  <sheetData>
    <row r="1" spans="1:12" ht="13.5" customHeight="1">
      <c r="A1" s="72" t="s">
        <v>600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3.5" customHeight="1">
      <c r="A2" s="395" t="s">
        <v>737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3.5" customHeight="1">
      <c r="A3" s="20"/>
      <c r="B3" s="19" t="s">
        <v>738</v>
      </c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3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1"/>
      <c r="L4" s="21" t="s">
        <v>739</v>
      </c>
    </row>
    <row r="5" spans="1:12" ht="13.5" customHeight="1" thickTop="1">
      <c r="A5" s="99" t="s">
        <v>740</v>
      </c>
      <c r="B5" s="99"/>
      <c r="C5" s="325"/>
      <c r="D5" s="27" t="s">
        <v>741</v>
      </c>
      <c r="E5" s="22"/>
      <c r="F5" s="22"/>
      <c r="G5" s="23"/>
      <c r="H5" s="27" t="s">
        <v>742</v>
      </c>
      <c r="I5" s="22"/>
      <c r="J5" s="22"/>
      <c r="K5" s="23"/>
      <c r="L5" s="131" t="s">
        <v>743</v>
      </c>
    </row>
    <row r="6" spans="1:12" ht="13.5" customHeight="1">
      <c r="A6" s="103"/>
      <c r="B6" s="103"/>
      <c r="C6" s="330"/>
      <c r="D6" s="396"/>
      <c r="E6" s="397"/>
      <c r="F6" s="397"/>
      <c r="G6" s="398"/>
      <c r="H6" s="396"/>
      <c r="I6" s="397"/>
      <c r="J6" s="397"/>
      <c r="K6" s="398"/>
      <c r="L6" s="399"/>
    </row>
    <row r="7" spans="1:12" ht="13.5" customHeight="1">
      <c r="A7" s="103"/>
      <c r="B7" s="103"/>
      <c r="C7" s="330"/>
      <c r="D7" s="105" t="s">
        <v>744</v>
      </c>
      <c r="E7" s="30" t="s">
        <v>745</v>
      </c>
      <c r="F7" s="30" t="s">
        <v>746</v>
      </c>
      <c r="G7" s="30" t="s">
        <v>747</v>
      </c>
      <c r="H7" s="105" t="s">
        <v>748</v>
      </c>
      <c r="I7" s="30" t="s">
        <v>745</v>
      </c>
      <c r="J7" s="30" t="s">
        <v>746</v>
      </c>
      <c r="K7" s="30" t="s">
        <v>749</v>
      </c>
      <c r="L7" s="399"/>
    </row>
    <row r="8" spans="1:12" ht="13.5" customHeight="1">
      <c r="A8" s="109"/>
      <c r="B8" s="109"/>
      <c r="C8" s="335"/>
      <c r="D8" s="110"/>
      <c r="E8" s="35"/>
      <c r="F8" s="35"/>
      <c r="G8" s="35"/>
      <c r="H8" s="110"/>
      <c r="I8" s="35"/>
      <c r="J8" s="35"/>
      <c r="K8" s="35"/>
      <c r="L8" s="133"/>
    </row>
    <row r="9" spans="1:12" ht="13.5" customHeight="1">
      <c r="A9" s="38"/>
      <c r="B9" s="38"/>
      <c r="C9" s="39"/>
      <c r="D9" s="40"/>
      <c r="E9" s="40"/>
      <c r="F9" s="40"/>
      <c r="G9" s="40"/>
      <c r="H9" s="40"/>
      <c r="I9" s="40"/>
      <c r="J9" s="40"/>
      <c r="K9" s="40"/>
      <c r="L9" s="40"/>
    </row>
    <row r="10" spans="1:12" ht="13.5" customHeight="1">
      <c r="A10" s="71"/>
      <c r="B10" s="113" t="s">
        <v>750</v>
      </c>
      <c r="C10" s="39"/>
      <c r="D10" s="115">
        <v>44591588</v>
      </c>
      <c r="E10" s="115">
        <v>40869144</v>
      </c>
      <c r="F10" s="115">
        <v>3714550</v>
      </c>
      <c r="G10" s="115">
        <v>7894</v>
      </c>
      <c r="H10" s="115">
        <v>44881819</v>
      </c>
      <c r="I10" s="115">
        <v>40001377</v>
      </c>
      <c r="J10" s="115">
        <v>4756010</v>
      </c>
      <c r="K10" s="115">
        <v>124432</v>
      </c>
      <c r="L10" s="115">
        <v>-290231</v>
      </c>
    </row>
    <row r="11" spans="1:12" ht="13.5" customHeight="1">
      <c r="A11" s="71"/>
      <c r="B11" s="48" t="s">
        <v>99</v>
      </c>
      <c r="C11" s="39"/>
      <c r="D11" s="115">
        <v>49074615</v>
      </c>
      <c r="E11" s="115">
        <v>43686347</v>
      </c>
      <c r="F11" s="115">
        <v>4516491</v>
      </c>
      <c r="G11" s="115">
        <v>871777</v>
      </c>
      <c r="H11" s="115">
        <v>48284454</v>
      </c>
      <c r="I11" s="115">
        <v>43009986</v>
      </c>
      <c r="J11" s="115">
        <v>5034390</v>
      </c>
      <c r="K11" s="115">
        <v>240078</v>
      </c>
      <c r="L11" s="115">
        <v>790161</v>
      </c>
    </row>
    <row r="12" spans="1:12" s="47" customFormat="1" ht="13.5" customHeight="1">
      <c r="A12" s="38"/>
      <c r="B12" s="48" t="s">
        <v>100</v>
      </c>
      <c r="C12" s="39"/>
      <c r="D12" s="115">
        <v>48667372</v>
      </c>
      <c r="E12" s="115">
        <v>44126287</v>
      </c>
      <c r="F12" s="115">
        <v>4534707</v>
      </c>
      <c r="G12" s="115">
        <v>6378</v>
      </c>
      <c r="H12" s="115">
        <v>48576503</v>
      </c>
      <c r="I12" s="115">
        <v>43361194</v>
      </c>
      <c r="J12" s="115">
        <v>5062600</v>
      </c>
      <c r="K12" s="115">
        <v>152709</v>
      </c>
      <c r="L12" s="115">
        <v>90869</v>
      </c>
    </row>
    <row r="13" spans="1:12" s="47" customFormat="1" ht="13.5" customHeight="1">
      <c r="A13" s="38"/>
      <c r="B13" s="48" t="s">
        <v>101</v>
      </c>
      <c r="C13" s="39"/>
      <c r="D13" s="116">
        <v>47903491</v>
      </c>
      <c r="E13" s="116">
        <v>43442682</v>
      </c>
      <c r="F13" s="116">
        <v>4403908</v>
      </c>
      <c r="G13" s="116">
        <v>56901</v>
      </c>
      <c r="H13" s="116">
        <v>48269604</v>
      </c>
      <c r="I13" s="116">
        <v>43225767</v>
      </c>
      <c r="J13" s="116">
        <v>4964208</v>
      </c>
      <c r="K13" s="116">
        <v>79629</v>
      </c>
      <c r="L13" s="116">
        <v>891044</v>
      </c>
    </row>
    <row r="14" spans="1:12" s="50" customFormat="1" ht="13.5" customHeight="1">
      <c r="A14" s="83"/>
      <c r="B14" s="51" t="s">
        <v>102</v>
      </c>
      <c r="C14" s="136"/>
      <c r="D14" s="400">
        <f aca="true" t="shared" si="0" ref="D14:L14">SUM(D16,D37,D40,D43,D54,D59)</f>
        <v>47556276</v>
      </c>
      <c r="E14" s="400">
        <f t="shared" si="0"/>
        <v>43299534</v>
      </c>
      <c r="F14" s="400">
        <f t="shared" si="0"/>
        <v>4167394</v>
      </c>
      <c r="G14" s="400">
        <f t="shared" si="0"/>
        <v>89348</v>
      </c>
      <c r="H14" s="400">
        <f t="shared" si="0"/>
        <v>47581838</v>
      </c>
      <c r="I14" s="400">
        <f t="shared" si="0"/>
        <v>42751746</v>
      </c>
      <c r="J14" s="400">
        <f t="shared" si="0"/>
        <v>4753139</v>
      </c>
      <c r="K14" s="400">
        <f t="shared" si="0"/>
        <v>76953</v>
      </c>
      <c r="L14" s="400">
        <f t="shared" si="0"/>
        <v>-25562</v>
      </c>
    </row>
    <row r="15" spans="1:12" ht="13.5" customHeight="1">
      <c r="A15" s="38"/>
      <c r="B15" s="38"/>
      <c r="C15" s="39"/>
      <c r="D15" s="371"/>
      <c r="E15" s="371"/>
      <c r="F15" s="371"/>
      <c r="G15" s="371"/>
      <c r="H15" s="371"/>
      <c r="I15" s="371"/>
      <c r="J15" s="371"/>
      <c r="K15" s="371"/>
      <c r="L15" s="371"/>
    </row>
    <row r="16" spans="1:12" ht="13.5" customHeight="1">
      <c r="A16" s="57" t="s">
        <v>751</v>
      </c>
      <c r="B16" s="57"/>
      <c r="C16" s="39"/>
      <c r="D16" s="401">
        <f>SUM(D17:D35)</f>
        <v>13357163</v>
      </c>
      <c r="E16" s="401">
        <f aca="true" t="shared" si="1" ref="E16:J16">SUM(E17:E35)</f>
        <v>12622109</v>
      </c>
      <c r="F16" s="401">
        <f t="shared" si="1"/>
        <v>668224</v>
      </c>
      <c r="G16" s="401">
        <f t="shared" si="1"/>
        <v>66830</v>
      </c>
      <c r="H16" s="401">
        <f t="shared" si="1"/>
        <v>12563834</v>
      </c>
      <c r="I16" s="401">
        <f t="shared" si="1"/>
        <v>10258980</v>
      </c>
      <c r="J16" s="401">
        <f t="shared" si="1"/>
        <v>2255404</v>
      </c>
      <c r="K16" s="401">
        <f>SUM(K17:K35)</f>
        <v>49450</v>
      </c>
      <c r="L16" s="401">
        <f>SUM(L17:L35)</f>
        <v>793329</v>
      </c>
    </row>
    <row r="17" spans="1:12" ht="13.5" customHeight="1">
      <c r="A17" s="38"/>
      <c r="B17" s="59" t="s">
        <v>752</v>
      </c>
      <c r="C17" s="39"/>
      <c r="D17" s="401">
        <v>3594623</v>
      </c>
      <c r="E17" s="401">
        <v>3567817</v>
      </c>
      <c r="F17" s="401">
        <v>26806</v>
      </c>
      <c r="G17" s="401" t="s">
        <v>147</v>
      </c>
      <c r="H17" s="401">
        <v>3341180</v>
      </c>
      <c r="I17" s="401">
        <v>2904602</v>
      </c>
      <c r="J17" s="401">
        <v>436578</v>
      </c>
      <c r="K17" s="401" t="s">
        <v>147</v>
      </c>
      <c r="L17" s="401">
        <f>D17-H17</f>
        <v>253443</v>
      </c>
    </row>
    <row r="18" spans="1:12" ht="13.5" customHeight="1">
      <c r="A18" s="38"/>
      <c r="B18" s="59" t="s">
        <v>753</v>
      </c>
      <c r="C18" s="39"/>
      <c r="D18" s="401">
        <v>989784</v>
      </c>
      <c r="E18" s="401">
        <v>954237</v>
      </c>
      <c r="F18" s="401">
        <v>35547</v>
      </c>
      <c r="G18" s="401" t="s">
        <v>147</v>
      </c>
      <c r="H18" s="401">
        <v>971871</v>
      </c>
      <c r="I18" s="401">
        <v>750080</v>
      </c>
      <c r="J18" s="401">
        <v>220962</v>
      </c>
      <c r="K18" s="401">
        <v>829</v>
      </c>
      <c r="L18" s="401">
        <f aca="true" t="shared" si="2" ref="L18:L35">D18-H18</f>
        <v>17913</v>
      </c>
    </row>
    <row r="19" spans="1:12" ht="13.5" customHeight="1">
      <c r="A19" s="38"/>
      <c r="B19" s="59" t="s">
        <v>754</v>
      </c>
      <c r="C19" s="39"/>
      <c r="D19" s="401">
        <v>1824293</v>
      </c>
      <c r="E19" s="401">
        <v>1748623</v>
      </c>
      <c r="F19" s="401">
        <v>75441</v>
      </c>
      <c r="G19" s="401">
        <v>229</v>
      </c>
      <c r="H19" s="401">
        <v>1585999</v>
      </c>
      <c r="I19" s="401">
        <v>1314035</v>
      </c>
      <c r="J19" s="401">
        <v>268562</v>
      </c>
      <c r="K19" s="401">
        <v>3402</v>
      </c>
      <c r="L19" s="401">
        <f t="shared" si="2"/>
        <v>238294</v>
      </c>
    </row>
    <row r="20" spans="1:12" ht="13.5" customHeight="1">
      <c r="A20" s="38"/>
      <c r="B20" s="59" t="s">
        <v>755</v>
      </c>
      <c r="C20" s="39"/>
      <c r="D20" s="401">
        <v>933426</v>
      </c>
      <c r="E20" s="401">
        <v>895478</v>
      </c>
      <c r="F20" s="401">
        <v>37558</v>
      </c>
      <c r="G20" s="401">
        <v>390</v>
      </c>
      <c r="H20" s="401">
        <v>872198</v>
      </c>
      <c r="I20" s="401">
        <v>690015</v>
      </c>
      <c r="J20" s="401">
        <v>179787</v>
      </c>
      <c r="K20" s="401">
        <v>2396</v>
      </c>
      <c r="L20" s="401">
        <f t="shared" si="2"/>
        <v>61228</v>
      </c>
    </row>
    <row r="21" spans="1:12" ht="13.5" customHeight="1">
      <c r="A21" s="38"/>
      <c r="B21" s="59" t="s">
        <v>756</v>
      </c>
      <c r="C21" s="39"/>
      <c r="D21" s="401">
        <v>960855</v>
      </c>
      <c r="E21" s="401">
        <v>801654</v>
      </c>
      <c r="F21" s="401">
        <v>159201</v>
      </c>
      <c r="G21" s="401" t="s">
        <v>147</v>
      </c>
      <c r="H21" s="401">
        <v>935085</v>
      </c>
      <c r="I21" s="401">
        <v>671238</v>
      </c>
      <c r="J21" s="401">
        <v>250246</v>
      </c>
      <c r="K21" s="401">
        <v>13601</v>
      </c>
      <c r="L21" s="401">
        <f t="shared" si="2"/>
        <v>25770</v>
      </c>
    </row>
    <row r="22" spans="1:12" ht="13.5" customHeight="1">
      <c r="A22" s="38"/>
      <c r="B22" s="59" t="s">
        <v>757</v>
      </c>
      <c r="C22" s="39"/>
      <c r="D22" s="401">
        <v>660256</v>
      </c>
      <c r="E22" s="401">
        <v>649668</v>
      </c>
      <c r="F22" s="401">
        <v>10588</v>
      </c>
      <c r="G22" s="401" t="s">
        <v>147</v>
      </c>
      <c r="H22" s="401">
        <v>592511</v>
      </c>
      <c r="I22" s="401">
        <v>477185</v>
      </c>
      <c r="J22" s="401">
        <v>114144</v>
      </c>
      <c r="K22" s="401">
        <v>1182</v>
      </c>
      <c r="L22" s="401">
        <f t="shared" si="2"/>
        <v>67745</v>
      </c>
    </row>
    <row r="23" spans="1:12" ht="13.5" customHeight="1">
      <c r="A23" s="38"/>
      <c r="B23" s="59" t="s">
        <v>758</v>
      </c>
      <c r="C23" s="39"/>
      <c r="D23" s="401">
        <v>586599</v>
      </c>
      <c r="E23" s="401">
        <v>551190</v>
      </c>
      <c r="F23" s="401">
        <v>35409</v>
      </c>
      <c r="G23" s="401" t="s">
        <v>147</v>
      </c>
      <c r="H23" s="401">
        <v>533212</v>
      </c>
      <c r="I23" s="401">
        <v>479056</v>
      </c>
      <c r="J23" s="401">
        <v>52708</v>
      </c>
      <c r="K23" s="401">
        <v>1448</v>
      </c>
      <c r="L23" s="401">
        <f t="shared" si="2"/>
        <v>53387</v>
      </c>
    </row>
    <row r="24" spans="1:12" ht="13.5" customHeight="1">
      <c r="A24" s="38"/>
      <c r="B24" s="59" t="s">
        <v>759</v>
      </c>
      <c r="C24" s="39"/>
      <c r="D24" s="401">
        <v>482585</v>
      </c>
      <c r="E24" s="401">
        <v>471416</v>
      </c>
      <c r="F24" s="401">
        <v>11169</v>
      </c>
      <c r="G24" s="401" t="s">
        <v>147</v>
      </c>
      <c r="H24" s="401">
        <v>552884</v>
      </c>
      <c r="I24" s="401">
        <v>473490</v>
      </c>
      <c r="J24" s="401">
        <v>79394</v>
      </c>
      <c r="K24" s="401" t="s">
        <v>147</v>
      </c>
      <c r="L24" s="401">
        <f t="shared" si="2"/>
        <v>-70299</v>
      </c>
    </row>
    <row r="25" spans="1:12" ht="13.5" customHeight="1">
      <c r="A25" s="38"/>
      <c r="B25" s="59" t="s">
        <v>157</v>
      </c>
      <c r="C25" s="39"/>
      <c r="D25" s="401">
        <v>253835</v>
      </c>
      <c r="E25" s="401">
        <v>252073</v>
      </c>
      <c r="F25" s="401">
        <v>1762</v>
      </c>
      <c r="G25" s="401" t="s">
        <v>147</v>
      </c>
      <c r="H25" s="401">
        <v>236356</v>
      </c>
      <c r="I25" s="401">
        <v>197279</v>
      </c>
      <c r="J25" s="401">
        <v>38849</v>
      </c>
      <c r="K25" s="401">
        <v>228</v>
      </c>
      <c r="L25" s="401">
        <f t="shared" si="2"/>
        <v>17479</v>
      </c>
    </row>
    <row r="26" spans="1:12" ht="13.5" customHeight="1">
      <c r="A26" s="38"/>
      <c r="B26" s="59" t="s">
        <v>760</v>
      </c>
      <c r="C26" s="39"/>
      <c r="D26" s="401">
        <v>258438</v>
      </c>
      <c r="E26" s="401">
        <v>258420</v>
      </c>
      <c r="F26" s="401">
        <v>18</v>
      </c>
      <c r="G26" s="401" t="s">
        <v>147</v>
      </c>
      <c r="H26" s="401">
        <v>257979</v>
      </c>
      <c r="I26" s="401">
        <v>235899</v>
      </c>
      <c r="J26" s="401">
        <v>21806</v>
      </c>
      <c r="K26" s="401">
        <v>274</v>
      </c>
      <c r="L26" s="401">
        <f t="shared" si="2"/>
        <v>459</v>
      </c>
    </row>
    <row r="27" spans="1:12" ht="13.5" customHeight="1">
      <c r="A27" s="38"/>
      <c r="B27" s="59" t="s">
        <v>761</v>
      </c>
      <c r="C27" s="39"/>
      <c r="D27" s="401">
        <v>142622</v>
      </c>
      <c r="E27" s="401">
        <v>72088</v>
      </c>
      <c r="F27" s="401">
        <v>4356</v>
      </c>
      <c r="G27" s="401">
        <v>66178</v>
      </c>
      <c r="H27" s="401">
        <v>99097</v>
      </c>
      <c r="I27" s="401">
        <v>64875</v>
      </c>
      <c r="J27" s="401">
        <v>21762</v>
      </c>
      <c r="K27" s="401">
        <v>12460</v>
      </c>
      <c r="L27" s="401">
        <f t="shared" si="2"/>
        <v>43525</v>
      </c>
    </row>
    <row r="28" spans="1:12" ht="13.5" customHeight="1">
      <c r="A28" s="38"/>
      <c r="B28" s="59" t="s">
        <v>762</v>
      </c>
      <c r="C28" s="39"/>
      <c r="D28" s="401">
        <v>272716</v>
      </c>
      <c r="E28" s="401">
        <v>197529</v>
      </c>
      <c r="F28" s="401">
        <v>75187</v>
      </c>
      <c r="G28" s="401" t="s">
        <v>147</v>
      </c>
      <c r="H28" s="401">
        <v>265123</v>
      </c>
      <c r="I28" s="401">
        <v>204554</v>
      </c>
      <c r="J28" s="401">
        <v>60569</v>
      </c>
      <c r="K28" s="401" t="s">
        <v>147</v>
      </c>
      <c r="L28" s="401">
        <f t="shared" si="2"/>
        <v>7593</v>
      </c>
    </row>
    <row r="29" spans="1:12" ht="13.5" customHeight="1">
      <c r="A29" s="38"/>
      <c r="B29" s="59" t="s">
        <v>763</v>
      </c>
      <c r="C29" s="39"/>
      <c r="D29" s="401">
        <v>267214</v>
      </c>
      <c r="E29" s="401">
        <v>217079</v>
      </c>
      <c r="F29" s="401">
        <v>50135</v>
      </c>
      <c r="G29" s="401" t="s">
        <v>147</v>
      </c>
      <c r="H29" s="401">
        <v>261133</v>
      </c>
      <c r="I29" s="401">
        <v>228251</v>
      </c>
      <c r="J29" s="401">
        <v>32878</v>
      </c>
      <c r="K29" s="401">
        <v>4</v>
      </c>
      <c r="L29" s="401">
        <f t="shared" si="2"/>
        <v>6081</v>
      </c>
    </row>
    <row r="30" spans="1:12" ht="13.5" customHeight="1">
      <c r="A30" s="38"/>
      <c r="B30" s="59" t="s">
        <v>764</v>
      </c>
      <c r="C30" s="39"/>
      <c r="D30" s="401">
        <v>138364</v>
      </c>
      <c r="E30" s="401">
        <v>107966</v>
      </c>
      <c r="F30" s="401">
        <v>30398</v>
      </c>
      <c r="G30" s="401" t="s">
        <v>147</v>
      </c>
      <c r="H30" s="401">
        <v>139679</v>
      </c>
      <c r="I30" s="401">
        <v>114546</v>
      </c>
      <c r="J30" s="401">
        <v>25133</v>
      </c>
      <c r="K30" s="401" t="s">
        <v>147</v>
      </c>
      <c r="L30" s="401">
        <f t="shared" si="2"/>
        <v>-1315</v>
      </c>
    </row>
    <row r="31" spans="1:12" ht="13.5" customHeight="1">
      <c r="A31" s="38"/>
      <c r="B31" s="59" t="s">
        <v>194</v>
      </c>
      <c r="C31" s="39"/>
      <c r="D31" s="401">
        <v>120822</v>
      </c>
      <c r="E31" s="401">
        <v>117392</v>
      </c>
      <c r="F31" s="401">
        <v>3430</v>
      </c>
      <c r="G31" s="401" t="s">
        <v>147</v>
      </c>
      <c r="H31" s="401">
        <v>122892</v>
      </c>
      <c r="I31" s="401">
        <v>91790</v>
      </c>
      <c r="J31" s="401">
        <v>31102</v>
      </c>
      <c r="K31" s="401" t="s">
        <v>147</v>
      </c>
      <c r="L31" s="401">
        <f t="shared" si="2"/>
        <v>-2070</v>
      </c>
    </row>
    <row r="32" spans="1:12" ht="13.5" customHeight="1">
      <c r="A32" s="38"/>
      <c r="B32" s="59" t="s">
        <v>765</v>
      </c>
      <c r="C32" s="39"/>
      <c r="D32" s="401">
        <v>295908</v>
      </c>
      <c r="E32" s="401">
        <v>291898</v>
      </c>
      <c r="F32" s="401">
        <v>4010</v>
      </c>
      <c r="G32" s="401" t="s">
        <v>147</v>
      </c>
      <c r="H32" s="401">
        <v>324665</v>
      </c>
      <c r="I32" s="401">
        <v>234854</v>
      </c>
      <c r="J32" s="401">
        <v>89399</v>
      </c>
      <c r="K32" s="401">
        <v>412</v>
      </c>
      <c r="L32" s="401">
        <f t="shared" si="2"/>
        <v>-28757</v>
      </c>
    </row>
    <row r="33" spans="1:12" ht="13.5" customHeight="1">
      <c r="A33" s="38"/>
      <c r="B33" s="59" t="s">
        <v>766</v>
      </c>
      <c r="C33" s="39"/>
      <c r="D33" s="401">
        <v>357848</v>
      </c>
      <c r="E33" s="401">
        <v>356737</v>
      </c>
      <c r="F33" s="401">
        <v>1111</v>
      </c>
      <c r="G33" s="401" t="s">
        <v>147</v>
      </c>
      <c r="H33" s="401">
        <v>320987</v>
      </c>
      <c r="I33" s="401">
        <v>266256</v>
      </c>
      <c r="J33" s="401">
        <v>54731</v>
      </c>
      <c r="K33" s="401" t="s">
        <v>147</v>
      </c>
      <c r="L33" s="401">
        <f t="shared" si="2"/>
        <v>36861</v>
      </c>
    </row>
    <row r="34" spans="1:12" ht="13.5" customHeight="1">
      <c r="A34" s="38"/>
      <c r="B34" s="59" t="s">
        <v>767</v>
      </c>
      <c r="C34" s="39"/>
      <c r="D34" s="401">
        <v>794184</v>
      </c>
      <c r="E34" s="401">
        <v>736822</v>
      </c>
      <c r="F34" s="401">
        <v>57329</v>
      </c>
      <c r="G34" s="401">
        <v>33</v>
      </c>
      <c r="H34" s="401">
        <v>761764</v>
      </c>
      <c r="I34" s="401">
        <v>571030</v>
      </c>
      <c r="J34" s="401">
        <v>190349</v>
      </c>
      <c r="K34" s="401">
        <v>385</v>
      </c>
      <c r="L34" s="401">
        <f t="shared" si="2"/>
        <v>32420</v>
      </c>
    </row>
    <row r="35" spans="1:12" ht="13.5" customHeight="1">
      <c r="A35" s="38"/>
      <c r="B35" s="59" t="s">
        <v>768</v>
      </c>
      <c r="C35" s="39"/>
      <c r="D35" s="401">
        <v>422791</v>
      </c>
      <c r="E35" s="401">
        <v>374022</v>
      </c>
      <c r="F35" s="401">
        <v>48769</v>
      </c>
      <c r="G35" s="401" t="s">
        <v>147</v>
      </c>
      <c r="H35" s="401">
        <v>389219</v>
      </c>
      <c r="I35" s="401">
        <v>289945</v>
      </c>
      <c r="J35" s="401">
        <v>86445</v>
      </c>
      <c r="K35" s="401">
        <v>12829</v>
      </c>
      <c r="L35" s="401">
        <f t="shared" si="2"/>
        <v>33572</v>
      </c>
    </row>
    <row r="36" spans="1:12" ht="13.5" customHeight="1">
      <c r="A36" s="38"/>
      <c r="B36" s="38"/>
      <c r="C36" s="39"/>
      <c r="D36" s="401"/>
      <c r="E36" s="401"/>
      <c r="F36" s="401"/>
      <c r="G36" s="401"/>
      <c r="H36" s="401"/>
      <c r="I36" s="401"/>
      <c r="J36" s="401"/>
      <c r="K36" s="401"/>
      <c r="L36" s="401"/>
    </row>
    <row r="37" spans="1:12" ht="13.5" customHeight="1">
      <c r="A37" s="57" t="s">
        <v>769</v>
      </c>
      <c r="B37" s="57"/>
      <c r="C37" s="39"/>
      <c r="D37" s="401">
        <f>D38</f>
        <v>896260</v>
      </c>
      <c r="E37" s="401">
        <f aca="true" t="shared" si="3" ref="E37:L37">E38</f>
        <v>641957</v>
      </c>
      <c r="F37" s="401">
        <f t="shared" si="3"/>
        <v>254303</v>
      </c>
      <c r="G37" s="401" t="str">
        <f t="shared" si="3"/>
        <v> - </v>
      </c>
      <c r="H37" s="401">
        <f t="shared" si="3"/>
        <v>955282</v>
      </c>
      <c r="I37" s="401">
        <f t="shared" si="3"/>
        <v>906560</v>
      </c>
      <c r="J37" s="401">
        <f t="shared" si="3"/>
        <v>48722</v>
      </c>
      <c r="K37" s="401" t="str">
        <f t="shared" si="3"/>
        <v> - </v>
      </c>
      <c r="L37" s="401">
        <f t="shared" si="3"/>
        <v>-59022</v>
      </c>
    </row>
    <row r="38" spans="1:12" ht="13.5" customHeight="1">
      <c r="A38" s="38"/>
      <c r="B38" s="59" t="s">
        <v>752</v>
      </c>
      <c r="C38" s="39"/>
      <c r="D38" s="401">
        <v>896260</v>
      </c>
      <c r="E38" s="401">
        <v>641957</v>
      </c>
      <c r="F38" s="401">
        <v>254303</v>
      </c>
      <c r="G38" s="401" t="s">
        <v>147</v>
      </c>
      <c r="H38" s="401">
        <v>955282</v>
      </c>
      <c r="I38" s="401">
        <v>906560</v>
      </c>
      <c r="J38" s="401">
        <v>48722</v>
      </c>
      <c r="K38" s="401" t="s">
        <v>147</v>
      </c>
      <c r="L38" s="401">
        <f>D38-H38</f>
        <v>-59022</v>
      </c>
    </row>
    <row r="39" spans="1:12" ht="13.5" customHeight="1">
      <c r="A39" s="38"/>
      <c r="B39" s="38"/>
      <c r="C39" s="39"/>
      <c r="D39" s="401"/>
      <c r="E39" s="401"/>
      <c r="F39" s="401"/>
      <c r="G39" s="401"/>
      <c r="H39" s="401"/>
      <c r="I39" s="401"/>
      <c r="J39" s="401"/>
      <c r="K39" s="401"/>
      <c r="L39" s="401"/>
    </row>
    <row r="40" spans="1:12" ht="13.5" customHeight="1">
      <c r="A40" s="57" t="s">
        <v>770</v>
      </c>
      <c r="B40" s="57"/>
      <c r="C40" s="39"/>
      <c r="D40" s="401">
        <f>D41</f>
        <v>1935948</v>
      </c>
      <c r="E40" s="401">
        <f aca="true" t="shared" si="4" ref="E40:L40">E41</f>
        <v>1890643</v>
      </c>
      <c r="F40" s="401">
        <f t="shared" si="4"/>
        <v>45305</v>
      </c>
      <c r="G40" s="401" t="str">
        <f t="shared" si="4"/>
        <v> - </v>
      </c>
      <c r="H40" s="401">
        <f t="shared" si="4"/>
        <v>1954988</v>
      </c>
      <c r="I40" s="401">
        <f t="shared" si="4"/>
        <v>1603060</v>
      </c>
      <c r="J40" s="401">
        <f t="shared" si="4"/>
        <v>351928</v>
      </c>
      <c r="K40" s="401" t="str">
        <f t="shared" si="4"/>
        <v> - </v>
      </c>
      <c r="L40" s="401">
        <f t="shared" si="4"/>
        <v>-19040</v>
      </c>
    </row>
    <row r="41" spans="1:12" ht="13.5" customHeight="1">
      <c r="A41" s="38"/>
      <c r="B41" s="59" t="s">
        <v>752</v>
      </c>
      <c r="C41" s="39"/>
      <c r="D41" s="401">
        <v>1935948</v>
      </c>
      <c r="E41" s="401">
        <v>1890643</v>
      </c>
      <c r="F41" s="401">
        <v>45305</v>
      </c>
      <c r="G41" s="401" t="s">
        <v>147</v>
      </c>
      <c r="H41" s="401">
        <v>1954988</v>
      </c>
      <c r="I41" s="401">
        <v>1603060</v>
      </c>
      <c r="J41" s="401">
        <v>351928</v>
      </c>
      <c r="K41" s="401" t="s">
        <v>147</v>
      </c>
      <c r="L41" s="401">
        <f>D41-H41</f>
        <v>-19040</v>
      </c>
    </row>
    <row r="42" spans="1:12" ht="13.5" customHeight="1">
      <c r="A42" s="38"/>
      <c r="B42" s="38"/>
      <c r="C42" s="39"/>
      <c r="D42" s="401"/>
      <c r="E42" s="401"/>
      <c r="F42" s="401"/>
      <c r="G42" s="401"/>
      <c r="H42" s="401"/>
      <c r="I42" s="401"/>
      <c r="J42" s="401"/>
      <c r="K42" s="401"/>
      <c r="L42" s="401"/>
    </row>
    <row r="43" spans="1:12" ht="13.5" customHeight="1">
      <c r="A43" s="57" t="s">
        <v>771</v>
      </c>
      <c r="B43" s="57"/>
      <c r="C43" s="39"/>
      <c r="D43" s="401">
        <f>SUM(D44:D52)</f>
        <v>31036080</v>
      </c>
      <c r="E43" s="401">
        <f aca="true" t="shared" si="5" ref="E43:L43">SUM(E44:E52)</f>
        <v>27873498</v>
      </c>
      <c r="F43" s="401">
        <f t="shared" si="5"/>
        <v>3140064</v>
      </c>
      <c r="G43" s="401">
        <f t="shared" si="5"/>
        <v>22518</v>
      </c>
      <c r="H43" s="401">
        <f t="shared" si="5"/>
        <v>31796808</v>
      </c>
      <c r="I43" s="401">
        <f t="shared" si="5"/>
        <v>29759223</v>
      </c>
      <c r="J43" s="401">
        <f t="shared" si="5"/>
        <v>2010082</v>
      </c>
      <c r="K43" s="401">
        <f t="shared" si="5"/>
        <v>27503</v>
      </c>
      <c r="L43" s="401">
        <f t="shared" si="5"/>
        <v>-760728</v>
      </c>
    </row>
    <row r="44" spans="1:12" ht="13.5" customHeight="1">
      <c r="A44" s="38"/>
      <c r="B44" s="59" t="s">
        <v>752</v>
      </c>
      <c r="C44" s="39"/>
      <c r="D44" s="401">
        <v>7773488</v>
      </c>
      <c r="E44" s="401">
        <v>7151179</v>
      </c>
      <c r="F44" s="401">
        <v>622309</v>
      </c>
      <c r="G44" s="401" t="s">
        <v>147</v>
      </c>
      <c r="H44" s="401">
        <v>7754541</v>
      </c>
      <c r="I44" s="401">
        <v>7330102</v>
      </c>
      <c r="J44" s="401">
        <v>424439</v>
      </c>
      <c r="K44" s="401" t="s">
        <v>147</v>
      </c>
      <c r="L44" s="401">
        <f aca="true" t="shared" si="6" ref="L44:L52">D44-H44</f>
        <v>18947</v>
      </c>
    </row>
    <row r="45" spans="1:12" ht="13.5" customHeight="1">
      <c r="A45" s="38"/>
      <c r="B45" s="59" t="s">
        <v>772</v>
      </c>
      <c r="C45" s="39"/>
      <c r="D45" s="401">
        <v>4412454</v>
      </c>
      <c r="E45" s="401">
        <v>4217845</v>
      </c>
      <c r="F45" s="401">
        <v>194609</v>
      </c>
      <c r="G45" s="401" t="s">
        <v>147</v>
      </c>
      <c r="H45" s="401">
        <v>4580339</v>
      </c>
      <c r="I45" s="401">
        <v>4416666</v>
      </c>
      <c r="J45" s="401">
        <v>163673</v>
      </c>
      <c r="K45" s="401" t="s">
        <v>147</v>
      </c>
      <c r="L45" s="401">
        <f t="shared" si="6"/>
        <v>-167885</v>
      </c>
    </row>
    <row r="46" spans="1:12" ht="13.5" customHeight="1">
      <c r="A46" s="38"/>
      <c r="B46" s="59" t="s">
        <v>759</v>
      </c>
      <c r="C46" s="39"/>
      <c r="D46" s="401">
        <v>2863657</v>
      </c>
      <c r="E46" s="401">
        <v>2453844</v>
      </c>
      <c r="F46" s="401">
        <v>409813</v>
      </c>
      <c r="G46" s="401" t="s">
        <v>147</v>
      </c>
      <c r="H46" s="401">
        <v>2991932</v>
      </c>
      <c r="I46" s="401">
        <v>2512732</v>
      </c>
      <c r="J46" s="401">
        <v>479200</v>
      </c>
      <c r="K46" s="401" t="s">
        <v>147</v>
      </c>
      <c r="L46" s="401">
        <f t="shared" si="6"/>
        <v>-128275</v>
      </c>
    </row>
    <row r="47" spans="1:12" ht="13.5" customHeight="1">
      <c r="A47" s="38"/>
      <c r="B47" s="59" t="s">
        <v>761</v>
      </c>
      <c r="C47" s="39"/>
      <c r="D47" s="401">
        <v>3193862</v>
      </c>
      <c r="E47" s="401">
        <v>2969352</v>
      </c>
      <c r="F47" s="401">
        <v>224510</v>
      </c>
      <c r="G47" s="401" t="s">
        <v>147</v>
      </c>
      <c r="H47" s="401">
        <v>3278586</v>
      </c>
      <c r="I47" s="401">
        <v>3073831</v>
      </c>
      <c r="J47" s="401">
        <v>204755</v>
      </c>
      <c r="K47" s="401" t="s">
        <v>147</v>
      </c>
      <c r="L47" s="401">
        <f t="shared" si="6"/>
        <v>-84724</v>
      </c>
    </row>
    <row r="48" spans="1:12" ht="13.5" customHeight="1">
      <c r="A48" s="38"/>
      <c r="B48" s="59" t="s">
        <v>773</v>
      </c>
      <c r="C48" s="39"/>
      <c r="D48" s="401">
        <v>1975053</v>
      </c>
      <c r="E48" s="401">
        <v>1703987</v>
      </c>
      <c r="F48" s="401">
        <v>271066</v>
      </c>
      <c r="G48" s="401" t="s">
        <v>147</v>
      </c>
      <c r="H48" s="401">
        <v>2126683</v>
      </c>
      <c r="I48" s="401">
        <v>1983673</v>
      </c>
      <c r="J48" s="401">
        <v>143010</v>
      </c>
      <c r="K48" s="401" t="s">
        <v>147</v>
      </c>
      <c r="L48" s="401">
        <f t="shared" si="6"/>
        <v>-151630</v>
      </c>
    </row>
    <row r="49" spans="1:12" ht="13.5" customHeight="1">
      <c r="A49" s="38"/>
      <c r="B49" s="59" t="s">
        <v>774</v>
      </c>
      <c r="C49" s="39"/>
      <c r="D49" s="401">
        <v>877956</v>
      </c>
      <c r="E49" s="401">
        <v>691778</v>
      </c>
      <c r="F49" s="401">
        <v>186178</v>
      </c>
      <c r="G49" s="401" t="s">
        <v>147</v>
      </c>
      <c r="H49" s="401">
        <v>970847</v>
      </c>
      <c r="I49" s="401">
        <v>931566</v>
      </c>
      <c r="J49" s="401">
        <v>39281</v>
      </c>
      <c r="K49" s="401" t="s">
        <v>147</v>
      </c>
      <c r="L49" s="401">
        <f t="shared" si="6"/>
        <v>-92891</v>
      </c>
    </row>
    <row r="50" spans="1:12" ht="13.5" customHeight="1">
      <c r="A50" s="38"/>
      <c r="B50" s="372" t="s">
        <v>775</v>
      </c>
      <c r="C50" s="39"/>
      <c r="D50" s="401">
        <v>4675083</v>
      </c>
      <c r="E50" s="401">
        <v>4280627</v>
      </c>
      <c r="F50" s="401">
        <v>371938</v>
      </c>
      <c r="G50" s="401">
        <v>22518</v>
      </c>
      <c r="H50" s="401">
        <v>4735750</v>
      </c>
      <c r="I50" s="401">
        <v>4394379</v>
      </c>
      <c r="J50" s="401">
        <v>337321</v>
      </c>
      <c r="K50" s="401">
        <v>4050</v>
      </c>
      <c r="L50" s="401">
        <f t="shared" si="6"/>
        <v>-60667</v>
      </c>
    </row>
    <row r="51" spans="1:12" ht="13.5" customHeight="1">
      <c r="A51" s="38"/>
      <c r="B51" s="372" t="s">
        <v>776</v>
      </c>
      <c r="C51" s="39"/>
      <c r="D51" s="401">
        <v>1742892</v>
      </c>
      <c r="E51" s="401">
        <v>1379571</v>
      </c>
      <c r="F51" s="401">
        <v>363321</v>
      </c>
      <c r="G51" s="401" t="s">
        <v>147</v>
      </c>
      <c r="H51" s="401">
        <v>1728715</v>
      </c>
      <c r="I51" s="401">
        <v>1628013</v>
      </c>
      <c r="J51" s="401">
        <v>99888</v>
      </c>
      <c r="K51" s="401">
        <v>814</v>
      </c>
      <c r="L51" s="401">
        <f t="shared" si="6"/>
        <v>14177</v>
      </c>
    </row>
    <row r="52" spans="1:12" ht="13.5" customHeight="1">
      <c r="A52" s="38"/>
      <c r="B52" s="372" t="s">
        <v>777</v>
      </c>
      <c r="C52" s="39"/>
      <c r="D52" s="401">
        <v>3521635</v>
      </c>
      <c r="E52" s="401">
        <v>3025315</v>
      </c>
      <c r="F52" s="401">
        <v>496320</v>
      </c>
      <c r="G52" s="401" t="s">
        <v>147</v>
      </c>
      <c r="H52" s="401">
        <v>3629415</v>
      </c>
      <c r="I52" s="401">
        <v>3488261</v>
      </c>
      <c r="J52" s="401">
        <v>118515</v>
      </c>
      <c r="K52" s="401">
        <v>22639</v>
      </c>
      <c r="L52" s="401">
        <f t="shared" si="6"/>
        <v>-107780</v>
      </c>
    </row>
    <row r="53" spans="1:12" ht="13.5" customHeight="1">
      <c r="A53" s="38"/>
      <c r="B53" s="38"/>
      <c r="C53" s="39"/>
      <c r="D53" s="401"/>
      <c r="E53" s="401"/>
      <c r="F53" s="401"/>
      <c r="G53" s="401"/>
      <c r="H53" s="401"/>
      <c r="I53" s="401"/>
      <c r="J53" s="401"/>
      <c r="K53" s="401"/>
      <c r="L53" s="401"/>
    </row>
    <row r="54" spans="1:12" ht="13.5" customHeight="1">
      <c r="A54" s="57" t="s">
        <v>778</v>
      </c>
      <c r="B54" s="57"/>
      <c r="C54" s="39"/>
      <c r="D54" s="401">
        <f>SUM(D55:D57)</f>
        <v>199139</v>
      </c>
      <c r="E54" s="401">
        <f aca="true" t="shared" si="7" ref="E54:L54">SUM(E55:E57)</f>
        <v>178063</v>
      </c>
      <c r="F54" s="401">
        <f t="shared" si="7"/>
        <v>21076</v>
      </c>
      <c r="G54" s="402">
        <f t="shared" si="7"/>
        <v>0</v>
      </c>
      <c r="H54" s="401">
        <f t="shared" si="7"/>
        <v>190048</v>
      </c>
      <c r="I54" s="401">
        <f t="shared" si="7"/>
        <v>138878</v>
      </c>
      <c r="J54" s="401">
        <f t="shared" si="7"/>
        <v>51170</v>
      </c>
      <c r="K54" s="402">
        <f t="shared" si="7"/>
        <v>0</v>
      </c>
      <c r="L54" s="401">
        <f t="shared" si="7"/>
        <v>9091</v>
      </c>
    </row>
    <row r="55" spans="1:12" ht="13.5" customHeight="1">
      <c r="A55" s="71"/>
      <c r="B55" s="146" t="s">
        <v>779</v>
      </c>
      <c r="C55" s="39"/>
      <c r="D55" s="401">
        <v>28381</v>
      </c>
      <c r="E55" s="401">
        <v>26415</v>
      </c>
      <c r="F55" s="401">
        <v>1966</v>
      </c>
      <c r="G55" s="401" t="s">
        <v>147</v>
      </c>
      <c r="H55" s="401">
        <v>20959</v>
      </c>
      <c r="I55" s="401">
        <v>15653</v>
      </c>
      <c r="J55" s="401">
        <v>5306</v>
      </c>
      <c r="K55" s="401" t="s">
        <v>147</v>
      </c>
      <c r="L55" s="401">
        <f>D55-H55</f>
        <v>7422</v>
      </c>
    </row>
    <row r="56" spans="1:12" ht="13.5" customHeight="1">
      <c r="A56" s="71"/>
      <c r="B56" s="146" t="s">
        <v>780</v>
      </c>
      <c r="C56" s="39"/>
      <c r="D56" s="401">
        <v>95763</v>
      </c>
      <c r="E56" s="401">
        <v>93314</v>
      </c>
      <c r="F56" s="401">
        <v>2449</v>
      </c>
      <c r="G56" s="401" t="s">
        <v>147</v>
      </c>
      <c r="H56" s="401">
        <v>85181</v>
      </c>
      <c r="I56" s="401">
        <v>77796</v>
      </c>
      <c r="J56" s="401">
        <v>7385</v>
      </c>
      <c r="K56" s="401" t="s">
        <v>147</v>
      </c>
      <c r="L56" s="401">
        <f>D56-H56</f>
        <v>10582</v>
      </c>
    </row>
    <row r="57" spans="1:12" ht="13.5" customHeight="1">
      <c r="A57" s="38"/>
      <c r="B57" s="59" t="s">
        <v>781</v>
      </c>
      <c r="C57" s="39"/>
      <c r="D57" s="401">
        <v>74995</v>
      </c>
      <c r="E57" s="401">
        <v>58334</v>
      </c>
      <c r="F57" s="401">
        <v>16661</v>
      </c>
      <c r="G57" s="401" t="s">
        <v>147</v>
      </c>
      <c r="H57" s="401">
        <v>83908</v>
      </c>
      <c r="I57" s="401">
        <v>45429</v>
      </c>
      <c r="J57" s="401">
        <v>38479</v>
      </c>
      <c r="K57" s="401" t="s">
        <v>147</v>
      </c>
      <c r="L57" s="401">
        <f>D57-H57</f>
        <v>-8913</v>
      </c>
    </row>
    <row r="58" spans="1:12" ht="13.5" customHeight="1">
      <c r="A58" s="38"/>
      <c r="B58" s="38"/>
      <c r="C58" s="39"/>
      <c r="D58" s="403"/>
      <c r="E58" s="403"/>
      <c r="F58" s="403"/>
      <c r="G58" s="403"/>
      <c r="H58" s="403"/>
      <c r="I58" s="403"/>
      <c r="J58" s="403"/>
      <c r="K58" s="403"/>
      <c r="L58" s="403"/>
    </row>
    <row r="59" spans="1:12" ht="13.5" customHeight="1">
      <c r="A59" s="57" t="s">
        <v>782</v>
      </c>
      <c r="B59" s="57"/>
      <c r="C59" s="39"/>
      <c r="D59" s="401">
        <f>D60</f>
        <v>131686</v>
      </c>
      <c r="E59" s="401">
        <f aca="true" t="shared" si="8" ref="E59:L59">E60</f>
        <v>93264</v>
      </c>
      <c r="F59" s="401">
        <f t="shared" si="8"/>
        <v>38422</v>
      </c>
      <c r="G59" s="401" t="str">
        <f t="shared" si="8"/>
        <v> - </v>
      </c>
      <c r="H59" s="401">
        <f t="shared" si="8"/>
        <v>120878</v>
      </c>
      <c r="I59" s="401">
        <f t="shared" si="8"/>
        <v>85045</v>
      </c>
      <c r="J59" s="401">
        <f t="shared" si="8"/>
        <v>35833</v>
      </c>
      <c r="K59" s="401" t="str">
        <f t="shared" si="8"/>
        <v> - </v>
      </c>
      <c r="L59" s="401">
        <f t="shared" si="8"/>
        <v>10808</v>
      </c>
    </row>
    <row r="60" spans="1:12" ht="13.5" customHeight="1">
      <c r="A60" s="38"/>
      <c r="B60" s="59" t="s">
        <v>752</v>
      </c>
      <c r="C60" s="39"/>
      <c r="D60" s="401">
        <v>131686</v>
      </c>
      <c r="E60" s="401">
        <v>93264</v>
      </c>
      <c r="F60" s="401">
        <v>38422</v>
      </c>
      <c r="G60" s="401" t="s">
        <v>147</v>
      </c>
      <c r="H60" s="401">
        <v>120878</v>
      </c>
      <c r="I60" s="401">
        <v>85045</v>
      </c>
      <c r="J60" s="401">
        <v>35833</v>
      </c>
      <c r="K60" s="401" t="s">
        <v>147</v>
      </c>
      <c r="L60" s="401">
        <f>D60-H60</f>
        <v>10808</v>
      </c>
    </row>
    <row r="61" spans="1:12" ht="13.5">
      <c r="A61" s="66"/>
      <c r="B61" s="66"/>
      <c r="C61" s="67"/>
      <c r="D61" s="68"/>
      <c r="E61" s="68"/>
      <c r="F61" s="68"/>
      <c r="G61" s="68"/>
      <c r="H61" s="68"/>
      <c r="I61" s="68"/>
      <c r="J61" s="68"/>
      <c r="K61" s="68"/>
      <c r="L61" s="68"/>
    </row>
    <row r="62" spans="1:12" ht="13.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</row>
  </sheetData>
  <mergeCells count="18">
    <mergeCell ref="A40:B40"/>
    <mergeCell ref="A43:B43"/>
    <mergeCell ref="A54:B54"/>
    <mergeCell ref="A59:B59"/>
    <mergeCell ref="J7:J8"/>
    <mergeCell ref="K7:K8"/>
    <mergeCell ref="A16:B16"/>
    <mergeCell ref="A37:B37"/>
    <mergeCell ref="A5:C8"/>
    <mergeCell ref="D5:G6"/>
    <mergeCell ref="H5:K6"/>
    <mergeCell ref="L5:L8"/>
    <mergeCell ref="D7:D8"/>
    <mergeCell ref="E7:E8"/>
    <mergeCell ref="F7:F8"/>
    <mergeCell ref="G7:G8"/>
    <mergeCell ref="H7:H8"/>
    <mergeCell ref="I7:I8"/>
  </mergeCells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105"/>
  <sheetViews>
    <sheetView workbookViewId="0" topLeftCell="A1">
      <selection activeCell="A1" sqref="A1:IV16384"/>
    </sheetView>
  </sheetViews>
  <sheetFormatPr defaultColWidth="9.00390625" defaultRowHeight="13.5"/>
  <cols>
    <col min="1" max="1" width="4.625" style="406" customWidth="1"/>
    <col min="2" max="2" width="23.625" style="406" customWidth="1"/>
    <col min="3" max="3" width="1.625" style="406" customWidth="1"/>
    <col min="4" max="8" width="10.625" style="406" customWidth="1"/>
    <col min="9" max="9" width="11.625" style="406" customWidth="1"/>
    <col min="10" max="13" width="10.625" style="406" customWidth="1"/>
    <col min="14" max="14" width="11.625" style="406" customWidth="1"/>
    <col min="15" max="15" width="10.625" style="406" customWidth="1"/>
    <col min="16" max="16" width="11.625" style="406" customWidth="1"/>
    <col min="17" max="17" width="6.625" style="406" customWidth="1"/>
    <col min="18" max="16384" width="9.00390625" style="406" customWidth="1"/>
  </cols>
  <sheetData>
    <row r="1" spans="1:17" ht="13.5" customHeight="1">
      <c r="A1" s="404" t="s">
        <v>783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</row>
    <row r="2" spans="1:17" ht="13.5" customHeight="1">
      <c r="A2" s="407" t="s">
        <v>737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</row>
    <row r="3" spans="1:17" ht="13.5" customHeight="1">
      <c r="A3" s="408" t="s">
        <v>26</v>
      </c>
      <c r="C3" s="405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5"/>
    </row>
    <row r="4" spans="1:17" ht="13.5" customHeight="1" thickBot="1">
      <c r="A4" s="405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10" t="s">
        <v>784</v>
      </c>
    </row>
    <row r="5" spans="1:17" ht="13.5" customHeight="1" thickTop="1">
      <c r="A5" s="411" t="s">
        <v>785</v>
      </c>
      <c r="B5" s="411"/>
      <c r="C5" s="412"/>
      <c r="D5" s="413" t="s">
        <v>786</v>
      </c>
      <c r="E5" s="414"/>
      <c r="F5" s="415"/>
      <c r="G5" s="416" t="s">
        <v>787</v>
      </c>
      <c r="H5" s="417"/>
      <c r="I5" s="417"/>
      <c r="J5" s="418" t="s">
        <v>788</v>
      </c>
      <c r="K5" s="418" t="s">
        <v>789</v>
      </c>
      <c r="L5" s="418" t="s">
        <v>790</v>
      </c>
      <c r="M5" s="418" t="s">
        <v>791</v>
      </c>
      <c r="N5" s="418" t="s">
        <v>792</v>
      </c>
      <c r="O5" s="418" t="s">
        <v>793</v>
      </c>
      <c r="P5" s="418" t="s">
        <v>794</v>
      </c>
      <c r="Q5" s="419" t="s">
        <v>795</v>
      </c>
    </row>
    <row r="6" spans="1:17" ht="13.5" customHeight="1">
      <c r="A6" s="420"/>
      <c r="B6" s="420"/>
      <c r="C6" s="421"/>
      <c r="D6" s="422" t="s">
        <v>796</v>
      </c>
      <c r="E6" s="422" t="s">
        <v>797</v>
      </c>
      <c r="F6" s="422" t="s">
        <v>798</v>
      </c>
      <c r="G6" s="422" t="s">
        <v>799</v>
      </c>
      <c r="H6" s="422" t="s">
        <v>800</v>
      </c>
      <c r="I6" s="422" t="s">
        <v>801</v>
      </c>
      <c r="J6" s="423"/>
      <c r="K6" s="424"/>
      <c r="L6" s="424"/>
      <c r="M6" s="424"/>
      <c r="N6" s="424"/>
      <c r="O6" s="423"/>
      <c r="P6" s="423"/>
      <c r="Q6" s="425"/>
    </row>
    <row r="7" spans="1:17" ht="13.5" customHeight="1">
      <c r="A7" s="426"/>
      <c r="B7" s="426"/>
      <c r="C7" s="427"/>
      <c r="D7" s="428"/>
      <c r="E7" s="428"/>
      <c r="F7" s="428"/>
      <c r="G7" s="429"/>
      <c r="H7" s="429"/>
      <c r="I7" s="429"/>
      <c r="J7" s="429"/>
      <c r="K7" s="430"/>
      <c r="L7" s="430"/>
      <c r="M7" s="430"/>
      <c r="N7" s="430"/>
      <c r="O7" s="429"/>
      <c r="P7" s="429"/>
      <c r="Q7" s="431"/>
    </row>
    <row r="8" spans="1:17" ht="7.5" customHeight="1">
      <c r="A8" s="432"/>
      <c r="B8" s="432"/>
      <c r="C8" s="433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5"/>
    </row>
    <row r="9" spans="1:17" ht="13.5" customHeight="1">
      <c r="A9" s="436" t="s">
        <v>802</v>
      </c>
      <c r="B9" s="436"/>
      <c r="C9" s="437"/>
      <c r="D9" s="116">
        <v>18540637</v>
      </c>
      <c r="E9" s="116">
        <v>14959959</v>
      </c>
      <c r="F9" s="116">
        <v>3580678</v>
      </c>
      <c r="G9" s="116">
        <v>58493480</v>
      </c>
      <c r="H9" s="116">
        <v>61580618</v>
      </c>
      <c r="I9" s="116">
        <v>-3087138</v>
      </c>
      <c r="J9" s="116">
        <v>493540</v>
      </c>
      <c r="K9" s="116">
        <v>960301</v>
      </c>
      <c r="L9" s="116">
        <v>1244280</v>
      </c>
      <c r="M9" s="116">
        <v>2795587</v>
      </c>
      <c r="N9" s="116">
        <v>-1380782</v>
      </c>
      <c r="O9" s="116">
        <v>1315015</v>
      </c>
      <c r="P9" s="116">
        <v>-2695797</v>
      </c>
      <c r="Q9" s="438" t="s">
        <v>803</v>
      </c>
    </row>
    <row r="10" spans="1:17" ht="13.5" customHeight="1">
      <c r="A10" s="439" t="s">
        <v>804</v>
      </c>
      <c r="B10" s="439"/>
      <c r="C10" s="440"/>
      <c r="D10" s="441">
        <v>20396028</v>
      </c>
      <c r="E10" s="441">
        <v>17758449</v>
      </c>
      <c r="F10" s="441">
        <v>2637579</v>
      </c>
      <c r="G10" s="441">
        <v>57237545</v>
      </c>
      <c r="H10" s="441">
        <v>59989898</v>
      </c>
      <c r="I10" s="116">
        <v>-2752353</v>
      </c>
      <c r="J10" s="441">
        <v>-114774</v>
      </c>
      <c r="K10" s="441">
        <v>455229</v>
      </c>
      <c r="L10" s="441">
        <v>1618300</v>
      </c>
      <c r="M10" s="441">
        <v>2676299</v>
      </c>
      <c r="N10" s="441">
        <v>-956526</v>
      </c>
      <c r="O10" s="441">
        <v>1040576</v>
      </c>
      <c r="P10" s="441">
        <v>-1997102</v>
      </c>
      <c r="Q10" s="442">
        <v>12</v>
      </c>
    </row>
    <row r="11" spans="1:17" s="443" customFormat="1" ht="13.5" customHeight="1">
      <c r="A11" s="439" t="s">
        <v>805</v>
      </c>
      <c r="B11" s="439"/>
      <c r="C11" s="440"/>
      <c r="D11" s="441">
        <v>19943321</v>
      </c>
      <c r="E11" s="441">
        <v>18662574</v>
      </c>
      <c r="F11" s="441">
        <v>1280747</v>
      </c>
      <c r="G11" s="441">
        <v>52068166</v>
      </c>
      <c r="H11" s="441">
        <v>54260111</v>
      </c>
      <c r="I11" s="116">
        <v>-2191945</v>
      </c>
      <c r="J11" s="441">
        <v>-911198</v>
      </c>
      <c r="K11" s="441">
        <v>566770</v>
      </c>
      <c r="L11" s="441">
        <v>1437235</v>
      </c>
      <c r="M11" s="441">
        <v>2743375</v>
      </c>
      <c r="N11" s="441">
        <v>-2158486</v>
      </c>
      <c r="O11" s="441">
        <v>507341</v>
      </c>
      <c r="P11" s="441">
        <v>-2665827</v>
      </c>
      <c r="Q11" s="442">
        <v>13</v>
      </c>
    </row>
    <row r="12" spans="1:17" s="443" customFormat="1" ht="13.5" customHeight="1">
      <c r="A12" s="439" t="s">
        <v>806</v>
      </c>
      <c r="B12" s="439"/>
      <c r="C12" s="440"/>
      <c r="D12" s="444">
        <v>20684835</v>
      </c>
      <c r="E12" s="444">
        <v>19214611</v>
      </c>
      <c r="F12" s="444">
        <v>1470224</v>
      </c>
      <c r="G12" s="445">
        <v>46723048</v>
      </c>
      <c r="H12" s="445">
        <v>48855394</v>
      </c>
      <c r="I12" s="446">
        <v>-2132346</v>
      </c>
      <c r="J12" s="445">
        <v>-662122</v>
      </c>
      <c r="K12" s="445">
        <v>236339</v>
      </c>
      <c r="L12" s="445">
        <v>948184</v>
      </c>
      <c r="M12" s="445">
        <v>3079341</v>
      </c>
      <c r="N12" s="445">
        <v>-2414718</v>
      </c>
      <c r="O12" s="445">
        <v>390391</v>
      </c>
      <c r="P12" s="445">
        <v>-2805109</v>
      </c>
      <c r="Q12" s="442">
        <v>14</v>
      </c>
    </row>
    <row r="13" spans="1:18" s="452" customFormat="1" ht="13.5" customHeight="1">
      <c r="A13" s="447" t="s">
        <v>807</v>
      </c>
      <c r="B13" s="447"/>
      <c r="C13" s="448"/>
      <c r="D13" s="449">
        <f>+D15+D69+D80+D86+'[1]表188(2)イ-2'!D9+'[1]表188(2)イ-2'!D50+'[1]表188(2)イ-2'!D66+'[1]表188(2)イ-2'!D71+'[1]表188(2)イ-2'!D84+'[1]表188(2)イ-3'!D9+'[1]表188(2)イ-3'!D31+'[1]表188(2)イ-3'!D74+'[1]表188(2)イ-3'!D77+'[1]表188(2)イ-3'!D80+'[1]表188(2)イ-3'!D87</f>
        <v>21395497</v>
      </c>
      <c r="E13" s="449">
        <f>+E15+E69+E80+E86+'[1]表188(2)イ-2'!E9+'[1]表188(2)イ-2'!E50+'[1]表188(2)イ-2'!E66+'[1]表188(2)イ-2'!E71+'[1]表188(2)イ-2'!E84+'[1]表188(2)イ-3'!E9+'[1]表188(2)イ-3'!E31+'[1]表188(2)イ-3'!E74+'[1]表188(2)イ-3'!E77+'[1]表188(2)イ-3'!E80+'[1]表188(2)イ-3'!E87</f>
        <v>19442936</v>
      </c>
      <c r="F13" s="449">
        <f>+F15+F69+F80+F86+'[1]表188(2)イ-2'!F9+'[1]表188(2)イ-2'!F50+'[1]表188(2)イ-2'!F66+'[1]表188(2)イ-2'!F71+'[1]表188(2)イ-2'!F84+'[1]表188(2)イ-3'!F9+'[1]表188(2)イ-3'!F31+'[1]表188(2)イ-3'!F74+'[1]表188(2)イ-3'!F77+'[1]表188(2)イ-3'!F80+'[1]表188(2)イ-3'!F87</f>
        <v>1952561</v>
      </c>
      <c r="G13" s="449">
        <f>+G15+G69+G80+G86+'[1]表188(2)イ-2'!G9+'[1]表188(2)イ-2'!G50+'[1]表188(2)イ-2'!G66+'[1]表188(2)イ-2'!G71+'[1]表188(2)イ-2'!G84+'[1]表188(2)イ-3'!G9+'[1]表188(2)イ-3'!G31+'[1]表188(2)イ-3'!G74+'[1]表188(2)イ-3'!G77+'[1]表188(2)イ-3'!G80+'[1]表188(2)イ-3'!G87</f>
        <v>46454782</v>
      </c>
      <c r="H13" s="449">
        <f>+H15+H69+H80+H86+'[1]表188(2)イ-2'!H9+'[1]表188(2)イ-2'!H50+'[1]表188(2)イ-2'!H66+'[1]表188(2)イ-2'!H71+'[1]表188(2)イ-2'!H84+'[1]表188(2)イ-3'!H9+'[1]表188(2)イ-3'!H31+'[1]表188(2)イ-3'!H74+'[1]表188(2)イ-3'!H77+'[1]表188(2)イ-3'!H80+'[1]表188(2)イ-3'!H87</f>
        <v>48909528</v>
      </c>
      <c r="I13" s="449">
        <f>+I15+I69+I80+I86+'[1]表188(2)イ-2'!I9+'[1]表188(2)イ-2'!I50+'[1]表188(2)イ-2'!I66+'[1]表188(2)イ-2'!I71+'[1]表188(2)イ-2'!I84+'[1]表188(2)イ-3'!I9+'[1]表188(2)イ-3'!I31+'[1]表188(2)イ-3'!I74+'[1]表188(2)イ-3'!I77+'[1]表188(2)イ-3'!I80+'[1]表188(2)イ-3'!I87</f>
        <v>-2454746</v>
      </c>
      <c r="J13" s="449">
        <f>+J15+J69+J80+J86+'[1]表188(2)イ-2'!J9+'[1]表188(2)イ-2'!J50+'[1]表188(2)イ-2'!J66+'[1]表188(2)イ-2'!J71+'[1]表188(2)イ-2'!J84+'[1]表188(2)イ-3'!J9+'[1]表188(2)イ-3'!J31+'[1]表188(2)イ-3'!J74+'[1]表188(2)イ-3'!J77+'[1]表188(2)イ-3'!J80+'[1]表188(2)イ-3'!J87</f>
        <v>-502185</v>
      </c>
      <c r="K13" s="449">
        <f>+K15+K69+K80+K86+'[1]表188(2)イ-2'!K9+'[1]表188(2)イ-2'!K50+'[1]表188(2)イ-2'!K66+'[1]表188(2)イ-2'!K71+'[1]表188(2)イ-2'!K84+'[1]表188(2)イ-3'!K9+'[1]表188(2)イ-3'!K31+'[1]表188(2)イ-3'!K74+'[1]表188(2)イ-3'!K77+'[1]表188(2)イ-3'!K80+'[1]表188(2)イ-3'!K87</f>
        <v>227590</v>
      </c>
      <c r="L13" s="449">
        <f>+L15+L69+L80+L86+'[1]表188(2)イ-2'!L9+'[1]表188(2)イ-2'!L50+'[1]表188(2)イ-2'!L66+'[1]表188(2)イ-2'!L71+'[1]表188(2)イ-2'!L84+'[1]表188(2)イ-3'!L9+'[1]表188(2)イ-3'!L31+'[1]表188(2)イ-3'!L74+'[1]表188(2)イ-3'!L77+'[1]表188(2)イ-3'!L80+'[1]表188(2)イ-3'!L87</f>
        <v>699294</v>
      </c>
      <c r="M13" s="449">
        <f>+M15+M69+M80+M86+'[1]表188(2)イ-2'!M9+'[1]表188(2)イ-2'!M50+'[1]表188(2)イ-2'!M66+'[1]表188(2)イ-2'!M71+'[1]表188(2)イ-2'!M84+'[1]表188(2)イ-3'!M9+'[1]表188(2)イ-3'!M31+'[1]表188(2)イ-3'!M74+'[1]表188(2)イ-3'!M77+'[1]表188(2)イ-3'!M80+'[1]表188(2)イ-3'!M87</f>
        <v>3247636</v>
      </c>
      <c r="N13" s="449">
        <f>+N15+N69+N80+N86+'[1]表188(2)イ-2'!N9+'[1]表188(2)イ-2'!N50+'[1]表188(2)イ-2'!N66+'[1]表188(2)イ-2'!N71+'[1]表188(2)イ-2'!N84+'[1]表188(2)イ-3'!N9+'[1]表188(2)イ-3'!N31+'[1]表188(2)イ-3'!N74+'[1]表188(2)イ-3'!N77+'[1]表188(2)イ-3'!N80+'[1]表188(2)イ-3'!N87</f>
        <v>-2063305</v>
      </c>
      <c r="O13" s="449">
        <f>+O15+O69+O80+O86+'[1]表188(2)イ-2'!O9+'[1]表188(2)イ-2'!O50+'[1]表188(2)イ-2'!O66+'[1]表188(2)イ-2'!O71+'[1]表188(2)イ-2'!O84+'[1]表188(2)イ-3'!O9+'[1]表188(2)イ-3'!O31+'[1]表188(2)イ-3'!O74+'[1]表188(2)イ-3'!O77+'[1]表188(2)イ-3'!O80+'[1]表188(2)イ-3'!O87</f>
        <v>393625</v>
      </c>
      <c r="P13" s="449">
        <f>+P15+P69+P80+P86+'[1]表188(2)イ-2'!P9+'[1]表188(2)イ-2'!P50+'[1]表188(2)イ-2'!P66+'[1]表188(2)イ-2'!P71+'[1]表188(2)イ-2'!P84+'[1]表188(2)イ-3'!P9+'[1]表188(2)イ-3'!P31+'[1]表188(2)イ-3'!P74+'[1]表188(2)イ-3'!P77+'[1]表188(2)イ-3'!P80+'[1]表188(2)イ-3'!P87</f>
        <v>-2456930</v>
      </c>
      <c r="Q13" s="450">
        <v>15</v>
      </c>
      <c r="R13" s="451"/>
    </row>
    <row r="14" spans="1:17" ht="7.5" customHeight="1">
      <c r="A14" s="432"/>
      <c r="B14" s="432"/>
      <c r="C14" s="433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35"/>
    </row>
    <row r="15" spans="1:17" ht="13.5" customHeight="1">
      <c r="A15" s="453" t="s">
        <v>808</v>
      </c>
      <c r="B15" s="453"/>
      <c r="C15" s="433"/>
      <c r="D15" s="451">
        <f>SUM(D16:D67)</f>
        <v>5008189</v>
      </c>
      <c r="E15" s="451">
        <f aca="true" t="shared" si="0" ref="E15:P15">SUM(E16:E67)</f>
        <v>4260807</v>
      </c>
      <c r="F15" s="451">
        <f t="shared" si="0"/>
        <v>747382</v>
      </c>
      <c r="G15" s="451">
        <f t="shared" si="0"/>
        <v>7312480</v>
      </c>
      <c r="H15" s="451">
        <f t="shared" si="0"/>
        <v>7999558</v>
      </c>
      <c r="I15" s="451">
        <f>SUM(I16:I67)</f>
        <v>-687078</v>
      </c>
      <c r="J15" s="451">
        <f>SUM(J16:J67)</f>
        <v>60304</v>
      </c>
      <c r="K15" s="451">
        <f t="shared" si="0"/>
        <v>38122</v>
      </c>
      <c r="L15" s="451">
        <f t="shared" si="0"/>
        <v>178153</v>
      </c>
      <c r="M15" s="451">
        <f t="shared" si="0"/>
        <v>283469</v>
      </c>
      <c r="N15" s="451">
        <f>SUM(N16:N67)</f>
        <v>-83134</v>
      </c>
      <c r="O15" s="451">
        <f t="shared" si="0"/>
        <v>58681</v>
      </c>
      <c r="P15" s="451">
        <f t="shared" si="0"/>
        <v>-141815</v>
      </c>
      <c r="Q15" s="438" t="s">
        <v>809</v>
      </c>
    </row>
    <row r="16" spans="1:17" ht="13.5" customHeight="1">
      <c r="A16" s="454">
        <v>1</v>
      </c>
      <c r="B16" s="455" t="s">
        <v>752</v>
      </c>
      <c r="C16" s="433"/>
      <c r="D16" s="451">
        <v>372283</v>
      </c>
      <c r="E16" s="451">
        <v>327344</v>
      </c>
      <c r="F16" s="451">
        <v>44939</v>
      </c>
      <c r="G16" s="451">
        <v>677399</v>
      </c>
      <c r="H16" s="451">
        <v>732849</v>
      </c>
      <c r="I16" s="451">
        <f aca="true" t="shared" si="1" ref="I16:I67">G16-H16</f>
        <v>-55450</v>
      </c>
      <c r="J16" s="451">
        <f>F16+I16</f>
        <v>-10511</v>
      </c>
      <c r="K16" s="456">
        <v>0</v>
      </c>
      <c r="L16" s="451">
        <v>147</v>
      </c>
      <c r="M16" s="451">
        <v>34612</v>
      </c>
      <c r="N16" s="451">
        <v>-44976</v>
      </c>
      <c r="O16" s="456">
        <v>0</v>
      </c>
      <c r="P16" s="451">
        <v>-44976</v>
      </c>
      <c r="Q16" s="438">
        <v>1</v>
      </c>
    </row>
    <row r="17" spans="1:17" ht="13.5" customHeight="1">
      <c r="A17" s="454">
        <v>2</v>
      </c>
      <c r="B17" s="455" t="s">
        <v>810</v>
      </c>
      <c r="C17" s="433"/>
      <c r="D17" s="451">
        <v>29177</v>
      </c>
      <c r="E17" s="451">
        <v>29177</v>
      </c>
      <c r="F17" s="456">
        <v>0</v>
      </c>
      <c r="G17" s="456">
        <v>0</v>
      </c>
      <c r="H17" s="456">
        <v>0</v>
      </c>
      <c r="I17" s="456">
        <f t="shared" si="1"/>
        <v>0</v>
      </c>
      <c r="J17" s="456">
        <v>0</v>
      </c>
      <c r="K17" s="456">
        <v>0</v>
      </c>
      <c r="L17" s="456">
        <v>0</v>
      </c>
      <c r="M17" s="456">
        <v>0</v>
      </c>
      <c r="N17" s="456">
        <v>0</v>
      </c>
      <c r="O17" s="456">
        <v>0</v>
      </c>
      <c r="P17" s="456">
        <v>0</v>
      </c>
      <c r="Q17" s="438">
        <v>2</v>
      </c>
    </row>
    <row r="18" spans="1:17" ht="13.5" customHeight="1">
      <c r="A18" s="454">
        <v>3</v>
      </c>
      <c r="B18" s="455" t="s">
        <v>756</v>
      </c>
      <c r="C18" s="433"/>
      <c r="D18" s="451">
        <v>59759</v>
      </c>
      <c r="E18" s="451">
        <v>59759</v>
      </c>
      <c r="F18" s="456">
        <v>0</v>
      </c>
      <c r="G18" s="451">
        <v>3035</v>
      </c>
      <c r="H18" s="451">
        <v>3035</v>
      </c>
      <c r="I18" s="456">
        <f t="shared" si="1"/>
        <v>0</v>
      </c>
      <c r="J18" s="456">
        <v>0</v>
      </c>
      <c r="K18" s="456">
        <v>0</v>
      </c>
      <c r="L18" s="456">
        <v>0</v>
      </c>
      <c r="M18" s="456">
        <v>0</v>
      </c>
      <c r="N18" s="456">
        <v>0</v>
      </c>
      <c r="O18" s="456">
        <v>0</v>
      </c>
      <c r="P18" s="456">
        <v>0</v>
      </c>
      <c r="Q18" s="438">
        <v>3</v>
      </c>
    </row>
    <row r="19" spans="1:17" ht="13.5" customHeight="1">
      <c r="A19" s="454">
        <v>4</v>
      </c>
      <c r="B19" s="455" t="s">
        <v>811</v>
      </c>
      <c r="C19" s="433"/>
      <c r="D19" s="451">
        <v>12863</v>
      </c>
      <c r="E19" s="451">
        <v>12409</v>
      </c>
      <c r="F19" s="451">
        <v>454</v>
      </c>
      <c r="G19" s="451">
        <v>4634</v>
      </c>
      <c r="H19" s="451">
        <v>5141</v>
      </c>
      <c r="I19" s="451">
        <f t="shared" si="1"/>
        <v>-507</v>
      </c>
      <c r="J19" s="451">
        <f>F19+I19</f>
        <v>-53</v>
      </c>
      <c r="K19" s="451">
        <v>84</v>
      </c>
      <c r="L19" s="451">
        <v>728</v>
      </c>
      <c r="M19" s="456">
        <v>0</v>
      </c>
      <c r="N19" s="451">
        <v>591</v>
      </c>
      <c r="O19" s="456">
        <v>0</v>
      </c>
      <c r="P19" s="451">
        <v>591</v>
      </c>
      <c r="Q19" s="438">
        <v>4</v>
      </c>
    </row>
    <row r="20" spans="1:17" ht="13.5" customHeight="1">
      <c r="A20" s="454">
        <v>5</v>
      </c>
      <c r="B20" s="455" t="s">
        <v>812</v>
      </c>
      <c r="C20" s="433"/>
      <c r="D20" s="451">
        <v>82648</v>
      </c>
      <c r="E20" s="451">
        <v>73619</v>
      </c>
      <c r="F20" s="451">
        <v>9029</v>
      </c>
      <c r="G20" s="451">
        <v>374558</v>
      </c>
      <c r="H20" s="451">
        <v>380663</v>
      </c>
      <c r="I20" s="451">
        <f t="shared" si="1"/>
        <v>-6105</v>
      </c>
      <c r="J20" s="451">
        <f>F20+I20</f>
        <v>2924</v>
      </c>
      <c r="K20" s="456">
        <v>0</v>
      </c>
      <c r="L20" s="451">
        <v>2064</v>
      </c>
      <c r="M20" s="456">
        <v>0</v>
      </c>
      <c r="N20" s="451">
        <v>4988</v>
      </c>
      <c r="O20" s="456">
        <v>0</v>
      </c>
      <c r="P20" s="451">
        <v>4988</v>
      </c>
      <c r="Q20" s="438">
        <v>5</v>
      </c>
    </row>
    <row r="21" spans="1:17" ht="13.5" customHeight="1">
      <c r="A21" s="454">
        <v>6</v>
      </c>
      <c r="B21" s="455" t="s">
        <v>156</v>
      </c>
      <c r="C21" s="433"/>
      <c r="D21" s="451">
        <v>161698</v>
      </c>
      <c r="E21" s="451">
        <v>123193</v>
      </c>
      <c r="F21" s="451">
        <v>38505</v>
      </c>
      <c r="G21" s="451">
        <v>471606</v>
      </c>
      <c r="H21" s="451">
        <v>511090</v>
      </c>
      <c r="I21" s="451">
        <f t="shared" si="1"/>
        <v>-39484</v>
      </c>
      <c r="J21" s="451">
        <f>F21+I21</f>
        <v>-979</v>
      </c>
      <c r="K21" s="456">
        <v>0</v>
      </c>
      <c r="L21" s="451">
        <v>5205</v>
      </c>
      <c r="M21" s="456">
        <v>0</v>
      </c>
      <c r="N21" s="451">
        <v>4226</v>
      </c>
      <c r="O21" s="451">
        <v>4</v>
      </c>
      <c r="P21" s="451">
        <v>4222</v>
      </c>
      <c r="Q21" s="438">
        <v>6</v>
      </c>
    </row>
    <row r="22" spans="1:17" ht="13.5" customHeight="1">
      <c r="A22" s="454">
        <v>7</v>
      </c>
      <c r="B22" s="455" t="s">
        <v>157</v>
      </c>
      <c r="C22" s="433"/>
      <c r="D22" s="451">
        <v>31834</v>
      </c>
      <c r="E22" s="451">
        <v>27625</v>
      </c>
      <c r="F22" s="451">
        <v>4209</v>
      </c>
      <c r="G22" s="451">
        <v>57854</v>
      </c>
      <c r="H22" s="451">
        <v>62833</v>
      </c>
      <c r="I22" s="451">
        <f t="shared" si="1"/>
        <v>-4979</v>
      </c>
      <c r="J22" s="451">
        <f>F22+I22</f>
        <v>-770</v>
      </c>
      <c r="K22" s="456">
        <v>0</v>
      </c>
      <c r="L22" s="451">
        <v>981</v>
      </c>
      <c r="M22" s="456">
        <v>0</v>
      </c>
      <c r="N22" s="451">
        <v>211</v>
      </c>
      <c r="O22" s="456">
        <v>0</v>
      </c>
      <c r="P22" s="451">
        <v>211</v>
      </c>
      <c r="Q22" s="438">
        <v>7</v>
      </c>
    </row>
    <row r="23" spans="1:17" ht="13.5" customHeight="1">
      <c r="A23" s="454">
        <v>8</v>
      </c>
      <c r="B23" s="455" t="s">
        <v>813</v>
      </c>
      <c r="C23" s="433"/>
      <c r="D23" s="451">
        <v>154292</v>
      </c>
      <c r="E23" s="451">
        <v>131134</v>
      </c>
      <c r="F23" s="451">
        <v>23158</v>
      </c>
      <c r="G23" s="451">
        <v>173444</v>
      </c>
      <c r="H23" s="451">
        <v>200481</v>
      </c>
      <c r="I23" s="451">
        <f t="shared" si="1"/>
        <v>-27037</v>
      </c>
      <c r="J23" s="451">
        <v>-3879</v>
      </c>
      <c r="K23" s="456">
        <v>0</v>
      </c>
      <c r="L23" s="451">
        <v>4482</v>
      </c>
      <c r="M23" s="456">
        <v>0</v>
      </c>
      <c r="N23" s="451">
        <v>603</v>
      </c>
      <c r="O23" s="456">
        <v>0</v>
      </c>
      <c r="P23" s="451">
        <v>603</v>
      </c>
      <c r="Q23" s="438">
        <v>8</v>
      </c>
    </row>
    <row r="24" spans="1:17" ht="13.5" customHeight="1">
      <c r="A24" s="454">
        <v>9</v>
      </c>
      <c r="B24" s="455" t="s">
        <v>760</v>
      </c>
      <c r="C24" s="433"/>
      <c r="D24" s="451">
        <v>23475</v>
      </c>
      <c r="E24" s="451">
        <v>23753</v>
      </c>
      <c r="F24" s="451">
        <v>-278</v>
      </c>
      <c r="G24" s="451">
        <v>7632</v>
      </c>
      <c r="H24" s="451">
        <v>7632</v>
      </c>
      <c r="I24" s="456">
        <f t="shared" si="1"/>
        <v>0</v>
      </c>
      <c r="J24" s="451">
        <v>-278</v>
      </c>
      <c r="K24" s="456">
        <v>0</v>
      </c>
      <c r="L24" s="451">
        <v>566</v>
      </c>
      <c r="M24" s="456">
        <v>0</v>
      </c>
      <c r="N24" s="451">
        <v>288</v>
      </c>
      <c r="O24" s="456">
        <v>0</v>
      </c>
      <c r="P24" s="451">
        <v>288</v>
      </c>
      <c r="Q24" s="438">
        <v>9</v>
      </c>
    </row>
    <row r="25" spans="1:17" ht="13.5" customHeight="1">
      <c r="A25" s="454">
        <v>10</v>
      </c>
      <c r="B25" s="455" t="s">
        <v>814</v>
      </c>
      <c r="C25" s="433"/>
      <c r="D25" s="451">
        <v>112783</v>
      </c>
      <c r="E25" s="451">
        <v>111075</v>
      </c>
      <c r="F25" s="451">
        <v>1708</v>
      </c>
      <c r="G25" s="451">
        <v>27440</v>
      </c>
      <c r="H25" s="451">
        <v>24834</v>
      </c>
      <c r="I25" s="451">
        <f t="shared" si="1"/>
        <v>2606</v>
      </c>
      <c r="J25" s="451">
        <v>4314</v>
      </c>
      <c r="K25" s="456">
        <v>0</v>
      </c>
      <c r="L25" s="451">
        <v>2627</v>
      </c>
      <c r="M25" s="456">
        <v>0</v>
      </c>
      <c r="N25" s="451">
        <v>6941</v>
      </c>
      <c r="O25" s="451">
        <v>4000</v>
      </c>
      <c r="P25" s="451">
        <v>2941</v>
      </c>
      <c r="Q25" s="438">
        <v>10</v>
      </c>
    </row>
    <row r="26" spans="1:17" ht="13.5" customHeight="1">
      <c r="A26" s="454">
        <v>11</v>
      </c>
      <c r="B26" s="455" t="s">
        <v>815</v>
      </c>
      <c r="C26" s="433"/>
      <c r="D26" s="451">
        <v>88485</v>
      </c>
      <c r="E26" s="451">
        <v>85732</v>
      </c>
      <c r="F26" s="451">
        <v>2753</v>
      </c>
      <c r="G26" s="451">
        <v>98757</v>
      </c>
      <c r="H26" s="451">
        <v>99837</v>
      </c>
      <c r="I26" s="451">
        <f t="shared" si="1"/>
        <v>-1080</v>
      </c>
      <c r="J26" s="451">
        <v>1673</v>
      </c>
      <c r="K26" s="456">
        <v>0</v>
      </c>
      <c r="L26" s="451">
        <v>12612</v>
      </c>
      <c r="M26" s="456">
        <v>0</v>
      </c>
      <c r="N26" s="451">
        <v>14285</v>
      </c>
      <c r="O26" s="456">
        <v>0</v>
      </c>
      <c r="P26" s="451">
        <v>14285</v>
      </c>
      <c r="Q26" s="438">
        <v>11</v>
      </c>
    </row>
    <row r="27" spans="1:17" ht="13.5" customHeight="1">
      <c r="A27" s="454">
        <v>12</v>
      </c>
      <c r="B27" s="455" t="s">
        <v>816</v>
      </c>
      <c r="C27" s="433"/>
      <c r="D27" s="451">
        <v>129393</v>
      </c>
      <c r="E27" s="451">
        <v>103743</v>
      </c>
      <c r="F27" s="451">
        <v>25650</v>
      </c>
      <c r="G27" s="451">
        <v>478606</v>
      </c>
      <c r="H27" s="451">
        <v>504256</v>
      </c>
      <c r="I27" s="451">
        <f t="shared" si="1"/>
        <v>-25650</v>
      </c>
      <c r="J27" s="456">
        <v>0</v>
      </c>
      <c r="K27" s="456">
        <v>0</v>
      </c>
      <c r="L27" s="456">
        <v>0</v>
      </c>
      <c r="M27" s="456">
        <v>0</v>
      </c>
      <c r="N27" s="451"/>
      <c r="O27" s="451"/>
      <c r="P27" s="451"/>
      <c r="Q27" s="438">
        <v>12</v>
      </c>
    </row>
    <row r="28" spans="1:17" ht="13.5" customHeight="1">
      <c r="A28" s="454">
        <v>13</v>
      </c>
      <c r="B28" s="455" t="s">
        <v>817</v>
      </c>
      <c r="C28" s="433"/>
      <c r="D28" s="451">
        <v>156224</v>
      </c>
      <c r="E28" s="451">
        <v>147903</v>
      </c>
      <c r="F28" s="451">
        <v>8321</v>
      </c>
      <c r="G28" s="451">
        <v>145926</v>
      </c>
      <c r="H28" s="451">
        <v>156638</v>
      </c>
      <c r="I28" s="451">
        <f t="shared" si="1"/>
        <v>-10712</v>
      </c>
      <c r="J28" s="451">
        <v>-2391</v>
      </c>
      <c r="K28" s="451">
        <v>6</v>
      </c>
      <c r="L28" s="451">
        <v>6407</v>
      </c>
      <c r="M28" s="456">
        <v>0</v>
      </c>
      <c r="N28" s="451">
        <v>4010</v>
      </c>
      <c r="O28" s="456">
        <v>0</v>
      </c>
      <c r="P28" s="451">
        <v>4010</v>
      </c>
      <c r="Q28" s="438">
        <v>13</v>
      </c>
    </row>
    <row r="29" spans="1:17" ht="13.5" customHeight="1">
      <c r="A29" s="454">
        <v>14</v>
      </c>
      <c r="B29" s="455" t="s">
        <v>773</v>
      </c>
      <c r="C29" s="433"/>
      <c r="D29" s="451">
        <v>236433</v>
      </c>
      <c r="E29" s="451">
        <v>196845</v>
      </c>
      <c r="F29" s="451">
        <v>39588</v>
      </c>
      <c r="G29" s="451">
        <v>264653</v>
      </c>
      <c r="H29" s="451">
        <v>313606</v>
      </c>
      <c r="I29" s="451">
        <f t="shared" si="1"/>
        <v>-48953</v>
      </c>
      <c r="J29" s="451">
        <v>-9365</v>
      </c>
      <c r="K29" s="451">
        <v>79</v>
      </c>
      <c r="L29" s="451">
        <v>11408</v>
      </c>
      <c r="M29" s="456">
        <v>0</v>
      </c>
      <c r="N29" s="451">
        <v>1964</v>
      </c>
      <c r="O29" s="456">
        <v>0</v>
      </c>
      <c r="P29" s="451">
        <v>1964</v>
      </c>
      <c r="Q29" s="438">
        <v>14</v>
      </c>
    </row>
    <row r="30" spans="1:17" ht="13.5" customHeight="1">
      <c r="A30" s="454">
        <v>15</v>
      </c>
      <c r="B30" s="455" t="s">
        <v>818</v>
      </c>
      <c r="C30" s="433"/>
      <c r="D30" s="451">
        <v>177659</v>
      </c>
      <c r="E30" s="451">
        <v>152126</v>
      </c>
      <c r="F30" s="451">
        <v>25533</v>
      </c>
      <c r="G30" s="451">
        <v>553123</v>
      </c>
      <c r="H30" s="451">
        <v>571675</v>
      </c>
      <c r="I30" s="451">
        <f t="shared" si="1"/>
        <v>-18552</v>
      </c>
      <c r="J30" s="451">
        <v>6981</v>
      </c>
      <c r="K30" s="456">
        <v>0</v>
      </c>
      <c r="L30" s="451">
        <v>100</v>
      </c>
      <c r="M30" s="456">
        <v>0</v>
      </c>
      <c r="N30" s="451">
        <v>7081</v>
      </c>
      <c r="O30" s="456">
        <v>0</v>
      </c>
      <c r="P30" s="451">
        <v>7081</v>
      </c>
      <c r="Q30" s="438">
        <v>15</v>
      </c>
    </row>
    <row r="31" spans="1:17" ht="13.5" customHeight="1">
      <c r="A31" s="454">
        <v>16</v>
      </c>
      <c r="B31" s="455" t="s">
        <v>819</v>
      </c>
      <c r="C31" s="433"/>
      <c r="D31" s="451">
        <v>106105</v>
      </c>
      <c r="E31" s="457">
        <v>51721</v>
      </c>
      <c r="F31" s="451">
        <v>54384</v>
      </c>
      <c r="G31" s="451">
        <v>7634</v>
      </c>
      <c r="H31" s="451">
        <v>63108</v>
      </c>
      <c r="I31" s="451">
        <f t="shared" si="1"/>
        <v>-55474</v>
      </c>
      <c r="J31" s="451">
        <v>-1090</v>
      </c>
      <c r="K31" s="456">
        <v>0</v>
      </c>
      <c r="L31" s="451">
        <v>6030</v>
      </c>
      <c r="M31" s="456">
        <v>0</v>
      </c>
      <c r="N31" s="451">
        <v>4940</v>
      </c>
      <c r="O31" s="456">
        <v>0</v>
      </c>
      <c r="P31" s="451">
        <v>4940</v>
      </c>
      <c r="Q31" s="438">
        <v>16</v>
      </c>
    </row>
    <row r="32" spans="1:17" ht="13.5" customHeight="1">
      <c r="A32" s="454">
        <v>17</v>
      </c>
      <c r="B32" s="455" t="s">
        <v>779</v>
      </c>
      <c r="C32" s="433"/>
      <c r="D32" s="451">
        <v>15934</v>
      </c>
      <c r="E32" s="451">
        <v>13938</v>
      </c>
      <c r="F32" s="451">
        <v>1996</v>
      </c>
      <c r="G32" s="451">
        <v>1896</v>
      </c>
      <c r="H32" s="451">
        <v>3792</v>
      </c>
      <c r="I32" s="451">
        <f t="shared" si="1"/>
        <v>-1896</v>
      </c>
      <c r="J32" s="451">
        <v>100</v>
      </c>
      <c r="K32" s="456">
        <v>0</v>
      </c>
      <c r="L32" s="451">
        <v>6</v>
      </c>
      <c r="M32" s="456">
        <v>0</v>
      </c>
      <c r="N32" s="451">
        <v>106</v>
      </c>
      <c r="O32" s="456">
        <v>0</v>
      </c>
      <c r="P32" s="451">
        <v>106</v>
      </c>
      <c r="Q32" s="438">
        <v>17</v>
      </c>
    </row>
    <row r="33" spans="1:17" ht="13.5" customHeight="1">
      <c r="A33" s="454">
        <v>18</v>
      </c>
      <c r="B33" s="455" t="s">
        <v>169</v>
      </c>
      <c r="C33" s="433"/>
      <c r="D33" s="451">
        <v>69113</v>
      </c>
      <c r="E33" s="451">
        <v>64458</v>
      </c>
      <c r="F33" s="451">
        <v>4655</v>
      </c>
      <c r="G33" s="451">
        <v>548345</v>
      </c>
      <c r="H33" s="451">
        <v>552852</v>
      </c>
      <c r="I33" s="451">
        <f t="shared" si="1"/>
        <v>-4507</v>
      </c>
      <c r="J33" s="451">
        <v>148</v>
      </c>
      <c r="K33" s="456">
        <v>0</v>
      </c>
      <c r="L33" s="451">
        <v>437</v>
      </c>
      <c r="M33" s="456">
        <v>0</v>
      </c>
      <c r="N33" s="451">
        <v>585</v>
      </c>
      <c r="O33" s="456">
        <v>0</v>
      </c>
      <c r="P33" s="451">
        <v>585</v>
      </c>
      <c r="Q33" s="438">
        <v>18</v>
      </c>
    </row>
    <row r="34" spans="1:17" ht="13.5" customHeight="1">
      <c r="A34" s="454">
        <v>19</v>
      </c>
      <c r="B34" s="455" t="s">
        <v>820</v>
      </c>
      <c r="C34" s="433"/>
      <c r="D34" s="451">
        <v>53770</v>
      </c>
      <c r="E34" s="451">
        <v>45375</v>
      </c>
      <c r="F34" s="451">
        <v>8395</v>
      </c>
      <c r="G34" s="451">
        <v>261932</v>
      </c>
      <c r="H34" s="451">
        <v>270412</v>
      </c>
      <c r="I34" s="451">
        <f t="shared" si="1"/>
        <v>-8480</v>
      </c>
      <c r="J34" s="451">
        <v>-85</v>
      </c>
      <c r="K34" s="451">
        <v>1</v>
      </c>
      <c r="L34" s="451">
        <v>713</v>
      </c>
      <c r="M34" s="456">
        <v>0</v>
      </c>
      <c r="N34" s="451">
        <v>627</v>
      </c>
      <c r="O34" s="456">
        <v>0</v>
      </c>
      <c r="P34" s="451">
        <v>627</v>
      </c>
      <c r="Q34" s="438">
        <v>19</v>
      </c>
    </row>
    <row r="35" spans="1:17" ht="13.5" customHeight="1">
      <c r="A35" s="454">
        <v>20</v>
      </c>
      <c r="B35" s="455" t="s">
        <v>821</v>
      </c>
      <c r="C35" s="433"/>
      <c r="D35" s="451">
        <v>133961</v>
      </c>
      <c r="E35" s="451">
        <v>107008</v>
      </c>
      <c r="F35" s="451">
        <v>26953</v>
      </c>
      <c r="G35" s="451">
        <v>83692</v>
      </c>
      <c r="H35" s="451">
        <v>110137</v>
      </c>
      <c r="I35" s="451">
        <f t="shared" si="1"/>
        <v>-26445</v>
      </c>
      <c r="J35" s="451">
        <v>508</v>
      </c>
      <c r="K35" s="456">
        <v>0</v>
      </c>
      <c r="L35" s="451">
        <v>1836</v>
      </c>
      <c r="M35" s="456">
        <v>0</v>
      </c>
      <c r="N35" s="451">
        <v>2344</v>
      </c>
      <c r="O35" s="456">
        <v>0</v>
      </c>
      <c r="P35" s="451">
        <v>2344</v>
      </c>
      <c r="Q35" s="438">
        <v>20</v>
      </c>
    </row>
    <row r="36" spans="1:17" ht="13.5" customHeight="1">
      <c r="A36" s="454">
        <v>21</v>
      </c>
      <c r="B36" s="455" t="s">
        <v>774</v>
      </c>
      <c r="C36" s="433"/>
      <c r="D36" s="451">
        <v>65254</v>
      </c>
      <c r="E36" s="451">
        <v>64866</v>
      </c>
      <c r="F36" s="451">
        <v>388</v>
      </c>
      <c r="G36" s="451">
        <v>164667</v>
      </c>
      <c r="H36" s="451">
        <v>164667</v>
      </c>
      <c r="I36" s="456">
        <f t="shared" si="1"/>
        <v>0</v>
      </c>
      <c r="J36" s="451">
        <v>388</v>
      </c>
      <c r="K36" s="456">
        <v>0</v>
      </c>
      <c r="L36" s="451">
        <v>1318</v>
      </c>
      <c r="M36" s="456">
        <v>0</v>
      </c>
      <c r="N36" s="451">
        <v>1706</v>
      </c>
      <c r="O36" s="451">
        <v>1374</v>
      </c>
      <c r="P36" s="451">
        <v>332</v>
      </c>
      <c r="Q36" s="438">
        <v>21</v>
      </c>
    </row>
    <row r="37" spans="1:17" ht="13.5" customHeight="1">
      <c r="A37" s="454">
        <v>22</v>
      </c>
      <c r="B37" s="455" t="s">
        <v>822</v>
      </c>
      <c r="C37" s="433"/>
      <c r="D37" s="451">
        <v>89010</v>
      </c>
      <c r="E37" s="451">
        <v>66644</v>
      </c>
      <c r="F37" s="451">
        <v>22366</v>
      </c>
      <c r="G37" s="451">
        <v>90791</v>
      </c>
      <c r="H37" s="451">
        <v>111916</v>
      </c>
      <c r="I37" s="451">
        <f t="shared" si="1"/>
        <v>-21125</v>
      </c>
      <c r="J37" s="451">
        <v>1241</v>
      </c>
      <c r="K37" s="456">
        <v>0</v>
      </c>
      <c r="L37" s="451">
        <v>1170</v>
      </c>
      <c r="M37" s="456">
        <v>0</v>
      </c>
      <c r="N37" s="451">
        <v>2411</v>
      </c>
      <c r="O37" s="451">
        <v>1956</v>
      </c>
      <c r="P37" s="451">
        <v>455</v>
      </c>
      <c r="Q37" s="438">
        <v>22</v>
      </c>
    </row>
    <row r="38" spans="1:17" ht="13.5" customHeight="1">
      <c r="A38" s="454">
        <v>23</v>
      </c>
      <c r="B38" s="455" t="s">
        <v>823</v>
      </c>
      <c r="C38" s="433"/>
      <c r="D38" s="451">
        <v>31186</v>
      </c>
      <c r="E38" s="451">
        <v>32825</v>
      </c>
      <c r="F38" s="451">
        <v>-1639</v>
      </c>
      <c r="G38" s="451">
        <v>5990</v>
      </c>
      <c r="H38" s="451">
        <v>5990</v>
      </c>
      <c r="I38" s="456">
        <f t="shared" si="1"/>
        <v>0</v>
      </c>
      <c r="J38" s="451">
        <v>-1639</v>
      </c>
      <c r="K38" s="451">
        <v>25</v>
      </c>
      <c r="L38" s="451">
        <v>7239</v>
      </c>
      <c r="M38" s="456">
        <v>0</v>
      </c>
      <c r="N38" s="451">
        <v>5575</v>
      </c>
      <c r="O38" s="456">
        <v>0</v>
      </c>
      <c r="P38" s="451">
        <v>5575</v>
      </c>
      <c r="Q38" s="438">
        <v>23</v>
      </c>
    </row>
    <row r="39" spans="1:17" ht="13.5" customHeight="1">
      <c r="A39" s="454">
        <v>24</v>
      </c>
      <c r="B39" s="455" t="s">
        <v>824</v>
      </c>
      <c r="C39" s="433"/>
      <c r="D39" s="451">
        <v>153176</v>
      </c>
      <c r="E39" s="451">
        <v>131941</v>
      </c>
      <c r="F39" s="451">
        <v>21235</v>
      </c>
      <c r="G39" s="451">
        <v>69928</v>
      </c>
      <c r="H39" s="451">
        <v>95268</v>
      </c>
      <c r="I39" s="451">
        <f t="shared" si="1"/>
        <v>-25340</v>
      </c>
      <c r="J39" s="451">
        <v>-4105</v>
      </c>
      <c r="K39" s="451">
        <v>203</v>
      </c>
      <c r="L39" s="451">
        <v>4448</v>
      </c>
      <c r="M39" s="456">
        <v>0</v>
      </c>
      <c r="N39" s="451">
        <v>140</v>
      </c>
      <c r="O39" s="456">
        <v>0</v>
      </c>
      <c r="P39" s="451">
        <v>140</v>
      </c>
      <c r="Q39" s="438">
        <v>24</v>
      </c>
    </row>
    <row r="40" spans="1:17" ht="13.5" customHeight="1">
      <c r="A40" s="454">
        <v>25</v>
      </c>
      <c r="B40" s="455" t="s">
        <v>825</v>
      </c>
      <c r="C40" s="433"/>
      <c r="D40" s="451">
        <v>89930</v>
      </c>
      <c r="E40" s="451">
        <v>83659</v>
      </c>
      <c r="F40" s="451">
        <v>6271</v>
      </c>
      <c r="G40" s="451">
        <v>258535</v>
      </c>
      <c r="H40" s="451">
        <v>219002</v>
      </c>
      <c r="I40" s="451">
        <f t="shared" si="1"/>
        <v>39533</v>
      </c>
      <c r="J40" s="451">
        <v>45804</v>
      </c>
      <c r="K40" s="451">
        <v>550</v>
      </c>
      <c r="L40" s="451">
        <v>265</v>
      </c>
      <c r="M40" s="456">
        <v>0</v>
      </c>
      <c r="N40" s="451">
        <v>45519</v>
      </c>
      <c r="O40" s="451">
        <v>44223</v>
      </c>
      <c r="P40" s="451">
        <v>1296</v>
      </c>
      <c r="Q40" s="438">
        <v>25</v>
      </c>
    </row>
    <row r="41" spans="1:17" ht="13.5" customHeight="1">
      <c r="A41" s="454">
        <v>26</v>
      </c>
      <c r="B41" s="455" t="s">
        <v>826</v>
      </c>
      <c r="C41" s="433"/>
      <c r="D41" s="451">
        <v>116347</v>
      </c>
      <c r="E41" s="451">
        <v>125564</v>
      </c>
      <c r="F41" s="451">
        <v>-9217</v>
      </c>
      <c r="G41" s="451">
        <v>43254</v>
      </c>
      <c r="H41" s="451">
        <v>34954</v>
      </c>
      <c r="I41" s="451">
        <f t="shared" si="1"/>
        <v>8300</v>
      </c>
      <c r="J41" s="451">
        <v>-917</v>
      </c>
      <c r="K41" s="451">
        <v>83</v>
      </c>
      <c r="L41" s="451">
        <v>1535</v>
      </c>
      <c r="M41" s="456">
        <v>0</v>
      </c>
      <c r="N41" s="451">
        <v>535</v>
      </c>
      <c r="O41" s="451">
        <v>535</v>
      </c>
      <c r="P41" s="456">
        <v>0</v>
      </c>
      <c r="Q41" s="438">
        <v>26</v>
      </c>
    </row>
    <row r="42" spans="1:17" ht="13.5" customHeight="1">
      <c r="A42" s="454">
        <v>27</v>
      </c>
      <c r="B42" s="455" t="s">
        <v>763</v>
      </c>
      <c r="C42" s="433"/>
      <c r="D42" s="451">
        <v>22236</v>
      </c>
      <c r="E42" s="451">
        <v>19694</v>
      </c>
      <c r="F42" s="451">
        <v>2542</v>
      </c>
      <c r="G42" s="451">
        <v>11112</v>
      </c>
      <c r="H42" s="451">
        <v>14436</v>
      </c>
      <c r="I42" s="451">
        <f t="shared" si="1"/>
        <v>-3324</v>
      </c>
      <c r="J42" s="451">
        <v>-782</v>
      </c>
      <c r="K42" s="451">
        <v>9</v>
      </c>
      <c r="L42" s="451">
        <v>1825</v>
      </c>
      <c r="M42" s="456">
        <v>0</v>
      </c>
      <c r="N42" s="451">
        <v>1034</v>
      </c>
      <c r="O42" s="456">
        <v>0</v>
      </c>
      <c r="P42" s="451">
        <v>1034</v>
      </c>
      <c r="Q42" s="438">
        <v>27</v>
      </c>
    </row>
    <row r="43" spans="1:17" ht="13.5" customHeight="1">
      <c r="A43" s="454">
        <v>28</v>
      </c>
      <c r="B43" s="455" t="s">
        <v>179</v>
      </c>
      <c r="C43" s="433"/>
      <c r="D43" s="451">
        <v>113664</v>
      </c>
      <c r="E43" s="451">
        <v>111725</v>
      </c>
      <c r="F43" s="451">
        <v>1939</v>
      </c>
      <c r="G43" s="451">
        <v>171545</v>
      </c>
      <c r="H43" s="451">
        <v>174863</v>
      </c>
      <c r="I43" s="451">
        <f t="shared" si="1"/>
        <v>-3318</v>
      </c>
      <c r="J43" s="451">
        <v>-1379</v>
      </c>
      <c r="K43" s="451">
        <v>70</v>
      </c>
      <c r="L43" s="451">
        <v>3576</v>
      </c>
      <c r="M43" s="456">
        <v>0</v>
      </c>
      <c r="N43" s="451">
        <v>2127</v>
      </c>
      <c r="O43" s="456">
        <v>0</v>
      </c>
      <c r="P43" s="451">
        <v>2127</v>
      </c>
      <c r="Q43" s="438">
        <v>28</v>
      </c>
    </row>
    <row r="44" spans="1:17" ht="13.5" customHeight="1">
      <c r="A44" s="454">
        <v>29</v>
      </c>
      <c r="B44" s="455" t="s">
        <v>827</v>
      </c>
      <c r="C44" s="433"/>
      <c r="D44" s="451">
        <v>130553</v>
      </c>
      <c r="E44" s="451">
        <v>90690</v>
      </c>
      <c r="F44" s="451">
        <v>39863</v>
      </c>
      <c r="G44" s="451">
        <v>14955</v>
      </c>
      <c r="H44" s="451">
        <v>57397</v>
      </c>
      <c r="I44" s="451">
        <f t="shared" si="1"/>
        <v>-42442</v>
      </c>
      <c r="J44" s="451">
        <v>-2579</v>
      </c>
      <c r="K44" s="451">
        <v>1981</v>
      </c>
      <c r="L44" s="451">
        <v>16806</v>
      </c>
      <c r="M44" s="456">
        <v>0</v>
      </c>
      <c r="N44" s="451">
        <v>12246</v>
      </c>
      <c r="O44" s="456">
        <v>0</v>
      </c>
      <c r="P44" s="451">
        <v>12246</v>
      </c>
      <c r="Q44" s="438">
        <v>29</v>
      </c>
    </row>
    <row r="45" spans="1:17" ht="13.5" customHeight="1">
      <c r="A45" s="454">
        <v>30</v>
      </c>
      <c r="B45" s="455" t="s">
        <v>828</v>
      </c>
      <c r="C45" s="433"/>
      <c r="D45" s="451">
        <v>83084</v>
      </c>
      <c r="E45" s="451">
        <v>69194</v>
      </c>
      <c r="F45" s="451">
        <v>13890</v>
      </c>
      <c r="G45" s="451">
        <v>44661</v>
      </c>
      <c r="H45" s="451">
        <v>58015</v>
      </c>
      <c r="I45" s="451">
        <f t="shared" si="1"/>
        <v>-13354</v>
      </c>
      <c r="J45" s="451">
        <v>536</v>
      </c>
      <c r="K45" s="451">
        <v>5</v>
      </c>
      <c r="L45" s="451">
        <v>391</v>
      </c>
      <c r="M45" s="456">
        <v>0</v>
      </c>
      <c r="N45" s="451">
        <v>922</v>
      </c>
      <c r="O45" s="451">
        <v>922</v>
      </c>
      <c r="P45" s="456">
        <v>0</v>
      </c>
      <c r="Q45" s="438">
        <v>30</v>
      </c>
    </row>
    <row r="46" spans="1:17" ht="13.5" customHeight="1">
      <c r="A46" s="454">
        <v>31</v>
      </c>
      <c r="B46" s="455" t="s">
        <v>829</v>
      </c>
      <c r="C46" s="433"/>
      <c r="D46" s="451">
        <v>77723</v>
      </c>
      <c r="E46" s="451">
        <v>73266</v>
      </c>
      <c r="F46" s="451">
        <v>4457</v>
      </c>
      <c r="G46" s="451">
        <v>23822</v>
      </c>
      <c r="H46" s="451">
        <v>27943</v>
      </c>
      <c r="I46" s="451">
        <f t="shared" si="1"/>
        <v>-4121</v>
      </c>
      <c r="J46" s="451">
        <v>336</v>
      </c>
      <c r="K46" s="456">
        <v>0</v>
      </c>
      <c r="L46" s="451">
        <v>290</v>
      </c>
      <c r="M46" s="456">
        <v>0</v>
      </c>
      <c r="N46" s="451">
        <v>626</v>
      </c>
      <c r="O46" s="456">
        <v>0</v>
      </c>
      <c r="P46" s="451">
        <v>626</v>
      </c>
      <c r="Q46" s="438">
        <v>31</v>
      </c>
    </row>
    <row r="47" spans="1:17" ht="13.5" customHeight="1">
      <c r="A47" s="454">
        <v>32</v>
      </c>
      <c r="B47" s="455" t="s">
        <v>184</v>
      </c>
      <c r="C47" s="433"/>
      <c r="D47" s="451">
        <v>21462</v>
      </c>
      <c r="E47" s="451">
        <v>26915</v>
      </c>
      <c r="F47" s="451">
        <v>-5453</v>
      </c>
      <c r="G47" s="451">
        <v>5434</v>
      </c>
      <c r="H47" s="451">
        <v>6992</v>
      </c>
      <c r="I47" s="451">
        <f t="shared" si="1"/>
        <v>-1558</v>
      </c>
      <c r="J47" s="451">
        <v>-7011</v>
      </c>
      <c r="K47" s="456">
        <v>0</v>
      </c>
      <c r="L47" s="451">
        <v>7054</v>
      </c>
      <c r="M47" s="456">
        <v>0</v>
      </c>
      <c r="N47" s="451">
        <v>43</v>
      </c>
      <c r="O47" s="451">
        <v>43</v>
      </c>
      <c r="P47" s="456">
        <v>0</v>
      </c>
      <c r="Q47" s="438">
        <v>32</v>
      </c>
    </row>
    <row r="48" spans="1:17" ht="13.5" customHeight="1">
      <c r="A48" s="454">
        <v>33</v>
      </c>
      <c r="B48" s="455" t="s">
        <v>830</v>
      </c>
      <c r="C48" s="433"/>
      <c r="D48" s="451">
        <v>156595</v>
      </c>
      <c r="E48" s="451">
        <v>132309</v>
      </c>
      <c r="F48" s="451">
        <v>24286</v>
      </c>
      <c r="G48" s="451">
        <v>548224</v>
      </c>
      <c r="H48" s="451">
        <v>569049</v>
      </c>
      <c r="I48" s="451">
        <f t="shared" si="1"/>
        <v>-20825</v>
      </c>
      <c r="J48" s="451">
        <v>3461</v>
      </c>
      <c r="K48" s="451">
        <v>2966</v>
      </c>
      <c r="L48" s="451">
        <v>365</v>
      </c>
      <c r="M48" s="456">
        <v>0</v>
      </c>
      <c r="N48" s="451">
        <v>860</v>
      </c>
      <c r="O48" s="456">
        <v>0</v>
      </c>
      <c r="P48" s="451">
        <v>860</v>
      </c>
      <c r="Q48" s="438">
        <v>33</v>
      </c>
    </row>
    <row r="49" spans="1:17" ht="13.5" customHeight="1">
      <c r="A49" s="454">
        <v>34</v>
      </c>
      <c r="B49" s="455" t="s">
        <v>831</v>
      </c>
      <c r="C49" s="433"/>
      <c r="D49" s="451">
        <v>167364</v>
      </c>
      <c r="E49" s="451">
        <v>150207</v>
      </c>
      <c r="F49" s="451">
        <v>17157</v>
      </c>
      <c r="G49" s="451">
        <v>54388</v>
      </c>
      <c r="H49" s="451">
        <v>73406</v>
      </c>
      <c r="I49" s="451">
        <f t="shared" si="1"/>
        <v>-19018</v>
      </c>
      <c r="J49" s="451">
        <v>-1861</v>
      </c>
      <c r="K49" s="456">
        <v>0</v>
      </c>
      <c r="L49" s="451">
        <v>4499</v>
      </c>
      <c r="M49" s="456">
        <v>0</v>
      </c>
      <c r="N49" s="451">
        <v>2638</v>
      </c>
      <c r="O49" s="456">
        <v>0</v>
      </c>
      <c r="P49" s="451">
        <v>2638</v>
      </c>
      <c r="Q49" s="438">
        <v>34</v>
      </c>
    </row>
    <row r="50" spans="1:17" ht="13.5" customHeight="1">
      <c r="A50" s="454">
        <v>35</v>
      </c>
      <c r="B50" s="455" t="s">
        <v>832</v>
      </c>
      <c r="C50" s="433"/>
      <c r="D50" s="451">
        <v>69028</v>
      </c>
      <c r="E50" s="451">
        <v>60353</v>
      </c>
      <c r="F50" s="451">
        <v>8675</v>
      </c>
      <c r="G50" s="451">
        <v>265591</v>
      </c>
      <c r="H50" s="451">
        <v>257413</v>
      </c>
      <c r="I50" s="451">
        <f t="shared" si="1"/>
        <v>8178</v>
      </c>
      <c r="J50" s="451">
        <v>16853</v>
      </c>
      <c r="K50" s="451">
        <v>16977</v>
      </c>
      <c r="L50" s="451">
        <v>148</v>
      </c>
      <c r="M50" s="456">
        <v>0</v>
      </c>
      <c r="N50" s="451">
        <v>24</v>
      </c>
      <c r="O50" s="451">
        <v>24</v>
      </c>
      <c r="P50" s="456">
        <v>0</v>
      </c>
      <c r="Q50" s="438">
        <v>35</v>
      </c>
    </row>
    <row r="51" spans="1:17" ht="13.5" customHeight="1">
      <c r="A51" s="454">
        <v>36</v>
      </c>
      <c r="B51" s="455" t="s">
        <v>833</v>
      </c>
      <c r="C51" s="433"/>
      <c r="D51" s="451">
        <v>257996</v>
      </c>
      <c r="E51" s="451">
        <v>199536</v>
      </c>
      <c r="F51" s="451">
        <v>58460</v>
      </c>
      <c r="G51" s="451">
        <v>101124</v>
      </c>
      <c r="H51" s="451">
        <v>173165</v>
      </c>
      <c r="I51" s="451">
        <f t="shared" si="1"/>
        <v>-72041</v>
      </c>
      <c r="J51" s="451">
        <v>-13581</v>
      </c>
      <c r="K51" s="451">
        <v>2037</v>
      </c>
      <c r="L51" s="451">
        <v>30452</v>
      </c>
      <c r="M51" s="456">
        <v>0</v>
      </c>
      <c r="N51" s="451">
        <v>14834</v>
      </c>
      <c r="O51" s="451">
        <v>5600</v>
      </c>
      <c r="P51" s="451">
        <v>9234</v>
      </c>
      <c r="Q51" s="438">
        <v>36</v>
      </c>
    </row>
    <row r="52" spans="1:17" ht="13.5" customHeight="1">
      <c r="A52" s="454">
        <v>37</v>
      </c>
      <c r="B52" s="455" t="s">
        <v>834</v>
      </c>
      <c r="C52" s="433"/>
      <c r="D52" s="451">
        <v>147795</v>
      </c>
      <c r="E52" s="451">
        <v>130109</v>
      </c>
      <c r="F52" s="451">
        <v>17686</v>
      </c>
      <c r="G52" s="451">
        <v>34672</v>
      </c>
      <c r="H52" s="451">
        <v>52358</v>
      </c>
      <c r="I52" s="451">
        <f t="shared" si="1"/>
        <v>-17686</v>
      </c>
      <c r="J52" s="456">
        <v>0</v>
      </c>
      <c r="K52" s="456">
        <v>0</v>
      </c>
      <c r="L52" s="456">
        <v>0</v>
      </c>
      <c r="M52" s="456">
        <v>0</v>
      </c>
      <c r="N52" s="456">
        <v>0</v>
      </c>
      <c r="O52" s="456">
        <v>0</v>
      </c>
      <c r="P52" s="456">
        <v>0</v>
      </c>
      <c r="Q52" s="438">
        <v>37</v>
      </c>
    </row>
    <row r="53" spans="1:17" ht="13.5" customHeight="1">
      <c r="A53" s="454">
        <v>38</v>
      </c>
      <c r="B53" s="455" t="s">
        <v>835</v>
      </c>
      <c r="C53" s="433"/>
      <c r="D53" s="451">
        <v>37982</v>
      </c>
      <c r="E53" s="451">
        <v>37982</v>
      </c>
      <c r="F53" s="456">
        <v>0</v>
      </c>
      <c r="G53" s="451">
        <v>18337</v>
      </c>
      <c r="H53" s="451">
        <v>18337</v>
      </c>
      <c r="I53" s="456">
        <f t="shared" si="1"/>
        <v>0</v>
      </c>
      <c r="J53" s="451"/>
      <c r="K53" s="451"/>
      <c r="L53" s="456">
        <v>0</v>
      </c>
      <c r="M53" s="456">
        <v>0</v>
      </c>
      <c r="N53" s="456">
        <v>0</v>
      </c>
      <c r="O53" s="456">
        <v>0</v>
      </c>
      <c r="P53" s="456">
        <v>0</v>
      </c>
      <c r="Q53" s="438">
        <v>38</v>
      </c>
    </row>
    <row r="54" spans="1:17" ht="13.5" customHeight="1">
      <c r="A54" s="454">
        <v>39</v>
      </c>
      <c r="B54" s="455" t="s">
        <v>780</v>
      </c>
      <c r="C54" s="433"/>
      <c r="D54" s="451">
        <v>125609</v>
      </c>
      <c r="E54" s="451">
        <v>106247</v>
      </c>
      <c r="F54" s="451">
        <v>19362</v>
      </c>
      <c r="G54" s="451">
        <v>31121</v>
      </c>
      <c r="H54" s="451">
        <v>47751</v>
      </c>
      <c r="I54" s="451">
        <f t="shared" si="1"/>
        <v>-16630</v>
      </c>
      <c r="J54" s="451">
        <v>2732</v>
      </c>
      <c r="K54" s="451">
        <v>68</v>
      </c>
      <c r="L54" s="451">
        <v>1792</v>
      </c>
      <c r="M54" s="456">
        <v>0</v>
      </c>
      <c r="N54" s="451">
        <v>4456</v>
      </c>
      <c r="O54" s="456">
        <v>0</v>
      </c>
      <c r="P54" s="451">
        <v>4456</v>
      </c>
      <c r="Q54" s="438">
        <v>39</v>
      </c>
    </row>
    <row r="55" spans="1:17" ht="13.5" customHeight="1">
      <c r="A55" s="454">
        <v>40</v>
      </c>
      <c r="B55" s="455" t="s">
        <v>836</v>
      </c>
      <c r="C55" s="433"/>
      <c r="D55" s="451">
        <v>65334</v>
      </c>
      <c r="E55" s="451">
        <v>65334</v>
      </c>
      <c r="F55" s="456">
        <v>0</v>
      </c>
      <c r="G55" s="451">
        <v>16631</v>
      </c>
      <c r="H55" s="451">
        <v>16631</v>
      </c>
      <c r="I55" s="456">
        <f t="shared" si="1"/>
        <v>0</v>
      </c>
      <c r="J55" s="451"/>
      <c r="K55" s="451"/>
      <c r="L55" s="456">
        <v>0</v>
      </c>
      <c r="M55" s="456">
        <v>0</v>
      </c>
      <c r="N55" s="456">
        <v>0</v>
      </c>
      <c r="O55" s="456">
        <v>0</v>
      </c>
      <c r="P55" s="456">
        <v>0</v>
      </c>
      <c r="Q55" s="438">
        <v>40</v>
      </c>
    </row>
    <row r="56" spans="1:17" ht="13.5" customHeight="1">
      <c r="A56" s="454">
        <v>41</v>
      </c>
      <c r="B56" s="455" t="s">
        <v>837</v>
      </c>
      <c r="C56" s="433"/>
      <c r="D56" s="451">
        <v>34458</v>
      </c>
      <c r="E56" s="451">
        <v>25678</v>
      </c>
      <c r="F56" s="451">
        <v>8780</v>
      </c>
      <c r="G56" s="451">
        <v>6623</v>
      </c>
      <c r="H56" s="451">
        <v>19377</v>
      </c>
      <c r="I56" s="451">
        <f t="shared" si="1"/>
        <v>-12754</v>
      </c>
      <c r="J56" s="451">
        <v>-3974</v>
      </c>
      <c r="K56" s="451">
        <v>1</v>
      </c>
      <c r="L56" s="451">
        <v>15786</v>
      </c>
      <c r="M56" s="456">
        <v>0</v>
      </c>
      <c r="N56" s="451">
        <v>11811</v>
      </c>
      <c r="O56" s="456">
        <v>0</v>
      </c>
      <c r="P56" s="451">
        <v>11811</v>
      </c>
      <c r="Q56" s="438">
        <v>41</v>
      </c>
    </row>
    <row r="57" spans="1:17" ht="13.5" customHeight="1">
      <c r="A57" s="454">
        <v>42</v>
      </c>
      <c r="B57" s="455" t="s">
        <v>194</v>
      </c>
      <c r="C57" s="433"/>
      <c r="D57" s="451">
        <v>22262</v>
      </c>
      <c r="E57" s="451">
        <v>18287</v>
      </c>
      <c r="F57" s="451">
        <v>3975</v>
      </c>
      <c r="G57" s="451">
        <v>172655</v>
      </c>
      <c r="H57" s="451">
        <v>173244</v>
      </c>
      <c r="I57" s="451">
        <f t="shared" si="1"/>
        <v>-589</v>
      </c>
      <c r="J57" s="451">
        <v>3386</v>
      </c>
      <c r="K57" s="456">
        <v>0</v>
      </c>
      <c r="L57" s="451">
        <v>354</v>
      </c>
      <c r="M57" s="451">
        <v>77047</v>
      </c>
      <c r="N57" s="451">
        <v>-73307</v>
      </c>
      <c r="O57" s="456">
        <v>0</v>
      </c>
      <c r="P57" s="451">
        <v>-73307</v>
      </c>
      <c r="Q57" s="438">
        <v>42</v>
      </c>
    </row>
    <row r="58" spans="1:17" ht="13.5" customHeight="1">
      <c r="A58" s="454">
        <v>43</v>
      </c>
      <c r="B58" s="455" t="s">
        <v>838</v>
      </c>
      <c r="C58" s="433"/>
      <c r="D58" s="451">
        <v>97045</v>
      </c>
      <c r="E58" s="451">
        <v>65003</v>
      </c>
      <c r="F58" s="451">
        <v>32042</v>
      </c>
      <c r="G58" s="451">
        <v>180900</v>
      </c>
      <c r="H58" s="451">
        <v>205402</v>
      </c>
      <c r="I58" s="451">
        <f t="shared" si="1"/>
        <v>-24502</v>
      </c>
      <c r="J58" s="451">
        <v>7540</v>
      </c>
      <c r="K58" s="451">
        <v>10006</v>
      </c>
      <c r="L58" s="451">
        <v>18198</v>
      </c>
      <c r="M58" s="456">
        <v>0</v>
      </c>
      <c r="N58" s="451">
        <v>15732</v>
      </c>
      <c r="O58" s="456">
        <v>0</v>
      </c>
      <c r="P58" s="451">
        <v>15732</v>
      </c>
      <c r="Q58" s="438">
        <v>43</v>
      </c>
    </row>
    <row r="59" spans="1:17" ht="13.5" customHeight="1">
      <c r="A59" s="454">
        <v>44</v>
      </c>
      <c r="B59" s="455" t="s">
        <v>839</v>
      </c>
      <c r="C59" s="433"/>
      <c r="D59" s="451">
        <v>53384</v>
      </c>
      <c r="E59" s="451">
        <v>38922</v>
      </c>
      <c r="F59" s="451">
        <v>14462</v>
      </c>
      <c r="G59" s="451">
        <v>13949</v>
      </c>
      <c r="H59" s="451">
        <v>28371</v>
      </c>
      <c r="I59" s="451">
        <f t="shared" si="1"/>
        <v>-14422</v>
      </c>
      <c r="J59" s="451">
        <v>40</v>
      </c>
      <c r="K59" s="456">
        <v>0</v>
      </c>
      <c r="L59" s="451">
        <v>20</v>
      </c>
      <c r="M59" s="456">
        <v>0</v>
      </c>
      <c r="N59" s="451">
        <v>60</v>
      </c>
      <c r="O59" s="456">
        <v>0</v>
      </c>
      <c r="P59" s="451">
        <v>60</v>
      </c>
      <c r="Q59" s="438">
        <v>44</v>
      </c>
    </row>
    <row r="60" spans="1:17" ht="13.5" customHeight="1">
      <c r="A60" s="454">
        <v>45</v>
      </c>
      <c r="B60" s="455" t="s">
        <v>197</v>
      </c>
      <c r="C60" s="433"/>
      <c r="D60" s="451">
        <v>117906</v>
      </c>
      <c r="E60" s="451">
        <v>92990</v>
      </c>
      <c r="F60" s="451">
        <v>24916</v>
      </c>
      <c r="G60" s="451">
        <v>49515</v>
      </c>
      <c r="H60" s="451">
        <v>74404</v>
      </c>
      <c r="I60" s="451">
        <f t="shared" si="1"/>
        <v>-24889</v>
      </c>
      <c r="J60" s="451">
        <v>27</v>
      </c>
      <c r="K60" s="456">
        <v>0</v>
      </c>
      <c r="L60" s="451">
        <v>1250</v>
      </c>
      <c r="M60" s="456">
        <v>0</v>
      </c>
      <c r="N60" s="451">
        <v>1277</v>
      </c>
      <c r="O60" s="456">
        <v>0</v>
      </c>
      <c r="P60" s="451">
        <v>1277</v>
      </c>
      <c r="Q60" s="438">
        <v>45</v>
      </c>
    </row>
    <row r="61" spans="1:17" ht="13.5" customHeight="1">
      <c r="A61" s="454">
        <v>46</v>
      </c>
      <c r="B61" s="455" t="s">
        <v>765</v>
      </c>
      <c r="C61" s="433"/>
      <c r="D61" s="451">
        <v>56306</v>
      </c>
      <c r="E61" s="451">
        <v>51852</v>
      </c>
      <c r="F61" s="451">
        <v>4454</v>
      </c>
      <c r="G61" s="451">
        <v>16300</v>
      </c>
      <c r="H61" s="451">
        <v>22138</v>
      </c>
      <c r="I61" s="451">
        <f t="shared" si="1"/>
        <v>-5838</v>
      </c>
      <c r="J61" s="451">
        <v>-1384</v>
      </c>
      <c r="K61" s="456">
        <v>0</v>
      </c>
      <c r="L61" s="451">
        <v>1779</v>
      </c>
      <c r="M61" s="456">
        <v>0</v>
      </c>
      <c r="N61" s="451">
        <v>395</v>
      </c>
      <c r="O61" s="456">
        <v>0</v>
      </c>
      <c r="P61" s="451">
        <v>395</v>
      </c>
      <c r="Q61" s="438">
        <v>46</v>
      </c>
    </row>
    <row r="62" spans="1:17" ht="13.5" customHeight="1">
      <c r="A62" s="454">
        <v>47</v>
      </c>
      <c r="B62" s="455" t="s">
        <v>840</v>
      </c>
      <c r="C62" s="433"/>
      <c r="D62" s="451">
        <v>17414</v>
      </c>
      <c r="E62" s="451">
        <v>17540</v>
      </c>
      <c r="F62" s="451">
        <v>-126</v>
      </c>
      <c r="G62" s="451">
        <v>61286</v>
      </c>
      <c r="H62" s="451">
        <v>61346</v>
      </c>
      <c r="I62" s="451">
        <f t="shared" si="1"/>
        <v>-60</v>
      </c>
      <c r="J62" s="451">
        <v>-186</v>
      </c>
      <c r="K62" s="456">
        <v>0</v>
      </c>
      <c r="L62" s="451">
        <v>266</v>
      </c>
      <c r="M62" s="456">
        <v>0</v>
      </c>
      <c r="N62" s="451">
        <v>80</v>
      </c>
      <c r="O62" s="456">
        <v>0</v>
      </c>
      <c r="P62" s="451">
        <v>80</v>
      </c>
      <c r="Q62" s="438">
        <v>47</v>
      </c>
    </row>
    <row r="63" spans="1:17" ht="13.5" customHeight="1">
      <c r="A63" s="454">
        <v>48</v>
      </c>
      <c r="B63" s="455" t="s">
        <v>841</v>
      </c>
      <c r="C63" s="433"/>
      <c r="D63" s="451">
        <v>55249</v>
      </c>
      <c r="E63" s="451">
        <v>43057</v>
      </c>
      <c r="F63" s="451">
        <v>12192</v>
      </c>
      <c r="G63" s="451">
        <v>110441</v>
      </c>
      <c r="H63" s="451">
        <v>119070</v>
      </c>
      <c r="I63" s="451">
        <f t="shared" si="1"/>
        <v>-8629</v>
      </c>
      <c r="J63" s="451">
        <v>3563</v>
      </c>
      <c r="K63" s="451">
        <v>2871</v>
      </c>
      <c r="L63" s="451">
        <v>8</v>
      </c>
      <c r="M63" s="456">
        <v>0</v>
      </c>
      <c r="N63" s="451">
        <v>700</v>
      </c>
      <c r="O63" s="456">
        <v>0</v>
      </c>
      <c r="P63" s="451">
        <v>700</v>
      </c>
      <c r="Q63" s="438">
        <v>48</v>
      </c>
    </row>
    <row r="64" spans="1:17" ht="13.5" customHeight="1">
      <c r="A64" s="454">
        <v>49</v>
      </c>
      <c r="B64" s="455" t="s">
        <v>842</v>
      </c>
      <c r="C64" s="433"/>
      <c r="D64" s="451">
        <v>69461</v>
      </c>
      <c r="E64" s="451">
        <v>64432</v>
      </c>
      <c r="F64" s="451">
        <v>5029</v>
      </c>
      <c r="G64" s="451">
        <v>64685</v>
      </c>
      <c r="H64" s="451">
        <v>69918</v>
      </c>
      <c r="I64" s="451">
        <f t="shared" si="1"/>
        <v>-5233</v>
      </c>
      <c r="J64" s="451">
        <v>-204</v>
      </c>
      <c r="K64" s="451">
        <v>100</v>
      </c>
      <c r="L64" s="451">
        <v>970</v>
      </c>
      <c r="M64" s="456">
        <v>0</v>
      </c>
      <c r="N64" s="451">
        <v>666</v>
      </c>
      <c r="O64" s="456">
        <v>0</v>
      </c>
      <c r="P64" s="451">
        <v>666</v>
      </c>
      <c r="Q64" s="438">
        <v>49</v>
      </c>
    </row>
    <row r="65" spans="1:17" ht="13.5" customHeight="1">
      <c r="A65" s="454">
        <v>50</v>
      </c>
      <c r="B65" s="455" t="s">
        <v>843</v>
      </c>
      <c r="C65" s="433"/>
      <c r="D65" s="451">
        <v>116344</v>
      </c>
      <c r="E65" s="451">
        <v>80292</v>
      </c>
      <c r="F65" s="451">
        <v>36052</v>
      </c>
      <c r="G65" s="451">
        <v>19826</v>
      </c>
      <c r="H65" s="451">
        <v>55878</v>
      </c>
      <c r="I65" s="451">
        <f t="shared" si="1"/>
        <v>-36052</v>
      </c>
      <c r="J65" s="456">
        <v>0</v>
      </c>
      <c r="K65" s="456">
        <v>0</v>
      </c>
      <c r="L65" s="456">
        <v>0</v>
      </c>
      <c r="M65" s="456">
        <v>0</v>
      </c>
      <c r="N65" s="451"/>
      <c r="O65" s="456">
        <v>0</v>
      </c>
      <c r="P65" s="451"/>
      <c r="Q65" s="438">
        <v>50</v>
      </c>
    </row>
    <row r="66" spans="1:17" ht="13.5" customHeight="1">
      <c r="A66" s="454">
        <v>51</v>
      </c>
      <c r="B66" s="455" t="s">
        <v>203</v>
      </c>
      <c r="C66" s="433"/>
      <c r="D66" s="451">
        <v>120993</v>
      </c>
      <c r="E66" s="451">
        <v>77607</v>
      </c>
      <c r="F66" s="451">
        <v>43386</v>
      </c>
      <c r="G66" s="451">
        <v>373474</v>
      </c>
      <c r="H66" s="451">
        <v>390108</v>
      </c>
      <c r="I66" s="451">
        <f t="shared" si="1"/>
        <v>-16634</v>
      </c>
      <c r="J66" s="451">
        <v>26752</v>
      </c>
      <c r="K66" s="456">
        <v>0</v>
      </c>
      <c r="L66" s="456">
        <v>0</v>
      </c>
      <c r="M66" s="451">
        <v>171810</v>
      </c>
      <c r="N66" s="451">
        <v>-145058</v>
      </c>
      <c r="O66" s="456">
        <v>0</v>
      </c>
      <c r="P66" s="451">
        <v>-145058</v>
      </c>
      <c r="Q66" s="438">
        <v>51</v>
      </c>
    </row>
    <row r="67" spans="1:17" ht="13.5" customHeight="1">
      <c r="A67" s="454">
        <v>52</v>
      </c>
      <c r="B67" s="455" t="s">
        <v>844</v>
      </c>
      <c r="C67" s="433"/>
      <c r="D67" s="451">
        <v>18150</v>
      </c>
      <c r="E67" s="451">
        <v>18150</v>
      </c>
      <c r="F67" s="456">
        <v>0</v>
      </c>
      <c r="G67" s="451">
        <v>25878</v>
      </c>
      <c r="H67" s="451">
        <v>25878</v>
      </c>
      <c r="I67" s="456">
        <f t="shared" si="1"/>
        <v>0</v>
      </c>
      <c r="J67" s="456">
        <v>0</v>
      </c>
      <c r="K67" s="456">
        <v>0</v>
      </c>
      <c r="L67" s="456">
        <v>0</v>
      </c>
      <c r="M67" s="451"/>
      <c r="N67" s="451"/>
      <c r="O67" s="456">
        <v>0</v>
      </c>
      <c r="P67" s="451"/>
      <c r="Q67" s="438">
        <v>52</v>
      </c>
    </row>
    <row r="68" spans="1:17" ht="7.5" customHeight="1">
      <c r="A68" s="432"/>
      <c r="B68" s="432"/>
      <c r="C68" s="433"/>
      <c r="D68" s="446"/>
      <c r="E68" s="446"/>
      <c r="F68" s="446"/>
      <c r="G68" s="446"/>
      <c r="H68" s="446"/>
      <c r="I68" s="446"/>
      <c r="J68" s="446"/>
      <c r="K68" s="446"/>
      <c r="L68" s="446"/>
      <c r="M68" s="446"/>
      <c r="N68" s="446"/>
      <c r="O68" s="446"/>
      <c r="P68" s="446"/>
      <c r="Q68" s="435"/>
    </row>
    <row r="69" spans="1:17" ht="13.5" customHeight="1">
      <c r="A69" s="453" t="s">
        <v>845</v>
      </c>
      <c r="B69" s="453"/>
      <c r="C69" s="433"/>
      <c r="D69" s="451">
        <f>SUM(D71:D78)</f>
        <v>677043</v>
      </c>
      <c r="E69" s="451">
        <f aca="true" t="shared" si="2" ref="E69:P69">SUM(E71:E78)</f>
        <v>639405</v>
      </c>
      <c r="F69" s="451">
        <f t="shared" si="2"/>
        <v>37638</v>
      </c>
      <c r="G69" s="451">
        <f t="shared" si="2"/>
        <v>68476</v>
      </c>
      <c r="H69" s="451">
        <f t="shared" si="2"/>
        <v>122340</v>
      </c>
      <c r="I69" s="451">
        <f t="shared" si="2"/>
        <v>-53864</v>
      </c>
      <c r="J69" s="451">
        <f t="shared" si="2"/>
        <v>-16226</v>
      </c>
      <c r="K69" s="451">
        <f t="shared" si="2"/>
        <v>4663</v>
      </c>
      <c r="L69" s="451">
        <f t="shared" si="2"/>
        <v>8411</v>
      </c>
      <c r="M69" s="451">
        <f t="shared" si="2"/>
        <v>59226</v>
      </c>
      <c r="N69" s="451">
        <f t="shared" si="2"/>
        <v>-56333</v>
      </c>
      <c r="O69" s="456">
        <f>SUM(O71:O78)</f>
        <v>0</v>
      </c>
      <c r="P69" s="451">
        <f t="shared" si="2"/>
        <v>-56333</v>
      </c>
      <c r="Q69" s="458" t="s">
        <v>846</v>
      </c>
    </row>
    <row r="70" spans="1:17" ht="13.5" customHeight="1">
      <c r="A70" s="432"/>
      <c r="B70" s="459" t="s">
        <v>847</v>
      </c>
      <c r="C70" s="433"/>
      <c r="D70" s="446"/>
      <c r="E70" s="446"/>
      <c r="F70" s="446"/>
      <c r="G70" s="446"/>
      <c r="H70" s="446"/>
      <c r="I70" s="446"/>
      <c r="J70" s="446"/>
      <c r="K70" s="446"/>
      <c r="L70" s="446"/>
      <c r="M70" s="446"/>
      <c r="N70" s="446"/>
      <c r="O70" s="446"/>
      <c r="P70" s="446"/>
      <c r="Q70" s="458" t="s">
        <v>848</v>
      </c>
    </row>
    <row r="71" spans="1:17" ht="13.5" customHeight="1">
      <c r="A71" s="454">
        <v>1</v>
      </c>
      <c r="B71" s="455" t="s">
        <v>849</v>
      </c>
      <c r="C71" s="433"/>
      <c r="D71" s="451">
        <v>344244</v>
      </c>
      <c r="E71" s="451">
        <v>303833</v>
      </c>
      <c r="F71" s="451">
        <v>40411</v>
      </c>
      <c r="G71" s="451">
        <v>13344</v>
      </c>
      <c r="H71" s="451">
        <v>53747</v>
      </c>
      <c r="I71" s="451">
        <v>-40403</v>
      </c>
      <c r="J71" s="451">
        <v>8</v>
      </c>
      <c r="K71" s="451">
        <v>8</v>
      </c>
      <c r="L71" s="456">
        <v>0</v>
      </c>
      <c r="M71" s="456">
        <v>0</v>
      </c>
      <c r="N71" s="456">
        <v>0</v>
      </c>
      <c r="O71" s="456">
        <v>0</v>
      </c>
      <c r="P71" s="456">
        <v>0</v>
      </c>
      <c r="Q71" s="458" t="s">
        <v>850</v>
      </c>
    </row>
    <row r="72" spans="1:17" ht="13.5" customHeight="1">
      <c r="A72" s="454">
        <v>2</v>
      </c>
      <c r="B72" s="455" t="s">
        <v>763</v>
      </c>
      <c r="C72" s="433"/>
      <c r="D72" s="451">
        <v>103528</v>
      </c>
      <c r="E72" s="451">
        <v>102578</v>
      </c>
      <c r="F72" s="451">
        <v>950</v>
      </c>
      <c r="G72" s="456">
        <v>0</v>
      </c>
      <c r="H72" s="451">
        <v>4542</v>
      </c>
      <c r="I72" s="451">
        <v>-4542</v>
      </c>
      <c r="J72" s="451">
        <v>-3592</v>
      </c>
      <c r="K72" s="456">
        <v>0</v>
      </c>
      <c r="L72" s="451">
        <v>3592</v>
      </c>
      <c r="M72" s="456">
        <v>0</v>
      </c>
      <c r="N72" s="451">
        <v>9035</v>
      </c>
      <c r="O72" s="456">
        <v>0</v>
      </c>
      <c r="P72" s="446">
        <v>9035</v>
      </c>
      <c r="Q72" s="458">
        <v>2</v>
      </c>
    </row>
    <row r="73" spans="1:17" ht="13.5" customHeight="1">
      <c r="A73" s="454">
        <v>3</v>
      </c>
      <c r="B73" s="455" t="s">
        <v>851</v>
      </c>
      <c r="C73" s="433"/>
      <c r="D73" s="451">
        <v>47047</v>
      </c>
      <c r="E73" s="451">
        <v>47047</v>
      </c>
      <c r="F73" s="456">
        <v>0</v>
      </c>
      <c r="G73" s="451">
        <v>44686</v>
      </c>
      <c r="H73" s="451">
        <v>44887</v>
      </c>
      <c r="I73" s="451">
        <v>-201</v>
      </c>
      <c r="J73" s="451">
        <v>-201</v>
      </c>
      <c r="K73" s="456">
        <v>0</v>
      </c>
      <c r="L73" s="451">
        <v>201</v>
      </c>
      <c r="M73" s="456">
        <v>0</v>
      </c>
      <c r="N73" s="456">
        <v>0</v>
      </c>
      <c r="O73" s="456">
        <v>0</v>
      </c>
      <c r="P73" s="456">
        <v>0</v>
      </c>
      <c r="Q73" s="458">
        <v>3</v>
      </c>
    </row>
    <row r="74" spans="1:17" ht="13.5" customHeight="1">
      <c r="A74" s="454">
        <v>4</v>
      </c>
      <c r="B74" s="455" t="s">
        <v>852</v>
      </c>
      <c r="C74" s="433"/>
      <c r="D74" s="451">
        <v>138024</v>
      </c>
      <c r="E74" s="451">
        <v>144360</v>
      </c>
      <c r="F74" s="451">
        <v>-6336</v>
      </c>
      <c r="G74" s="451">
        <v>10446</v>
      </c>
      <c r="H74" s="451">
        <v>10446</v>
      </c>
      <c r="I74" s="456">
        <v>0</v>
      </c>
      <c r="J74" s="451">
        <v>-6336</v>
      </c>
      <c r="K74" s="456">
        <v>0</v>
      </c>
      <c r="L74" s="456">
        <v>0</v>
      </c>
      <c r="M74" s="456">
        <v>0</v>
      </c>
      <c r="N74" s="456">
        <v>0</v>
      </c>
      <c r="O74" s="456">
        <v>0</v>
      </c>
      <c r="P74" s="456">
        <v>0</v>
      </c>
      <c r="Q74" s="458">
        <v>4</v>
      </c>
    </row>
    <row r="75" spans="1:17" ht="13.5" customHeight="1">
      <c r="A75" s="460"/>
      <c r="B75" s="459" t="s">
        <v>853</v>
      </c>
      <c r="C75" s="433"/>
      <c r="D75" s="446"/>
      <c r="E75" s="446"/>
      <c r="F75" s="446"/>
      <c r="G75" s="446"/>
      <c r="H75" s="446"/>
      <c r="I75" s="446"/>
      <c r="J75" s="446"/>
      <c r="K75" s="446"/>
      <c r="L75" s="446"/>
      <c r="M75" s="446"/>
      <c r="N75" s="446"/>
      <c r="O75" s="446"/>
      <c r="P75" s="446"/>
      <c r="Q75" s="458" t="s">
        <v>854</v>
      </c>
    </row>
    <row r="76" spans="1:17" ht="13.5" customHeight="1">
      <c r="A76" s="454">
        <v>5</v>
      </c>
      <c r="B76" s="455" t="s">
        <v>818</v>
      </c>
      <c r="C76" s="433"/>
      <c r="D76" s="451">
        <v>16566</v>
      </c>
      <c r="E76" s="451">
        <v>18909</v>
      </c>
      <c r="F76" s="451">
        <v>-2343</v>
      </c>
      <c r="G76" s="456">
        <v>0</v>
      </c>
      <c r="H76" s="451">
        <v>7502</v>
      </c>
      <c r="I76" s="451">
        <v>-7502</v>
      </c>
      <c r="J76" s="451">
        <v>-9845</v>
      </c>
      <c r="K76" s="456">
        <v>0</v>
      </c>
      <c r="L76" s="456">
        <v>0</v>
      </c>
      <c r="M76" s="451">
        <v>59226</v>
      </c>
      <c r="N76" s="451">
        <v>-69071</v>
      </c>
      <c r="O76" s="456">
        <v>0</v>
      </c>
      <c r="P76" s="446">
        <v>-69071</v>
      </c>
      <c r="Q76" s="458">
        <v>5</v>
      </c>
    </row>
    <row r="77" spans="1:17" ht="13.5" customHeight="1">
      <c r="A77" s="460"/>
      <c r="B77" s="459" t="s">
        <v>855</v>
      </c>
      <c r="C77" s="433"/>
      <c r="D77" s="446"/>
      <c r="E77" s="446"/>
      <c r="F77" s="446"/>
      <c r="G77" s="446"/>
      <c r="H77" s="446"/>
      <c r="I77" s="446"/>
      <c r="J77" s="446"/>
      <c r="K77" s="446"/>
      <c r="L77" s="446"/>
      <c r="M77" s="446"/>
      <c r="N77" s="446"/>
      <c r="O77" s="446"/>
      <c r="P77" s="446"/>
      <c r="Q77" s="458" t="s">
        <v>856</v>
      </c>
    </row>
    <row r="78" spans="1:17" ht="13.5" customHeight="1">
      <c r="A78" s="454">
        <v>6</v>
      </c>
      <c r="B78" s="455" t="s">
        <v>754</v>
      </c>
      <c r="C78" s="433"/>
      <c r="D78" s="451">
        <v>27634</v>
      </c>
      <c r="E78" s="451">
        <v>22678</v>
      </c>
      <c r="F78" s="451">
        <v>4956</v>
      </c>
      <c r="G78" s="456">
        <v>0</v>
      </c>
      <c r="H78" s="451">
        <v>1216</v>
      </c>
      <c r="I78" s="451">
        <v>-1216</v>
      </c>
      <c r="J78" s="451">
        <v>3740</v>
      </c>
      <c r="K78" s="451">
        <v>4655</v>
      </c>
      <c r="L78" s="451">
        <v>4618</v>
      </c>
      <c r="M78" s="456">
        <v>0</v>
      </c>
      <c r="N78" s="451">
        <v>3703</v>
      </c>
      <c r="O78" s="456">
        <v>0</v>
      </c>
      <c r="P78" s="446">
        <v>3703</v>
      </c>
      <c r="Q78" s="458">
        <v>6</v>
      </c>
    </row>
    <row r="79" spans="1:17" ht="7.5" customHeight="1">
      <c r="A79" s="432"/>
      <c r="B79" s="432"/>
      <c r="C79" s="433"/>
      <c r="D79" s="446"/>
      <c r="E79" s="446"/>
      <c r="F79" s="446"/>
      <c r="G79" s="446"/>
      <c r="H79" s="446"/>
      <c r="I79" s="446"/>
      <c r="J79" s="446"/>
      <c r="K79" s="446"/>
      <c r="L79" s="446"/>
      <c r="M79" s="446"/>
      <c r="N79" s="446"/>
      <c r="O79" s="446"/>
      <c r="P79" s="446"/>
      <c r="Q79" s="435"/>
    </row>
    <row r="80" spans="1:17" ht="13.5">
      <c r="A80" s="453" t="s">
        <v>857</v>
      </c>
      <c r="B80" s="453"/>
      <c r="C80" s="461"/>
      <c r="D80" s="451">
        <f>SUM(D81:D84)</f>
        <v>13075</v>
      </c>
      <c r="E80" s="451">
        <f aca="true" t="shared" si="3" ref="E80:P80">SUM(E81:E84)</f>
        <v>13073</v>
      </c>
      <c r="F80" s="451">
        <f t="shared" si="3"/>
        <v>2</v>
      </c>
      <c r="G80" s="451">
        <f t="shared" si="3"/>
        <v>57550</v>
      </c>
      <c r="H80" s="451">
        <f t="shared" si="3"/>
        <v>57888</v>
      </c>
      <c r="I80" s="451">
        <f t="shared" si="3"/>
        <v>-338</v>
      </c>
      <c r="J80" s="451">
        <f t="shared" si="3"/>
        <v>-336</v>
      </c>
      <c r="K80" s="456">
        <f t="shared" si="3"/>
        <v>0</v>
      </c>
      <c r="L80" s="451">
        <f t="shared" si="3"/>
        <v>338</v>
      </c>
      <c r="M80" s="456">
        <f t="shared" si="3"/>
        <v>0</v>
      </c>
      <c r="N80" s="451">
        <f t="shared" si="3"/>
        <v>2</v>
      </c>
      <c r="O80" s="456">
        <f t="shared" si="3"/>
        <v>0</v>
      </c>
      <c r="P80" s="451">
        <f t="shared" si="3"/>
        <v>2</v>
      </c>
      <c r="Q80" s="462" t="s">
        <v>858</v>
      </c>
    </row>
    <row r="81" spans="1:17" ht="13.5">
      <c r="A81" s="455">
        <v>1</v>
      </c>
      <c r="B81" s="455" t="s">
        <v>816</v>
      </c>
      <c r="C81" s="461"/>
      <c r="D81" s="456">
        <v>0</v>
      </c>
      <c r="E81" s="456">
        <v>0</v>
      </c>
      <c r="F81" s="456">
        <v>0</v>
      </c>
      <c r="G81" s="451">
        <v>23410</v>
      </c>
      <c r="H81" s="451">
        <v>23410</v>
      </c>
      <c r="I81" s="456">
        <v>0</v>
      </c>
      <c r="J81" s="451"/>
      <c r="K81" s="456">
        <v>0</v>
      </c>
      <c r="L81" s="456">
        <v>0</v>
      </c>
      <c r="M81" s="456">
        <v>0</v>
      </c>
      <c r="N81" s="456">
        <v>0</v>
      </c>
      <c r="O81" s="456">
        <v>0</v>
      </c>
      <c r="P81" s="456">
        <v>0</v>
      </c>
      <c r="Q81" s="462">
        <v>1</v>
      </c>
    </row>
    <row r="82" spans="1:17" ht="13.5">
      <c r="A82" s="454">
        <v>2</v>
      </c>
      <c r="B82" s="455" t="s">
        <v>859</v>
      </c>
      <c r="C82" s="461"/>
      <c r="D82" s="451">
        <v>8541</v>
      </c>
      <c r="E82" s="451">
        <v>8541</v>
      </c>
      <c r="F82" s="456">
        <v>0</v>
      </c>
      <c r="G82" s="451">
        <v>34140</v>
      </c>
      <c r="H82" s="451">
        <v>34478</v>
      </c>
      <c r="I82" s="451">
        <v>-338</v>
      </c>
      <c r="J82" s="451">
        <v>-338</v>
      </c>
      <c r="K82" s="456">
        <v>0</v>
      </c>
      <c r="L82" s="451">
        <v>338</v>
      </c>
      <c r="M82" s="456">
        <v>0</v>
      </c>
      <c r="N82" s="456">
        <v>0</v>
      </c>
      <c r="O82" s="456">
        <v>0</v>
      </c>
      <c r="P82" s="456">
        <v>0</v>
      </c>
      <c r="Q82" s="462">
        <v>2</v>
      </c>
    </row>
    <row r="83" spans="1:17" ht="13.5">
      <c r="A83" s="454">
        <v>3</v>
      </c>
      <c r="B83" s="455" t="s">
        <v>860</v>
      </c>
      <c r="C83" s="461"/>
      <c r="D83" s="451">
        <v>3112</v>
      </c>
      <c r="E83" s="451">
        <v>3112</v>
      </c>
      <c r="F83" s="456">
        <v>0</v>
      </c>
      <c r="G83" s="456">
        <v>0</v>
      </c>
      <c r="H83" s="456">
        <v>0</v>
      </c>
      <c r="I83" s="456">
        <v>0</v>
      </c>
      <c r="J83" s="456">
        <v>0</v>
      </c>
      <c r="K83" s="456">
        <v>0</v>
      </c>
      <c r="L83" s="456">
        <v>0</v>
      </c>
      <c r="M83" s="456">
        <v>0</v>
      </c>
      <c r="N83" s="456">
        <v>0</v>
      </c>
      <c r="O83" s="456">
        <v>0</v>
      </c>
      <c r="P83" s="456">
        <v>0</v>
      </c>
      <c r="Q83" s="462">
        <v>3</v>
      </c>
    </row>
    <row r="84" spans="1:17" ht="13.5">
      <c r="A84" s="454">
        <v>4</v>
      </c>
      <c r="B84" s="455" t="s">
        <v>861</v>
      </c>
      <c r="C84" s="461"/>
      <c r="D84" s="451">
        <v>1422</v>
      </c>
      <c r="E84" s="451">
        <v>1420</v>
      </c>
      <c r="F84" s="451">
        <v>2</v>
      </c>
      <c r="G84" s="456">
        <v>0</v>
      </c>
      <c r="H84" s="456">
        <v>0</v>
      </c>
      <c r="I84" s="456">
        <v>0</v>
      </c>
      <c r="J84" s="451">
        <v>2</v>
      </c>
      <c r="K84" s="456">
        <v>0</v>
      </c>
      <c r="L84" s="456">
        <v>0</v>
      </c>
      <c r="M84" s="456">
        <v>0</v>
      </c>
      <c r="N84" s="451">
        <v>2</v>
      </c>
      <c r="O84" s="456">
        <v>0</v>
      </c>
      <c r="P84" s="451">
        <v>2</v>
      </c>
      <c r="Q84" s="462">
        <v>4</v>
      </c>
    </row>
    <row r="85" spans="1:17" ht="7.5" customHeight="1">
      <c r="A85" s="463"/>
      <c r="B85" s="463"/>
      <c r="C85" s="461"/>
      <c r="D85" s="464"/>
      <c r="E85" s="464"/>
      <c r="F85" s="464"/>
      <c r="G85" s="464"/>
      <c r="H85" s="464"/>
      <c r="I85" s="464"/>
      <c r="J85" s="464"/>
      <c r="K85" s="464"/>
      <c r="L85" s="464"/>
      <c r="M85" s="464"/>
      <c r="N85" s="464"/>
      <c r="O85" s="464"/>
      <c r="P85" s="465"/>
      <c r="Q85" s="466"/>
    </row>
    <row r="86" spans="1:17" ht="13.5">
      <c r="A86" s="467" t="s">
        <v>862</v>
      </c>
      <c r="B86" s="467"/>
      <c r="C86" s="461"/>
      <c r="D86" s="464">
        <f>SUM(D87,D88)</f>
        <v>54443</v>
      </c>
      <c r="E86" s="464">
        <f aca="true" t="shared" si="4" ref="E86:P86">SUM(E87,E88)</f>
        <v>12037</v>
      </c>
      <c r="F86" s="464">
        <f t="shared" si="4"/>
        <v>42406</v>
      </c>
      <c r="G86" s="464">
        <f t="shared" si="4"/>
        <v>119974</v>
      </c>
      <c r="H86" s="464">
        <f t="shared" si="4"/>
        <v>126760</v>
      </c>
      <c r="I86" s="464">
        <f t="shared" si="4"/>
        <v>-6786</v>
      </c>
      <c r="J86" s="464">
        <f t="shared" si="4"/>
        <v>35620</v>
      </c>
      <c r="K86" s="464">
        <f t="shared" si="4"/>
        <v>33219</v>
      </c>
      <c r="L86" s="464">
        <f t="shared" si="4"/>
        <v>481</v>
      </c>
      <c r="M86" s="468">
        <f t="shared" si="4"/>
        <v>0</v>
      </c>
      <c r="N86" s="464">
        <f t="shared" si="4"/>
        <v>2882</v>
      </c>
      <c r="O86" s="468">
        <f t="shared" si="4"/>
        <v>0</v>
      </c>
      <c r="P86" s="464">
        <f t="shared" si="4"/>
        <v>2882</v>
      </c>
      <c r="Q86" s="462" t="s">
        <v>863</v>
      </c>
    </row>
    <row r="87" spans="1:17" ht="13.5">
      <c r="A87" s="469">
        <v>1</v>
      </c>
      <c r="B87" s="470" t="s">
        <v>825</v>
      </c>
      <c r="C87" s="461"/>
      <c r="D87" s="464">
        <v>44942</v>
      </c>
      <c r="E87" s="464">
        <v>9322</v>
      </c>
      <c r="F87" s="464">
        <v>35620</v>
      </c>
      <c r="G87" s="456">
        <v>0</v>
      </c>
      <c r="H87" s="456">
        <v>0</v>
      </c>
      <c r="I87" s="456">
        <v>0</v>
      </c>
      <c r="J87" s="464">
        <v>35620</v>
      </c>
      <c r="K87" s="464">
        <v>33219</v>
      </c>
      <c r="L87" s="464">
        <v>481</v>
      </c>
      <c r="M87" s="456">
        <v>0</v>
      </c>
      <c r="N87" s="464">
        <v>2882</v>
      </c>
      <c r="O87" s="456">
        <v>0</v>
      </c>
      <c r="P87" s="464">
        <v>2882</v>
      </c>
      <c r="Q87" s="462">
        <v>1</v>
      </c>
    </row>
    <row r="88" spans="1:17" ht="13.5">
      <c r="A88" s="469">
        <v>2</v>
      </c>
      <c r="B88" s="471" t="s">
        <v>701</v>
      </c>
      <c r="C88" s="461"/>
      <c r="D88" s="464">
        <v>9501</v>
      </c>
      <c r="E88" s="464">
        <v>2715</v>
      </c>
      <c r="F88" s="464">
        <v>6786</v>
      </c>
      <c r="G88" s="464">
        <v>119974</v>
      </c>
      <c r="H88" s="464">
        <v>126760</v>
      </c>
      <c r="I88" s="464">
        <v>-6786</v>
      </c>
      <c r="J88" s="456">
        <v>0</v>
      </c>
      <c r="K88" s="456">
        <v>0</v>
      </c>
      <c r="L88" s="456">
        <v>0</v>
      </c>
      <c r="M88" s="456">
        <v>0</v>
      </c>
      <c r="N88" s="456">
        <v>0</v>
      </c>
      <c r="O88" s="456">
        <v>0</v>
      </c>
      <c r="P88" s="456">
        <v>0</v>
      </c>
      <c r="Q88" s="462">
        <v>2</v>
      </c>
    </row>
    <row r="89" spans="1:17" ht="7.5" customHeight="1">
      <c r="A89" s="472"/>
      <c r="B89" s="472"/>
      <c r="C89" s="473"/>
      <c r="D89" s="472"/>
      <c r="E89" s="472"/>
      <c r="F89" s="472"/>
      <c r="G89" s="472"/>
      <c r="H89" s="472"/>
      <c r="I89" s="472"/>
      <c r="J89" s="472"/>
      <c r="K89" s="472"/>
      <c r="L89" s="472"/>
      <c r="M89" s="472"/>
      <c r="N89" s="472"/>
      <c r="O89" s="472"/>
      <c r="P89" s="472"/>
      <c r="Q89" s="474"/>
    </row>
    <row r="104" spans="1:20" ht="7.5" customHeight="1">
      <c r="A104" s="432"/>
      <c r="B104" s="432"/>
      <c r="C104" s="433"/>
      <c r="D104" s="475"/>
      <c r="E104" s="475"/>
      <c r="F104" s="475"/>
      <c r="G104" s="475"/>
      <c r="H104" s="475"/>
      <c r="I104" s="475"/>
      <c r="J104" s="475"/>
      <c r="K104" s="475"/>
      <c r="L104" s="475"/>
      <c r="M104" s="475"/>
      <c r="N104" s="475"/>
      <c r="O104" s="475"/>
      <c r="P104" s="475"/>
      <c r="Q104" s="435"/>
      <c r="R104" s="463"/>
      <c r="S104" s="463"/>
      <c r="T104" s="463"/>
    </row>
    <row r="105" spans="1:17" ht="13.5" customHeight="1">
      <c r="A105" s="405"/>
      <c r="B105" s="405"/>
      <c r="C105" s="405"/>
      <c r="D105" s="405"/>
      <c r="E105" s="405"/>
      <c r="F105" s="405"/>
      <c r="G105" s="405"/>
      <c r="H105" s="405"/>
      <c r="I105" s="405"/>
      <c r="J105" s="405"/>
      <c r="K105" s="405"/>
      <c r="L105" s="405"/>
      <c r="M105" s="405"/>
      <c r="N105" s="405"/>
      <c r="O105" s="405"/>
      <c r="P105" s="405"/>
      <c r="Q105" s="405"/>
    </row>
  </sheetData>
  <mergeCells count="24">
    <mergeCell ref="A86:B86"/>
    <mergeCell ref="A13:C13"/>
    <mergeCell ref="A15:B15"/>
    <mergeCell ref="A69:B69"/>
    <mergeCell ref="A80:B80"/>
    <mergeCell ref="A9:C9"/>
    <mergeCell ref="A10:C10"/>
    <mergeCell ref="A11:C11"/>
    <mergeCell ref="A12:C12"/>
    <mergeCell ref="Q5:Q7"/>
    <mergeCell ref="D6:D7"/>
    <mergeCell ref="E6:E7"/>
    <mergeCell ref="F6:F7"/>
    <mergeCell ref="G6:G7"/>
    <mergeCell ref="H6:H7"/>
    <mergeCell ref="I6:I7"/>
    <mergeCell ref="M5:M7"/>
    <mergeCell ref="N5:N7"/>
    <mergeCell ref="O5:O7"/>
    <mergeCell ref="P5:P7"/>
    <mergeCell ref="A5:C7"/>
    <mergeCell ref="J5:J7"/>
    <mergeCell ref="K5:K7"/>
    <mergeCell ref="L5:L7"/>
  </mergeCells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91"/>
  <sheetViews>
    <sheetView workbookViewId="0" topLeftCell="A1">
      <selection activeCell="A1" sqref="A1:IV16384"/>
    </sheetView>
  </sheetViews>
  <sheetFormatPr defaultColWidth="9.00390625" defaultRowHeight="13.5"/>
  <cols>
    <col min="1" max="1" width="4.625" style="406" customWidth="1"/>
    <col min="2" max="2" width="23.625" style="406" customWidth="1"/>
    <col min="3" max="3" width="1.625" style="406" customWidth="1"/>
    <col min="4" max="16" width="10.625" style="406" customWidth="1"/>
    <col min="17" max="17" width="6.625" style="406" customWidth="1"/>
    <col min="18" max="16384" width="9.00390625" style="406" customWidth="1"/>
  </cols>
  <sheetData>
    <row r="1" spans="1:17" ht="13.5" customHeight="1">
      <c r="A1" s="404" t="s">
        <v>783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</row>
    <row r="2" spans="1:17" ht="13.5" customHeight="1">
      <c r="A2" s="407" t="s">
        <v>737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</row>
    <row r="3" spans="1:17" ht="13.5" customHeight="1">
      <c r="A3" s="408" t="s">
        <v>864</v>
      </c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</row>
    <row r="4" spans="1:17" ht="13.5" customHeight="1" thickBot="1">
      <c r="A4" s="405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10" t="s">
        <v>865</v>
      </c>
    </row>
    <row r="5" spans="1:17" ht="13.5" customHeight="1" thickTop="1">
      <c r="A5" s="411" t="s">
        <v>866</v>
      </c>
      <c r="B5" s="411"/>
      <c r="C5" s="412"/>
      <c r="D5" s="413" t="s">
        <v>786</v>
      </c>
      <c r="E5" s="414"/>
      <c r="F5" s="415"/>
      <c r="G5" s="416" t="s">
        <v>787</v>
      </c>
      <c r="H5" s="417"/>
      <c r="I5" s="417"/>
      <c r="J5" s="418" t="s">
        <v>867</v>
      </c>
      <c r="K5" s="418" t="s">
        <v>868</v>
      </c>
      <c r="L5" s="418" t="s">
        <v>869</v>
      </c>
      <c r="M5" s="418" t="s">
        <v>870</v>
      </c>
      <c r="N5" s="418" t="s">
        <v>871</v>
      </c>
      <c r="O5" s="418" t="s">
        <v>872</v>
      </c>
      <c r="P5" s="418" t="s">
        <v>873</v>
      </c>
      <c r="Q5" s="419" t="s">
        <v>874</v>
      </c>
    </row>
    <row r="6" spans="1:17" ht="13.5" customHeight="1">
      <c r="A6" s="420"/>
      <c r="B6" s="420"/>
      <c r="C6" s="421"/>
      <c r="D6" s="422" t="s">
        <v>875</v>
      </c>
      <c r="E6" s="422" t="s">
        <v>876</v>
      </c>
      <c r="F6" s="422" t="s">
        <v>877</v>
      </c>
      <c r="G6" s="422" t="s">
        <v>878</v>
      </c>
      <c r="H6" s="422" t="s">
        <v>879</v>
      </c>
      <c r="I6" s="422" t="s">
        <v>880</v>
      </c>
      <c r="J6" s="423"/>
      <c r="K6" s="424"/>
      <c r="L6" s="424"/>
      <c r="M6" s="424"/>
      <c r="N6" s="424"/>
      <c r="O6" s="423"/>
      <c r="P6" s="423"/>
      <c r="Q6" s="425"/>
    </row>
    <row r="7" spans="1:17" ht="13.5" customHeight="1">
      <c r="A7" s="426"/>
      <c r="B7" s="426"/>
      <c r="C7" s="427"/>
      <c r="D7" s="428"/>
      <c r="E7" s="428"/>
      <c r="F7" s="428"/>
      <c r="G7" s="429"/>
      <c r="H7" s="429"/>
      <c r="I7" s="429"/>
      <c r="J7" s="429"/>
      <c r="K7" s="430"/>
      <c r="L7" s="430"/>
      <c r="M7" s="430"/>
      <c r="N7" s="430"/>
      <c r="O7" s="429"/>
      <c r="P7" s="429"/>
      <c r="Q7" s="431"/>
    </row>
    <row r="8" spans="1:17" ht="7.5" customHeight="1">
      <c r="A8" s="432"/>
      <c r="B8" s="432"/>
      <c r="C8" s="433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5"/>
    </row>
    <row r="9" spans="1:17" ht="13.5" customHeight="1">
      <c r="A9" s="476" t="s">
        <v>881</v>
      </c>
      <c r="B9" s="476"/>
      <c r="C9" s="433"/>
      <c r="D9" s="477">
        <f>SUM(D10:D48)</f>
        <v>8449534</v>
      </c>
      <c r="E9" s="451">
        <f aca="true" t="shared" si="0" ref="E9:P9">SUM(E10:E48)</f>
        <v>8141653</v>
      </c>
      <c r="F9" s="451">
        <f t="shared" si="0"/>
        <v>307881</v>
      </c>
      <c r="G9" s="451">
        <f t="shared" si="0"/>
        <v>22287537</v>
      </c>
      <c r="H9" s="451">
        <f t="shared" si="0"/>
        <v>23114371</v>
      </c>
      <c r="I9" s="451">
        <f t="shared" si="0"/>
        <v>-826834</v>
      </c>
      <c r="J9" s="451">
        <f t="shared" si="0"/>
        <v>-518953</v>
      </c>
      <c r="K9" s="451">
        <f t="shared" si="0"/>
        <v>63159</v>
      </c>
      <c r="L9" s="451">
        <f t="shared" si="0"/>
        <v>240002</v>
      </c>
      <c r="M9" s="451">
        <f t="shared" si="0"/>
        <v>877947</v>
      </c>
      <c r="N9" s="456">
        <v>0</v>
      </c>
      <c r="O9" s="451">
        <f t="shared" si="0"/>
        <v>245772</v>
      </c>
      <c r="P9" s="478">
        <f t="shared" si="0"/>
        <v>-245772</v>
      </c>
      <c r="Q9" s="458" t="s">
        <v>882</v>
      </c>
    </row>
    <row r="10" spans="1:17" ht="13.5" customHeight="1">
      <c r="A10" s="454">
        <v>1</v>
      </c>
      <c r="B10" s="455" t="s">
        <v>752</v>
      </c>
      <c r="C10" s="433"/>
      <c r="D10" s="451">
        <v>3744131</v>
      </c>
      <c r="E10" s="451">
        <v>3370043</v>
      </c>
      <c r="F10" s="451">
        <v>374088</v>
      </c>
      <c r="G10" s="451">
        <v>4032800</v>
      </c>
      <c r="H10" s="451">
        <v>4646129</v>
      </c>
      <c r="I10" s="451">
        <v>-613329</v>
      </c>
      <c r="J10" s="451">
        <v>-239241</v>
      </c>
      <c r="K10" s="456">
        <v>0</v>
      </c>
      <c r="L10" s="451">
        <v>28400</v>
      </c>
      <c r="M10" s="451">
        <v>877947</v>
      </c>
      <c r="N10" s="456">
        <v>0</v>
      </c>
      <c r="O10" s="451">
        <v>21800</v>
      </c>
      <c r="P10" s="446">
        <v>-21800</v>
      </c>
      <c r="Q10" s="458" t="s">
        <v>850</v>
      </c>
    </row>
    <row r="11" spans="1:17" ht="13.5" customHeight="1">
      <c r="A11" s="454">
        <v>2</v>
      </c>
      <c r="B11" s="455" t="s">
        <v>849</v>
      </c>
      <c r="C11" s="433"/>
      <c r="D11" s="456">
        <v>0</v>
      </c>
      <c r="E11" s="456">
        <v>0</v>
      </c>
      <c r="F11" s="456">
        <v>0</v>
      </c>
      <c r="G11" s="451">
        <v>778202</v>
      </c>
      <c r="H11" s="451">
        <v>741329</v>
      </c>
      <c r="I11" s="451">
        <v>36873</v>
      </c>
      <c r="J11" s="451">
        <v>36873</v>
      </c>
      <c r="K11" s="451">
        <v>10000</v>
      </c>
      <c r="L11" s="451">
        <v>2428</v>
      </c>
      <c r="M11" s="456">
        <v>0</v>
      </c>
      <c r="N11" s="456">
        <v>0</v>
      </c>
      <c r="O11" s="451">
        <v>29301</v>
      </c>
      <c r="P11" s="446">
        <v>-29301</v>
      </c>
      <c r="Q11" s="458">
        <v>2</v>
      </c>
    </row>
    <row r="12" spans="1:17" ht="13.5" customHeight="1">
      <c r="A12" s="454">
        <v>3</v>
      </c>
      <c r="B12" s="455" t="s">
        <v>754</v>
      </c>
      <c r="C12" s="433"/>
      <c r="D12" s="451">
        <v>1049439</v>
      </c>
      <c r="E12" s="451">
        <v>1049439</v>
      </c>
      <c r="F12" s="456">
        <v>0</v>
      </c>
      <c r="G12" s="451">
        <v>2551336</v>
      </c>
      <c r="H12" s="451">
        <v>2544439</v>
      </c>
      <c r="I12" s="451">
        <v>6897</v>
      </c>
      <c r="J12" s="451">
        <v>6897</v>
      </c>
      <c r="K12" s="456">
        <v>0</v>
      </c>
      <c r="L12" s="451">
        <v>39580</v>
      </c>
      <c r="M12" s="456">
        <v>0</v>
      </c>
      <c r="N12" s="456">
        <v>0</v>
      </c>
      <c r="O12" s="451">
        <v>46470</v>
      </c>
      <c r="P12" s="446">
        <v>-46470</v>
      </c>
      <c r="Q12" s="458">
        <v>3</v>
      </c>
    </row>
    <row r="13" spans="1:17" ht="13.5" customHeight="1">
      <c r="A13" s="454">
        <v>4</v>
      </c>
      <c r="B13" s="455" t="s">
        <v>757</v>
      </c>
      <c r="C13" s="433"/>
      <c r="D13" s="451">
        <v>383627</v>
      </c>
      <c r="E13" s="451">
        <v>480320</v>
      </c>
      <c r="F13" s="451">
        <v>-96693</v>
      </c>
      <c r="G13" s="451">
        <v>1020972</v>
      </c>
      <c r="H13" s="451">
        <v>1135714</v>
      </c>
      <c r="I13" s="451">
        <v>-114742</v>
      </c>
      <c r="J13" s="451">
        <v>-211435</v>
      </c>
      <c r="K13" s="456">
        <v>0</v>
      </c>
      <c r="L13" s="451">
        <v>1517</v>
      </c>
      <c r="M13" s="456">
        <v>0</v>
      </c>
      <c r="N13" s="456">
        <v>0</v>
      </c>
      <c r="O13" s="451">
        <v>3844</v>
      </c>
      <c r="P13" s="446">
        <v>-3844</v>
      </c>
      <c r="Q13" s="458">
        <v>4</v>
      </c>
    </row>
    <row r="14" spans="1:17" ht="13.5" customHeight="1">
      <c r="A14" s="454">
        <v>5</v>
      </c>
      <c r="B14" s="455" t="s">
        <v>883</v>
      </c>
      <c r="C14" s="433"/>
      <c r="D14" s="456">
        <v>0</v>
      </c>
      <c r="E14" s="456">
        <v>0</v>
      </c>
      <c r="F14" s="456">
        <v>0</v>
      </c>
      <c r="G14" s="451">
        <v>1159249</v>
      </c>
      <c r="H14" s="451">
        <v>1152137</v>
      </c>
      <c r="I14" s="451">
        <v>7112</v>
      </c>
      <c r="J14" s="451">
        <v>7112</v>
      </c>
      <c r="K14" s="456">
        <v>0</v>
      </c>
      <c r="L14" s="451">
        <v>6390</v>
      </c>
      <c r="M14" s="456">
        <v>0</v>
      </c>
      <c r="N14" s="456">
        <v>0</v>
      </c>
      <c r="O14" s="451">
        <v>13500</v>
      </c>
      <c r="P14" s="446">
        <v>-13500</v>
      </c>
      <c r="Q14" s="458">
        <v>5</v>
      </c>
    </row>
    <row r="15" spans="1:17" ht="13.5" customHeight="1">
      <c r="A15" s="454">
        <v>6</v>
      </c>
      <c r="B15" s="455" t="s">
        <v>759</v>
      </c>
      <c r="C15" s="433"/>
      <c r="D15" s="451">
        <v>277768</v>
      </c>
      <c r="E15" s="451">
        <v>410068</v>
      </c>
      <c r="F15" s="451">
        <v>-132300</v>
      </c>
      <c r="G15" s="451">
        <v>767278</v>
      </c>
      <c r="H15" s="451">
        <v>770478</v>
      </c>
      <c r="I15" s="451">
        <v>-3200</v>
      </c>
      <c r="J15" s="451">
        <v>-135500</v>
      </c>
      <c r="K15" s="456">
        <v>0</v>
      </c>
      <c r="L15" s="451">
        <v>3200</v>
      </c>
      <c r="M15" s="456">
        <v>0</v>
      </c>
      <c r="N15" s="456">
        <v>0</v>
      </c>
      <c r="O15" s="456">
        <v>0</v>
      </c>
      <c r="P15" s="456">
        <v>0</v>
      </c>
      <c r="Q15" s="458">
        <v>6</v>
      </c>
    </row>
    <row r="16" spans="1:17" ht="13.5" customHeight="1">
      <c r="A16" s="454">
        <v>7</v>
      </c>
      <c r="B16" s="455" t="s">
        <v>884</v>
      </c>
      <c r="C16" s="433"/>
      <c r="D16" s="451">
        <v>166982</v>
      </c>
      <c r="E16" s="451">
        <v>167664</v>
      </c>
      <c r="F16" s="451">
        <v>-682</v>
      </c>
      <c r="G16" s="451">
        <v>77978</v>
      </c>
      <c r="H16" s="451">
        <v>77998</v>
      </c>
      <c r="I16" s="451">
        <v>-20</v>
      </c>
      <c r="J16" s="451">
        <v>-702</v>
      </c>
      <c r="K16" s="456">
        <v>0</v>
      </c>
      <c r="L16" s="451">
        <v>1443</v>
      </c>
      <c r="M16" s="456">
        <v>0</v>
      </c>
      <c r="N16" s="456">
        <v>0</v>
      </c>
      <c r="O16" s="456">
        <v>0</v>
      </c>
      <c r="P16" s="456">
        <v>0</v>
      </c>
      <c r="Q16" s="458">
        <v>7</v>
      </c>
    </row>
    <row r="17" spans="1:17" ht="13.5" customHeight="1">
      <c r="A17" s="454">
        <v>8</v>
      </c>
      <c r="B17" s="455" t="s">
        <v>885</v>
      </c>
      <c r="C17" s="433"/>
      <c r="D17" s="451">
        <v>9081</v>
      </c>
      <c r="E17" s="451">
        <v>9084</v>
      </c>
      <c r="F17" s="451">
        <v>-3</v>
      </c>
      <c r="G17" s="451">
        <v>8670</v>
      </c>
      <c r="H17" s="451">
        <v>8670</v>
      </c>
      <c r="I17" s="456">
        <v>0</v>
      </c>
      <c r="J17" s="451">
        <v>-3</v>
      </c>
      <c r="K17" s="456">
        <v>0</v>
      </c>
      <c r="L17" s="451">
        <v>3</v>
      </c>
      <c r="M17" s="456">
        <v>0</v>
      </c>
      <c r="N17" s="456">
        <v>0</v>
      </c>
      <c r="O17" s="456">
        <v>0</v>
      </c>
      <c r="P17" s="456">
        <v>0</v>
      </c>
      <c r="Q17" s="458">
        <v>8</v>
      </c>
    </row>
    <row r="18" spans="1:17" ht="13.5" customHeight="1">
      <c r="A18" s="454">
        <v>9</v>
      </c>
      <c r="B18" s="455" t="s">
        <v>886</v>
      </c>
      <c r="C18" s="433"/>
      <c r="D18" s="451">
        <v>17925</v>
      </c>
      <c r="E18" s="451">
        <v>17351</v>
      </c>
      <c r="F18" s="451">
        <v>574</v>
      </c>
      <c r="G18" s="451">
        <v>209417</v>
      </c>
      <c r="H18" s="451">
        <v>209992</v>
      </c>
      <c r="I18" s="451">
        <v>-575</v>
      </c>
      <c r="J18" s="451">
        <v>-1</v>
      </c>
      <c r="K18" s="456">
        <v>0</v>
      </c>
      <c r="L18" s="451">
        <v>10886</v>
      </c>
      <c r="M18" s="456">
        <v>0</v>
      </c>
      <c r="N18" s="456">
        <v>0</v>
      </c>
      <c r="O18" s="451">
        <v>9750</v>
      </c>
      <c r="P18" s="446">
        <v>-9750</v>
      </c>
      <c r="Q18" s="458">
        <v>9</v>
      </c>
    </row>
    <row r="19" spans="1:17" ht="13.5" customHeight="1">
      <c r="A19" s="454">
        <v>10</v>
      </c>
      <c r="B19" s="455" t="s">
        <v>157</v>
      </c>
      <c r="C19" s="433"/>
      <c r="D19" s="451">
        <v>303618</v>
      </c>
      <c r="E19" s="451">
        <v>318089</v>
      </c>
      <c r="F19" s="451">
        <v>-14471</v>
      </c>
      <c r="G19" s="451">
        <v>777086</v>
      </c>
      <c r="H19" s="451">
        <v>855145</v>
      </c>
      <c r="I19" s="451">
        <v>-78059</v>
      </c>
      <c r="J19" s="451">
        <v>-92530</v>
      </c>
      <c r="K19" s="456">
        <v>0</v>
      </c>
      <c r="L19" s="451">
        <v>1614</v>
      </c>
      <c r="M19" s="456">
        <v>0</v>
      </c>
      <c r="N19" s="456">
        <v>0</v>
      </c>
      <c r="O19" s="451">
        <v>8239</v>
      </c>
      <c r="P19" s="446">
        <v>-8239</v>
      </c>
      <c r="Q19" s="458">
        <v>10</v>
      </c>
    </row>
    <row r="20" spans="1:17" ht="13.5" customHeight="1">
      <c r="A20" s="454">
        <v>11</v>
      </c>
      <c r="B20" s="455" t="s">
        <v>887</v>
      </c>
      <c r="C20" s="433"/>
      <c r="D20" s="451">
        <v>57053</v>
      </c>
      <c r="E20" s="451">
        <v>57053</v>
      </c>
      <c r="F20" s="456">
        <v>0</v>
      </c>
      <c r="G20" s="451">
        <v>440272</v>
      </c>
      <c r="H20" s="451">
        <v>444862</v>
      </c>
      <c r="I20" s="451">
        <v>-4590</v>
      </c>
      <c r="J20" s="451">
        <v>-4590</v>
      </c>
      <c r="K20" s="456">
        <v>0</v>
      </c>
      <c r="L20" s="451">
        <v>4861</v>
      </c>
      <c r="M20" s="456">
        <v>0</v>
      </c>
      <c r="N20" s="456">
        <v>0</v>
      </c>
      <c r="O20" s="456">
        <v>0</v>
      </c>
      <c r="P20" s="456">
        <v>0</v>
      </c>
      <c r="Q20" s="458">
        <v>11</v>
      </c>
    </row>
    <row r="21" spans="1:17" ht="13.5" customHeight="1">
      <c r="A21" s="454">
        <v>12</v>
      </c>
      <c r="B21" s="455" t="s">
        <v>760</v>
      </c>
      <c r="C21" s="433"/>
      <c r="D21" s="451">
        <v>312912</v>
      </c>
      <c r="E21" s="451">
        <v>246465</v>
      </c>
      <c r="F21" s="451">
        <v>66447</v>
      </c>
      <c r="G21" s="451">
        <v>493130</v>
      </c>
      <c r="H21" s="451">
        <v>554711</v>
      </c>
      <c r="I21" s="451">
        <v>-61581</v>
      </c>
      <c r="J21" s="451">
        <v>4866</v>
      </c>
      <c r="K21" s="456">
        <v>0</v>
      </c>
      <c r="L21" s="451">
        <v>7743</v>
      </c>
      <c r="M21" s="456">
        <v>0</v>
      </c>
      <c r="N21" s="456">
        <v>0</v>
      </c>
      <c r="O21" s="456">
        <v>0</v>
      </c>
      <c r="P21" s="456">
        <v>0</v>
      </c>
      <c r="Q21" s="458">
        <v>12</v>
      </c>
    </row>
    <row r="22" spans="1:17" ht="13.5" customHeight="1">
      <c r="A22" s="454">
        <v>13</v>
      </c>
      <c r="B22" s="455" t="s">
        <v>814</v>
      </c>
      <c r="C22" s="433"/>
      <c r="D22" s="451">
        <v>216696</v>
      </c>
      <c r="E22" s="451">
        <v>216685</v>
      </c>
      <c r="F22" s="451">
        <v>11</v>
      </c>
      <c r="G22" s="451">
        <v>467783</v>
      </c>
      <c r="H22" s="451">
        <v>467835</v>
      </c>
      <c r="I22" s="451">
        <v>-52</v>
      </c>
      <c r="J22" s="451">
        <v>-41</v>
      </c>
      <c r="K22" s="456">
        <v>0</v>
      </c>
      <c r="L22" s="451">
        <v>6458</v>
      </c>
      <c r="M22" s="456">
        <v>0</v>
      </c>
      <c r="N22" s="456">
        <v>0</v>
      </c>
      <c r="O22" s="456">
        <v>0</v>
      </c>
      <c r="P22" s="456">
        <v>0</v>
      </c>
      <c r="Q22" s="458">
        <v>13</v>
      </c>
    </row>
    <row r="23" spans="1:17" ht="13.5" customHeight="1">
      <c r="A23" s="454">
        <v>14</v>
      </c>
      <c r="B23" s="455" t="s">
        <v>888</v>
      </c>
      <c r="C23" s="433"/>
      <c r="D23" s="451">
        <v>60403</v>
      </c>
      <c r="E23" s="451">
        <v>59639</v>
      </c>
      <c r="F23" s="451">
        <v>764</v>
      </c>
      <c r="G23" s="451">
        <v>45179</v>
      </c>
      <c r="H23" s="451">
        <v>45179</v>
      </c>
      <c r="I23" s="456">
        <v>0</v>
      </c>
      <c r="J23" s="451">
        <v>764</v>
      </c>
      <c r="K23" s="451">
        <v>3</v>
      </c>
      <c r="L23" s="451">
        <v>4106</v>
      </c>
      <c r="M23" s="456">
        <v>0</v>
      </c>
      <c r="N23" s="456">
        <v>0</v>
      </c>
      <c r="O23" s="456">
        <v>0</v>
      </c>
      <c r="P23" s="456">
        <v>0</v>
      </c>
      <c r="Q23" s="458">
        <v>14</v>
      </c>
    </row>
    <row r="24" spans="1:17" ht="13.5" customHeight="1">
      <c r="A24" s="454">
        <v>15</v>
      </c>
      <c r="B24" s="455" t="s">
        <v>889</v>
      </c>
      <c r="C24" s="433"/>
      <c r="D24" s="451">
        <v>78392</v>
      </c>
      <c r="E24" s="451">
        <v>78392</v>
      </c>
      <c r="F24" s="456">
        <v>0</v>
      </c>
      <c r="G24" s="451">
        <v>329257</v>
      </c>
      <c r="H24" s="451">
        <v>329257</v>
      </c>
      <c r="I24" s="456">
        <v>0</v>
      </c>
      <c r="J24" s="456">
        <v>0</v>
      </c>
      <c r="K24" s="456">
        <v>0</v>
      </c>
      <c r="L24" s="456">
        <v>0</v>
      </c>
      <c r="M24" s="456">
        <v>0</v>
      </c>
      <c r="N24" s="456">
        <v>0</v>
      </c>
      <c r="O24" s="456">
        <v>0</v>
      </c>
      <c r="P24" s="456">
        <v>0</v>
      </c>
      <c r="Q24" s="458">
        <v>15</v>
      </c>
    </row>
    <row r="25" spans="1:17" ht="13.5" customHeight="1">
      <c r="A25" s="454">
        <v>16</v>
      </c>
      <c r="B25" s="455" t="s">
        <v>890</v>
      </c>
      <c r="C25" s="433"/>
      <c r="D25" s="451">
        <v>58503</v>
      </c>
      <c r="E25" s="451">
        <v>48695</v>
      </c>
      <c r="F25" s="451">
        <v>9808</v>
      </c>
      <c r="G25" s="451">
        <v>75531</v>
      </c>
      <c r="H25" s="451">
        <v>87754</v>
      </c>
      <c r="I25" s="451">
        <v>-12223</v>
      </c>
      <c r="J25" s="451">
        <v>-2415</v>
      </c>
      <c r="K25" s="451">
        <v>6</v>
      </c>
      <c r="L25" s="451">
        <v>2443</v>
      </c>
      <c r="M25" s="456">
        <v>0</v>
      </c>
      <c r="N25" s="456">
        <v>0</v>
      </c>
      <c r="O25" s="456">
        <v>0</v>
      </c>
      <c r="P25" s="456">
        <v>0</v>
      </c>
      <c r="Q25" s="458">
        <v>16</v>
      </c>
    </row>
    <row r="26" spans="1:17" ht="13.5" customHeight="1">
      <c r="A26" s="454">
        <v>17</v>
      </c>
      <c r="B26" s="455" t="s">
        <v>891</v>
      </c>
      <c r="C26" s="433"/>
      <c r="D26" s="451">
        <v>39277</v>
      </c>
      <c r="E26" s="451">
        <v>44015</v>
      </c>
      <c r="F26" s="451">
        <v>-4738</v>
      </c>
      <c r="G26" s="451">
        <v>363522</v>
      </c>
      <c r="H26" s="451">
        <v>358824</v>
      </c>
      <c r="I26" s="451">
        <v>4698</v>
      </c>
      <c r="J26" s="451">
        <v>-40</v>
      </c>
      <c r="K26" s="456">
        <v>0</v>
      </c>
      <c r="L26" s="451">
        <v>60</v>
      </c>
      <c r="M26" s="456">
        <v>0</v>
      </c>
      <c r="N26" s="456">
        <v>0</v>
      </c>
      <c r="O26" s="451">
        <v>20</v>
      </c>
      <c r="P26" s="446">
        <v>-20</v>
      </c>
      <c r="Q26" s="458">
        <v>17</v>
      </c>
    </row>
    <row r="27" spans="1:17" ht="13.5" customHeight="1">
      <c r="A27" s="454">
        <v>18</v>
      </c>
      <c r="B27" s="455" t="s">
        <v>892</v>
      </c>
      <c r="C27" s="433"/>
      <c r="D27" s="456">
        <v>0</v>
      </c>
      <c r="E27" s="456">
        <v>0</v>
      </c>
      <c r="F27" s="456">
        <v>0</v>
      </c>
      <c r="G27" s="451">
        <v>432301</v>
      </c>
      <c r="H27" s="451">
        <v>432301</v>
      </c>
      <c r="I27" s="456">
        <v>0</v>
      </c>
      <c r="J27" s="456">
        <v>0</v>
      </c>
      <c r="K27" s="456">
        <v>0</v>
      </c>
      <c r="L27" s="451">
        <v>3673</v>
      </c>
      <c r="M27" s="456">
        <v>0</v>
      </c>
      <c r="N27" s="456">
        <v>0</v>
      </c>
      <c r="O27" s="451">
        <v>3673</v>
      </c>
      <c r="P27" s="446">
        <v>-3673</v>
      </c>
      <c r="Q27" s="458">
        <v>18</v>
      </c>
    </row>
    <row r="28" spans="1:17" ht="13.5" customHeight="1">
      <c r="A28" s="454">
        <v>19</v>
      </c>
      <c r="B28" s="455" t="s">
        <v>893</v>
      </c>
      <c r="C28" s="433"/>
      <c r="D28" s="451">
        <v>96257</v>
      </c>
      <c r="E28" s="451">
        <v>96285</v>
      </c>
      <c r="F28" s="451">
        <v>-28</v>
      </c>
      <c r="G28" s="451">
        <v>73828</v>
      </c>
      <c r="H28" s="451">
        <v>74528</v>
      </c>
      <c r="I28" s="451">
        <v>-700</v>
      </c>
      <c r="J28" s="451">
        <v>-728</v>
      </c>
      <c r="K28" s="456">
        <v>0</v>
      </c>
      <c r="L28" s="451">
        <v>861</v>
      </c>
      <c r="M28" s="456">
        <v>0</v>
      </c>
      <c r="N28" s="456">
        <v>0</v>
      </c>
      <c r="O28" s="456">
        <v>0</v>
      </c>
      <c r="P28" s="456">
        <v>0</v>
      </c>
      <c r="Q28" s="458">
        <v>19</v>
      </c>
    </row>
    <row r="29" spans="1:17" ht="13.5" customHeight="1">
      <c r="A29" s="454">
        <v>20</v>
      </c>
      <c r="B29" s="455" t="s">
        <v>894</v>
      </c>
      <c r="C29" s="433"/>
      <c r="D29" s="451">
        <v>19032</v>
      </c>
      <c r="E29" s="451">
        <v>18928</v>
      </c>
      <c r="F29" s="451">
        <v>104</v>
      </c>
      <c r="G29" s="451">
        <v>333067</v>
      </c>
      <c r="H29" s="451">
        <v>331301</v>
      </c>
      <c r="I29" s="451">
        <v>1766</v>
      </c>
      <c r="J29" s="451">
        <v>1870</v>
      </c>
      <c r="K29" s="456">
        <v>0</v>
      </c>
      <c r="L29" s="451">
        <v>260</v>
      </c>
      <c r="M29" s="456">
        <v>0</v>
      </c>
      <c r="N29" s="456">
        <v>0</v>
      </c>
      <c r="O29" s="451">
        <v>178</v>
      </c>
      <c r="P29" s="446">
        <v>-178</v>
      </c>
      <c r="Q29" s="458">
        <v>20</v>
      </c>
    </row>
    <row r="30" spans="1:17" ht="13.5" customHeight="1">
      <c r="A30" s="454">
        <v>21</v>
      </c>
      <c r="B30" s="455" t="s">
        <v>895</v>
      </c>
      <c r="C30" s="433"/>
      <c r="D30" s="451">
        <v>43246</v>
      </c>
      <c r="E30" s="451">
        <v>43337</v>
      </c>
      <c r="F30" s="451">
        <v>-91</v>
      </c>
      <c r="G30" s="451">
        <v>600458</v>
      </c>
      <c r="H30" s="451">
        <v>604558</v>
      </c>
      <c r="I30" s="451">
        <v>-4100</v>
      </c>
      <c r="J30" s="451">
        <v>-4191</v>
      </c>
      <c r="K30" s="456">
        <v>0</v>
      </c>
      <c r="L30" s="451">
        <v>4198</v>
      </c>
      <c r="M30" s="456">
        <v>0</v>
      </c>
      <c r="N30" s="456">
        <v>0</v>
      </c>
      <c r="O30" s="456">
        <v>0</v>
      </c>
      <c r="P30" s="456">
        <v>0</v>
      </c>
      <c r="Q30" s="458">
        <v>21</v>
      </c>
    </row>
    <row r="31" spans="1:17" ht="13.5" customHeight="1">
      <c r="A31" s="454">
        <v>22</v>
      </c>
      <c r="B31" s="455" t="s">
        <v>823</v>
      </c>
      <c r="C31" s="433"/>
      <c r="D31" s="451">
        <v>469748</v>
      </c>
      <c r="E31" s="451">
        <v>465268</v>
      </c>
      <c r="F31" s="451">
        <v>4480</v>
      </c>
      <c r="G31" s="451">
        <v>1067663</v>
      </c>
      <c r="H31" s="451">
        <v>1078348</v>
      </c>
      <c r="I31" s="451">
        <v>-10685</v>
      </c>
      <c r="J31" s="451">
        <v>-6205</v>
      </c>
      <c r="K31" s="451">
        <v>30</v>
      </c>
      <c r="L31" s="451">
        <v>12552</v>
      </c>
      <c r="M31" s="456">
        <v>0</v>
      </c>
      <c r="N31" s="456">
        <v>0</v>
      </c>
      <c r="O31" s="456">
        <v>0</v>
      </c>
      <c r="P31" s="456">
        <v>0</v>
      </c>
      <c r="Q31" s="458">
        <v>22</v>
      </c>
    </row>
    <row r="32" spans="1:17" ht="13.5" customHeight="1">
      <c r="A32" s="454">
        <v>23</v>
      </c>
      <c r="B32" s="455" t="s">
        <v>896</v>
      </c>
      <c r="C32" s="433"/>
      <c r="D32" s="451">
        <v>69970</v>
      </c>
      <c r="E32" s="451">
        <v>76867</v>
      </c>
      <c r="F32" s="451">
        <v>-6897</v>
      </c>
      <c r="G32" s="451">
        <v>45844</v>
      </c>
      <c r="H32" s="451">
        <v>38136</v>
      </c>
      <c r="I32" s="451">
        <v>7708</v>
      </c>
      <c r="J32" s="451">
        <v>811</v>
      </c>
      <c r="K32" s="451">
        <v>26</v>
      </c>
      <c r="L32" s="451">
        <v>901</v>
      </c>
      <c r="M32" s="456">
        <v>0</v>
      </c>
      <c r="N32" s="456">
        <v>0</v>
      </c>
      <c r="O32" s="451">
        <v>1206</v>
      </c>
      <c r="P32" s="479">
        <v>-1206</v>
      </c>
      <c r="Q32" s="458">
        <v>23</v>
      </c>
    </row>
    <row r="33" spans="1:17" ht="13.5" customHeight="1">
      <c r="A33" s="454">
        <v>24</v>
      </c>
      <c r="B33" s="455" t="s">
        <v>897</v>
      </c>
      <c r="C33" s="433"/>
      <c r="D33" s="451">
        <v>125541</v>
      </c>
      <c r="E33" s="451">
        <v>125541</v>
      </c>
      <c r="F33" s="456">
        <v>0</v>
      </c>
      <c r="G33" s="451">
        <v>344509</v>
      </c>
      <c r="H33" s="451">
        <v>328412</v>
      </c>
      <c r="I33" s="451">
        <v>16097</v>
      </c>
      <c r="J33" s="451">
        <v>16097</v>
      </c>
      <c r="K33" s="451">
        <v>6857</v>
      </c>
      <c r="L33" s="451">
        <v>2518</v>
      </c>
      <c r="M33" s="456">
        <v>0</v>
      </c>
      <c r="N33" s="456">
        <v>0</v>
      </c>
      <c r="O33" s="451">
        <v>9000</v>
      </c>
      <c r="P33" s="479">
        <v>-9000</v>
      </c>
      <c r="Q33" s="458">
        <v>24</v>
      </c>
    </row>
    <row r="34" spans="1:17" ht="13.5" customHeight="1">
      <c r="A34" s="454">
        <v>25</v>
      </c>
      <c r="B34" s="455" t="s">
        <v>763</v>
      </c>
      <c r="C34" s="433"/>
      <c r="D34" s="451">
        <v>208104</v>
      </c>
      <c r="E34" s="451">
        <v>208104</v>
      </c>
      <c r="F34" s="456">
        <v>0</v>
      </c>
      <c r="G34" s="451">
        <v>728570</v>
      </c>
      <c r="H34" s="451">
        <v>728425</v>
      </c>
      <c r="I34" s="451">
        <v>145</v>
      </c>
      <c r="J34" s="451">
        <v>145</v>
      </c>
      <c r="K34" s="451">
        <v>17</v>
      </c>
      <c r="L34" s="451">
        <v>8907</v>
      </c>
      <c r="M34" s="456">
        <v>0</v>
      </c>
      <c r="N34" s="456">
        <v>0</v>
      </c>
      <c r="O34" s="456">
        <v>0</v>
      </c>
      <c r="P34" s="456">
        <v>0</v>
      </c>
      <c r="Q34" s="458">
        <v>25</v>
      </c>
    </row>
    <row r="35" spans="1:17" ht="13.5" customHeight="1">
      <c r="A35" s="454">
        <v>26</v>
      </c>
      <c r="B35" s="455" t="s">
        <v>898</v>
      </c>
      <c r="C35" s="433"/>
      <c r="D35" s="456">
        <v>0</v>
      </c>
      <c r="E35" s="456">
        <v>0</v>
      </c>
      <c r="F35" s="456">
        <v>0</v>
      </c>
      <c r="G35" s="451">
        <v>222516</v>
      </c>
      <c r="H35" s="451">
        <v>219575</v>
      </c>
      <c r="I35" s="451">
        <v>2941</v>
      </c>
      <c r="J35" s="451">
        <v>2941</v>
      </c>
      <c r="K35" s="456">
        <v>0</v>
      </c>
      <c r="L35" s="451">
        <v>60</v>
      </c>
      <c r="M35" s="456">
        <v>0</v>
      </c>
      <c r="N35" s="456">
        <v>0</v>
      </c>
      <c r="O35" s="456">
        <v>0</v>
      </c>
      <c r="P35" s="456">
        <v>0</v>
      </c>
      <c r="Q35" s="458">
        <v>26</v>
      </c>
    </row>
    <row r="36" spans="1:17" ht="13.5" customHeight="1">
      <c r="A36" s="454">
        <v>27</v>
      </c>
      <c r="B36" s="455" t="s">
        <v>899</v>
      </c>
      <c r="C36" s="433"/>
      <c r="D36" s="451">
        <v>59961</v>
      </c>
      <c r="E36" s="451">
        <v>44115</v>
      </c>
      <c r="F36" s="451">
        <v>15846</v>
      </c>
      <c r="G36" s="451">
        <v>17731</v>
      </c>
      <c r="H36" s="451">
        <v>33845</v>
      </c>
      <c r="I36" s="451">
        <v>-16114</v>
      </c>
      <c r="J36" s="451">
        <v>-268</v>
      </c>
      <c r="K36" s="456">
        <v>0</v>
      </c>
      <c r="L36" s="451">
        <v>268</v>
      </c>
      <c r="M36" s="456">
        <v>0</v>
      </c>
      <c r="N36" s="456">
        <v>0</v>
      </c>
      <c r="O36" s="456">
        <v>0</v>
      </c>
      <c r="P36" s="456">
        <v>0</v>
      </c>
      <c r="Q36" s="458">
        <v>27</v>
      </c>
    </row>
    <row r="37" spans="1:17" ht="13.5" customHeight="1">
      <c r="A37" s="454">
        <v>28</v>
      </c>
      <c r="B37" s="455" t="s">
        <v>900</v>
      </c>
      <c r="C37" s="433"/>
      <c r="D37" s="451">
        <v>203129</v>
      </c>
      <c r="E37" s="451">
        <v>89924</v>
      </c>
      <c r="F37" s="451">
        <v>113205</v>
      </c>
      <c r="G37" s="451">
        <v>605668</v>
      </c>
      <c r="H37" s="451">
        <v>674437</v>
      </c>
      <c r="I37" s="451">
        <v>-68769</v>
      </c>
      <c r="J37" s="451">
        <v>44436</v>
      </c>
      <c r="K37" s="451">
        <v>46217</v>
      </c>
      <c r="L37" s="451">
        <v>8355</v>
      </c>
      <c r="M37" s="456">
        <v>0</v>
      </c>
      <c r="N37" s="456">
        <v>0</v>
      </c>
      <c r="O37" s="456">
        <v>0</v>
      </c>
      <c r="P37" s="456">
        <v>0</v>
      </c>
      <c r="Q37" s="458">
        <v>28</v>
      </c>
    </row>
    <row r="38" spans="1:17" ht="13.5" customHeight="1">
      <c r="A38" s="454">
        <v>29</v>
      </c>
      <c r="B38" s="455" t="s">
        <v>901</v>
      </c>
      <c r="C38" s="433"/>
      <c r="D38" s="456">
        <v>0</v>
      </c>
      <c r="E38" s="456">
        <v>0</v>
      </c>
      <c r="F38" s="456">
        <v>0</v>
      </c>
      <c r="G38" s="451">
        <v>368399</v>
      </c>
      <c r="H38" s="451">
        <v>373650</v>
      </c>
      <c r="I38" s="451">
        <v>-5251</v>
      </c>
      <c r="J38" s="451">
        <v>-5251</v>
      </c>
      <c r="K38" s="456">
        <v>0</v>
      </c>
      <c r="L38" s="451">
        <v>6551</v>
      </c>
      <c r="M38" s="456">
        <v>0</v>
      </c>
      <c r="N38" s="456">
        <v>0</v>
      </c>
      <c r="O38" s="451">
        <v>1300</v>
      </c>
      <c r="P38" s="446">
        <v>-1300</v>
      </c>
      <c r="Q38" s="458">
        <v>29</v>
      </c>
    </row>
    <row r="39" spans="1:17" ht="13.5" customHeight="1">
      <c r="A39" s="454">
        <v>30</v>
      </c>
      <c r="B39" s="455" t="s">
        <v>902</v>
      </c>
      <c r="C39" s="433"/>
      <c r="D39" s="456">
        <v>0</v>
      </c>
      <c r="E39" s="456">
        <v>0</v>
      </c>
      <c r="F39" s="456">
        <v>0</v>
      </c>
      <c r="G39" s="456">
        <v>0</v>
      </c>
      <c r="H39" s="456">
        <v>0</v>
      </c>
      <c r="I39" s="456">
        <v>0</v>
      </c>
      <c r="J39" s="456">
        <v>0</v>
      </c>
      <c r="K39" s="456">
        <v>0</v>
      </c>
      <c r="L39" s="456">
        <v>0</v>
      </c>
      <c r="M39" s="456">
        <v>0</v>
      </c>
      <c r="N39" s="456">
        <v>0</v>
      </c>
      <c r="O39" s="456">
        <v>0</v>
      </c>
      <c r="P39" s="456">
        <v>0</v>
      </c>
      <c r="Q39" s="458">
        <v>30</v>
      </c>
    </row>
    <row r="40" spans="1:17" ht="13.5" customHeight="1">
      <c r="A40" s="454">
        <v>31</v>
      </c>
      <c r="B40" s="455" t="s">
        <v>903</v>
      </c>
      <c r="C40" s="433"/>
      <c r="D40" s="451">
        <v>18966</v>
      </c>
      <c r="E40" s="451">
        <v>20654</v>
      </c>
      <c r="F40" s="451">
        <v>-1688</v>
      </c>
      <c r="G40" s="451">
        <v>527259</v>
      </c>
      <c r="H40" s="451">
        <v>514114</v>
      </c>
      <c r="I40" s="451">
        <v>13145</v>
      </c>
      <c r="J40" s="451">
        <v>11457</v>
      </c>
      <c r="K40" s="456">
        <v>0</v>
      </c>
      <c r="L40" s="451">
        <v>7222</v>
      </c>
      <c r="M40" s="456">
        <v>0</v>
      </c>
      <c r="N40" s="456">
        <v>0</v>
      </c>
      <c r="O40" s="451">
        <v>10639</v>
      </c>
      <c r="P40" s="446">
        <v>-10639</v>
      </c>
      <c r="Q40" s="458">
        <v>31</v>
      </c>
    </row>
    <row r="41" spans="1:17" ht="13.5" customHeight="1">
      <c r="A41" s="454">
        <v>32</v>
      </c>
      <c r="B41" s="455" t="s">
        <v>904</v>
      </c>
      <c r="C41" s="433"/>
      <c r="D41" s="456">
        <v>0</v>
      </c>
      <c r="E41" s="456">
        <v>0</v>
      </c>
      <c r="F41" s="456">
        <v>0</v>
      </c>
      <c r="G41" s="451">
        <v>437007</v>
      </c>
      <c r="H41" s="451">
        <v>431782</v>
      </c>
      <c r="I41" s="451">
        <v>5225</v>
      </c>
      <c r="J41" s="451">
        <v>5225</v>
      </c>
      <c r="K41" s="456">
        <v>0</v>
      </c>
      <c r="L41" s="451">
        <v>6375</v>
      </c>
      <c r="M41" s="456">
        <v>0</v>
      </c>
      <c r="N41" s="456">
        <v>0</v>
      </c>
      <c r="O41" s="451">
        <v>11600</v>
      </c>
      <c r="P41" s="446">
        <v>-11600</v>
      </c>
      <c r="Q41" s="458">
        <v>32</v>
      </c>
    </row>
    <row r="42" spans="1:17" ht="13.5" customHeight="1">
      <c r="A42" s="454">
        <v>33</v>
      </c>
      <c r="B42" s="455" t="s">
        <v>905</v>
      </c>
      <c r="C42" s="433"/>
      <c r="D42" s="451">
        <v>48157</v>
      </c>
      <c r="E42" s="451">
        <v>43310</v>
      </c>
      <c r="F42" s="451">
        <v>4847</v>
      </c>
      <c r="G42" s="451">
        <v>31931</v>
      </c>
      <c r="H42" s="451">
        <v>40906</v>
      </c>
      <c r="I42" s="451">
        <v>-8975</v>
      </c>
      <c r="J42" s="451">
        <v>-4128</v>
      </c>
      <c r="K42" s="451">
        <v>3</v>
      </c>
      <c r="L42" s="451">
        <v>18178</v>
      </c>
      <c r="M42" s="456">
        <v>0</v>
      </c>
      <c r="N42" s="456">
        <v>0</v>
      </c>
      <c r="O42" s="456">
        <v>0</v>
      </c>
      <c r="P42" s="456">
        <v>0</v>
      </c>
      <c r="Q42" s="458">
        <v>33</v>
      </c>
    </row>
    <row r="43" spans="1:17" ht="13.5" customHeight="1">
      <c r="A43" s="454">
        <v>34</v>
      </c>
      <c r="B43" s="455" t="s">
        <v>906</v>
      </c>
      <c r="C43" s="433"/>
      <c r="D43" s="451">
        <v>14880</v>
      </c>
      <c r="E43" s="451">
        <v>35465</v>
      </c>
      <c r="F43" s="451">
        <v>-20585</v>
      </c>
      <c r="G43" s="451">
        <v>425495</v>
      </c>
      <c r="H43" s="451">
        <v>404556</v>
      </c>
      <c r="I43" s="451">
        <v>20939</v>
      </c>
      <c r="J43" s="451">
        <v>354</v>
      </c>
      <c r="K43" s="456">
        <v>0</v>
      </c>
      <c r="L43" s="451">
        <v>1456</v>
      </c>
      <c r="M43" s="456">
        <v>0</v>
      </c>
      <c r="N43" s="456">
        <v>0</v>
      </c>
      <c r="O43" s="451">
        <v>700</v>
      </c>
      <c r="P43" s="446">
        <v>-700</v>
      </c>
      <c r="Q43" s="458">
        <v>34</v>
      </c>
    </row>
    <row r="44" spans="1:17" ht="13.5" customHeight="1">
      <c r="A44" s="454">
        <v>35</v>
      </c>
      <c r="B44" s="455" t="s">
        <v>851</v>
      </c>
      <c r="C44" s="433"/>
      <c r="D44" s="451">
        <v>12360</v>
      </c>
      <c r="E44" s="451">
        <v>16466</v>
      </c>
      <c r="F44" s="451">
        <v>-4106</v>
      </c>
      <c r="G44" s="451">
        <v>16154</v>
      </c>
      <c r="H44" s="451">
        <v>16154</v>
      </c>
      <c r="I44" s="456">
        <v>0</v>
      </c>
      <c r="J44" s="451">
        <v>-4106</v>
      </c>
      <c r="K44" s="456">
        <v>0</v>
      </c>
      <c r="L44" s="451">
        <v>4700</v>
      </c>
      <c r="M44" s="456">
        <v>0</v>
      </c>
      <c r="N44" s="456">
        <v>0</v>
      </c>
      <c r="O44" s="456">
        <v>0</v>
      </c>
      <c r="P44" s="456">
        <v>0</v>
      </c>
      <c r="Q44" s="458">
        <v>35</v>
      </c>
    </row>
    <row r="45" spans="1:17" ht="13.5" customHeight="1">
      <c r="A45" s="454">
        <v>36</v>
      </c>
      <c r="B45" s="455" t="s">
        <v>907</v>
      </c>
      <c r="C45" s="433"/>
      <c r="D45" s="451">
        <v>7256</v>
      </c>
      <c r="E45" s="451">
        <v>7267</v>
      </c>
      <c r="F45" s="451">
        <v>-11</v>
      </c>
      <c r="G45" s="451">
        <v>5141</v>
      </c>
      <c r="H45" s="451">
        <v>5131</v>
      </c>
      <c r="I45" s="451">
        <v>10</v>
      </c>
      <c r="J45" s="451">
        <v>-1</v>
      </c>
      <c r="K45" s="456">
        <v>0</v>
      </c>
      <c r="L45" s="451">
        <v>1</v>
      </c>
      <c r="M45" s="456">
        <v>0</v>
      </c>
      <c r="N45" s="456">
        <v>0</v>
      </c>
      <c r="O45" s="456">
        <v>0</v>
      </c>
      <c r="P45" s="456">
        <v>0</v>
      </c>
      <c r="Q45" s="458">
        <v>36</v>
      </c>
    </row>
    <row r="46" spans="1:17" ht="13.5" customHeight="1">
      <c r="A46" s="454">
        <v>37</v>
      </c>
      <c r="B46" s="455" t="s">
        <v>908</v>
      </c>
      <c r="C46" s="433"/>
      <c r="D46" s="451">
        <v>39805</v>
      </c>
      <c r="E46" s="451">
        <v>39805</v>
      </c>
      <c r="F46" s="456">
        <v>0</v>
      </c>
      <c r="G46" s="451">
        <v>385954</v>
      </c>
      <c r="H46" s="451">
        <v>384008</v>
      </c>
      <c r="I46" s="451">
        <v>1946</v>
      </c>
      <c r="J46" s="451">
        <v>1946</v>
      </c>
      <c r="K46" s="456">
        <v>0</v>
      </c>
      <c r="L46" s="451">
        <v>5006</v>
      </c>
      <c r="M46" s="456">
        <v>0</v>
      </c>
      <c r="N46" s="456">
        <v>0</v>
      </c>
      <c r="O46" s="451">
        <v>6952</v>
      </c>
      <c r="P46" s="446">
        <v>-6952</v>
      </c>
      <c r="Q46" s="458">
        <v>37</v>
      </c>
    </row>
    <row r="47" spans="1:17" ht="13.5" customHeight="1">
      <c r="A47" s="454">
        <v>38</v>
      </c>
      <c r="B47" s="455" t="s">
        <v>909</v>
      </c>
      <c r="C47" s="433"/>
      <c r="D47" s="456">
        <v>0</v>
      </c>
      <c r="E47" s="456">
        <v>0</v>
      </c>
      <c r="F47" s="456">
        <v>0</v>
      </c>
      <c r="G47" s="451">
        <v>100070</v>
      </c>
      <c r="H47" s="451">
        <v>100070</v>
      </c>
      <c r="I47" s="456">
        <v>0</v>
      </c>
      <c r="J47" s="456">
        <v>0</v>
      </c>
      <c r="K47" s="456">
        <v>0</v>
      </c>
      <c r="L47" s="456">
        <v>0</v>
      </c>
      <c r="M47" s="456">
        <v>0</v>
      </c>
      <c r="N47" s="456">
        <v>0</v>
      </c>
      <c r="O47" s="456">
        <v>0</v>
      </c>
      <c r="P47" s="456">
        <v>0</v>
      </c>
      <c r="Q47" s="458">
        <v>38</v>
      </c>
    </row>
    <row r="48" spans="1:17" ht="13.5">
      <c r="A48" s="454">
        <v>39</v>
      </c>
      <c r="B48" s="455" t="s">
        <v>910</v>
      </c>
      <c r="D48" s="480">
        <v>237315</v>
      </c>
      <c r="E48" s="480">
        <v>237315</v>
      </c>
      <c r="F48" s="456">
        <v>0</v>
      </c>
      <c r="G48" s="480">
        <v>1920310</v>
      </c>
      <c r="H48" s="480">
        <v>1869681</v>
      </c>
      <c r="I48" s="480">
        <v>50629</v>
      </c>
      <c r="J48" s="480">
        <v>50629</v>
      </c>
      <c r="K48" s="456">
        <v>0</v>
      </c>
      <c r="L48" s="480">
        <v>26828</v>
      </c>
      <c r="M48" s="456">
        <v>0</v>
      </c>
      <c r="N48" s="456">
        <v>0</v>
      </c>
      <c r="O48" s="480">
        <v>67600</v>
      </c>
      <c r="P48" s="480">
        <v>-67600</v>
      </c>
      <c r="Q48" s="458">
        <v>39</v>
      </c>
    </row>
    <row r="49" spans="1:17" ht="7.5" customHeight="1">
      <c r="A49" s="432"/>
      <c r="B49" s="432"/>
      <c r="C49" s="433"/>
      <c r="D49" s="481"/>
      <c r="E49" s="481"/>
      <c r="F49" s="481"/>
      <c r="G49" s="481"/>
      <c r="H49" s="481"/>
      <c r="I49" s="481"/>
      <c r="J49" s="481"/>
      <c r="K49" s="481"/>
      <c r="L49" s="481"/>
      <c r="M49" s="481"/>
      <c r="N49" s="481"/>
      <c r="O49" s="481"/>
      <c r="P49" s="481"/>
      <c r="Q49" s="482"/>
    </row>
    <row r="50" spans="1:17" ht="13.5" customHeight="1">
      <c r="A50" s="453" t="s">
        <v>911</v>
      </c>
      <c r="B50" s="453"/>
      <c r="C50" s="433"/>
      <c r="D50" s="451">
        <f>SUM(D51:D64)</f>
        <v>365700</v>
      </c>
      <c r="E50" s="451">
        <f aca="true" t="shared" si="1" ref="E50:P50">SUM(E51:E64)</f>
        <v>355036</v>
      </c>
      <c r="F50" s="451">
        <f t="shared" si="1"/>
        <v>10664</v>
      </c>
      <c r="G50" s="451">
        <f t="shared" si="1"/>
        <v>1624502</v>
      </c>
      <c r="H50" s="451">
        <f t="shared" si="1"/>
        <v>1612556</v>
      </c>
      <c r="I50" s="451">
        <f t="shared" si="1"/>
        <v>11946</v>
      </c>
      <c r="J50" s="451">
        <f t="shared" si="1"/>
        <v>22610</v>
      </c>
      <c r="K50" s="451">
        <f t="shared" si="1"/>
        <v>14803</v>
      </c>
      <c r="L50" s="451">
        <f t="shared" si="1"/>
        <v>30553</v>
      </c>
      <c r="M50" s="451">
        <f t="shared" si="1"/>
        <v>4438</v>
      </c>
      <c r="N50" s="451">
        <f t="shared" si="1"/>
        <v>33922</v>
      </c>
      <c r="O50" s="451">
        <f t="shared" si="1"/>
        <v>23786</v>
      </c>
      <c r="P50" s="451">
        <f t="shared" si="1"/>
        <v>10136</v>
      </c>
      <c r="Q50" s="458" t="s">
        <v>912</v>
      </c>
    </row>
    <row r="51" spans="1:17" ht="13.5" customHeight="1">
      <c r="A51" s="455">
        <v>1</v>
      </c>
      <c r="B51" s="455" t="s">
        <v>913</v>
      </c>
      <c r="C51" s="433"/>
      <c r="D51" s="456">
        <v>0</v>
      </c>
      <c r="E51" s="456">
        <v>0</v>
      </c>
      <c r="F51" s="456">
        <v>0</v>
      </c>
      <c r="G51" s="451">
        <v>133543</v>
      </c>
      <c r="H51" s="451">
        <v>133443</v>
      </c>
      <c r="I51" s="451">
        <v>100</v>
      </c>
      <c r="J51" s="451">
        <v>100</v>
      </c>
      <c r="K51" s="456">
        <v>0</v>
      </c>
      <c r="L51" s="456">
        <v>0</v>
      </c>
      <c r="M51" s="456">
        <v>0</v>
      </c>
      <c r="N51" s="451">
        <v>100</v>
      </c>
      <c r="O51" s="451">
        <v>100</v>
      </c>
      <c r="P51" s="456">
        <f aca="true" t="shared" si="2" ref="P51:P64">N51-O51</f>
        <v>0</v>
      </c>
      <c r="Q51" s="458">
        <v>1</v>
      </c>
    </row>
    <row r="52" spans="1:17" ht="13.5" customHeight="1">
      <c r="A52" s="454">
        <v>2</v>
      </c>
      <c r="B52" s="455" t="s">
        <v>759</v>
      </c>
      <c r="C52" s="433"/>
      <c r="D52" s="451">
        <v>41680</v>
      </c>
      <c r="E52" s="451">
        <v>41680</v>
      </c>
      <c r="F52" s="456">
        <v>0</v>
      </c>
      <c r="G52" s="451">
        <v>10747</v>
      </c>
      <c r="H52" s="451">
        <v>10747</v>
      </c>
      <c r="I52" s="456">
        <v>0</v>
      </c>
      <c r="J52" s="456">
        <v>0</v>
      </c>
      <c r="K52" s="456">
        <v>0</v>
      </c>
      <c r="L52" s="456">
        <v>0</v>
      </c>
      <c r="M52" s="456">
        <v>0</v>
      </c>
      <c r="N52" s="456">
        <v>0</v>
      </c>
      <c r="O52" s="456">
        <v>0</v>
      </c>
      <c r="P52" s="456">
        <f t="shared" si="2"/>
        <v>0</v>
      </c>
      <c r="Q52" s="458">
        <v>2</v>
      </c>
    </row>
    <row r="53" spans="1:17" ht="13.5" customHeight="1">
      <c r="A53" s="455">
        <v>3</v>
      </c>
      <c r="B53" s="455" t="s">
        <v>811</v>
      </c>
      <c r="C53" s="433"/>
      <c r="D53" s="451">
        <v>25906</v>
      </c>
      <c r="E53" s="451">
        <v>25478</v>
      </c>
      <c r="F53" s="451">
        <v>428</v>
      </c>
      <c r="G53" s="451">
        <v>1677</v>
      </c>
      <c r="H53" s="451">
        <v>1677</v>
      </c>
      <c r="I53" s="456">
        <v>0</v>
      </c>
      <c r="J53" s="451">
        <v>428</v>
      </c>
      <c r="K53" s="451">
        <v>10</v>
      </c>
      <c r="L53" s="451">
        <v>442</v>
      </c>
      <c r="M53" s="456">
        <v>0</v>
      </c>
      <c r="N53" s="451">
        <v>860</v>
      </c>
      <c r="O53" s="456">
        <v>0</v>
      </c>
      <c r="P53" s="451">
        <f t="shared" si="2"/>
        <v>860</v>
      </c>
      <c r="Q53" s="458">
        <v>3</v>
      </c>
    </row>
    <row r="54" spans="1:17" ht="13.5" customHeight="1">
      <c r="A54" s="454">
        <v>4</v>
      </c>
      <c r="B54" s="455" t="s">
        <v>812</v>
      </c>
      <c r="C54" s="433"/>
      <c r="D54" s="451">
        <v>68677</v>
      </c>
      <c r="E54" s="451">
        <v>59331</v>
      </c>
      <c r="F54" s="451">
        <v>9346</v>
      </c>
      <c r="G54" s="451">
        <v>255422</v>
      </c>
      <c r="H54" s="451">
        <v>255422</v>
      </c>
      <c r="I54" s="456">
        <v>0</v>
      </c>
      <c r="J54" s="451">
        <v>9346</v>
      </c>
      <c r="K54" s="451">
        <v>8629</v>
      </c>
      <c r="L54" s="451">
        <v>5354</v>
      </c>
      <c r="M54" s="456">
        <v>0</v>
      </c>
      <c r="N54" s="451">
        <v>6071</v>
      </c>
      <c r="O54" s="456">
        <v>0</v>
      </c>
      <c r="P54" s="451">
        <f t="shared" si="2"/>
        <v>6071</v>
      </c>
      <c r="Q54" s="458">
        <v>4</v>
      </c>
    </row>
    <row r="55" spans="1:17" ht="13.5" customHeight="1">
      <c r="A55" s="455">
        <v>5</v>
      </c>
      <c r="B55" s="455" t="s">
        <v>156</v>
      </c>
      <c r="C55" s="433"/>
      <c r="D55" s="451">
        <v>47749</v>
      </c>
      <c r="E55" s="451">
        <v>43780</v>
      </c>
      <c r="F55" s="451">
        <v>3969</v>
      </c>
      <c r="G55" s="451">
        <v>236252</v>
      </c>
      <c r="H55" s="451">
        <v>240030</v>
      </c>
      <c r="I55" s="451">
        <v>-3778</v>
      </c>
      <c r="J55" s="451">
        <v>191</v>
      </c>
      <c r="K55" s="456">
        <v>0</v>
      </c>
      <c r="L55" s="451">
        <v>1399</v>
      </c>
      <c r="M55" s="456">
        <v>0</v>
      </c>
      <c r="N55" s="451">
        <v>1590</v>
      </c>
      <c r="O55" s="456">
        <v>0</v>
      </c>
      <c r="P55" s="451">
        <f t="shared" si="2"/>
        <v>1590</v>
      </c>
      <c r="Q55" s="458">
        <v>5</v>
      </c>
    </row>
    <row r="56" spans="1:17" ht="13.5" customHeight="1">
      <c r="A56" s="454">
        <v>6</v>
      </c>
      <c r="B56" s="455" t="s">
        <v>825</v>
      </c>
      <c r="C56" s="433"/>
      <c r="D56" s="451">
        <v>9165</v>
      </c>
      <c r="E56" s="451">
        <v>9145</v>
      </c>
      <c r="F56" s="451">
        <v>20</v>
      </c>
      <c r="G56" s="451">
        <v>8518</v>
      </c>
      <c r="H56" s="451">
        <v>8518</v>
      </c>
      <c r="I56" s="456">
        <v>0</v>
      </c>
      <c r="J56" s="451">
        <v>20</v>
      </c>
      <c r="K56" s="456">
        <v>0</v>
      </c>
      <c r="L56" s="456">
        <v>0</v>
      </c>
      <c r="M56" s="456">
        <v>0</v>
      </c>
      <c r="N56" s="451">
        <v>20</v>
      </c>
      <c r="O56" s="456">
        <v>0</v>
      </c>
      <c r="P56" s="451">
        <f t="shared" si="2"/>
        <v>20</v>
      </c>
      <c r="Q56" s="458">
        <v>6</v>
      </c>
    </row>
    <row r="57" spans="1:17" ht="13.5" customHeight="1">
      <c r="A57" s="455">
        <v>7</v>
      </c>
      <c r="B57" s="455" t="s">
        <v>780</v>
      </c>
      <c r="C57" s="433"/>
      <c r="D57" s="451">
        <v>22164</v>
      </c>
      <c r="E57" s="451">
        <v>22123</v>
      </c>
      <c r="F57" s="451">
        <v>41</v>
      </c>
      <c r="G57" s="451">
        <v>137503</v>
      </c>
      <c r="H57" s="451">
        <v>131570</v>
      </c>
      <c r="I57" s="451">
        <v>5933</v>
      </c>
      <c r="J57" s="451">
        <v>5974</v>
      </c>
      <c r="K57" s="451">
        <v>92</v>
      </c>
      <c r="L57" s="451">
        <v>1681</v>
      </c>
      <c r="M57" s="456">
        <v>0</v>
      </c>
      <c r="N57" s="451">
        <v>7563</v>
      </c>
      <c r="O57" s="451">
        <v>7533</v>
      </c>
      <c r="P57" s="451">
        <f t="shared" si="2"/>
        <v>30</v>
      </c>
      <c r="Q57" s="458">
        <v>7</v>
      </c>
    </row>
    <row r="58" spans="1:17" ht="13.5" customHeight="1">
      <c r="A58" s="454">
        <v>8</v>
      </c>
      <c r="B58" s="455" t="s">
        <v>765</v>
      </c>
      <c r="C58" s="433"/>
      <c r="D58" s="451">
        <v>24674</v>
      </c>
      <c r="E58" s="451">
        <v>24779</v>
      </c>
      <c r="F58" s="451">
        <v>-105</v>
      </c>
      <c r="G58" s="451">
        <v>48070</v>
      </c>
      <c r="H58" s="451">
        <v>47793</v>
      </c>
      <c r="I58" s="451">
        <v>277</v>
      </c>
      <c r="J58" s="451">
        <v>172</v>
      </c>
      <c r="K58" s="456">
        <v>0</v>
      </c>
      <c r="L58" s="451">
        <v>7</v>
      </c>
      <c r="M58" s="456">
        <v>0</v>
      </c>
      <c r="N58" s="451">
        <v>179</v>
      </c>
      <c r="O58" s="456">
        <v>0</v>
      </c>
      <c r="P58" s="451">
        <f t="shared" si="2"/>
        <v>179</v>
      </c>
      <c r="Q58" s="458">
        <v>8</v>
      </c>
    </row>
    <row r="59" spans="1:17" ht="13.5" customHeight="1">
      <c r="A59" s="455">
        <v>9</v>
      </c>
      <c r="B59" s="455" t="s">
        <v>840</v>
      </c>
      <c r="C59" s="433"/>
      <c r="D59" s="451">
        <v>23736</v>
      </c>
      <c r="E59" s="451">
        <v>18798</v>
      </c>
      <c r="F59" s="451">
        <v>4938</v>
      </c>
      <c r="G59" s="451">
        <v>9962</v>
      </c>
      <c r="H59" s="451">
        <v>9962</v>
      </c>
      <c r="I59" s="456">
        <v>0</v>
      </c>
      <c r="J59" s="451">
        <v>4938</v>
      </c>
      <c r="K59" s="456">
        <v>0</v>
      </c>
      <c r="L59" s="456">
        <v>0</v>
      </c>
      <c r="M59" s="451">
        <v>4438</v>
      </c>
      <c r="N59" s="451">
        <v>500</v>
      </c>
      <c r="O59" s="456">
        <v>0</v>
      </c>
      <c r="P59" s="451">
        <f t="shared" si="2"/>
        <v>500</v>
      </c>
      <c r="Q59" s="458">
        <v>9</v>
      </c>
    </row>
    <row r="60" spans="1:17" ht="13.5" customHeight="1">
      <c r="A60" s="454">
        <v>10</v>
      </c>
      <c r="B60" s="455" t="s">
        <v>841</v>
      </c>
      <c r="C60" s="433"/>
      <c r="D60" s="451">
        <v>13280</v>
      </c>
      <c r="E60" s="451">
        <v>13256</v>
      </c>
      <c r="F60" s="451">
        <v>24</v>
      </c>
      <c r="G60" s="451">
        <v>6996</v>
      </c>
      <c r="H60" s="451">
        <v>6996</v>
      </c>
      <c r="I60" s="456">
        <v>0</v>
      </c>
      <c r="J60" s="451">
        <v>24</v>
      </c>
      <c r="K60" s="456">
        <v>0</v>
      </c>
      <c r="L60" s="456">
        <v>0</v>
      </c>
      <c r="M60" s="456">
        <v>0</v>
      </c>
      <c r="N60" s="451">
        <v>24</v>
      </c>
      <c r="O60" s="456">
        <v>0</v>
      </c>
      <c r="P60" s="451">
        <f t="shared" si="2"/>
        <v>24</v>
      </c>
      <c r="Q60" s="458">
        <v>10</v>
      </c>
    </row>
    <row r="61" spans="1:17" ht="13.5" customHeight="1">
      <c r="A61" s="455">
        <v>11</v>
      </c>
      <c r="B61" s="455" t="s">
        <v>842</v>
      </c>
      <c r="C61" s="433"/>
      <c r="D61" s="451">
        <v>48930</v>
      </c>
      <c r="E61" s="451">
        <v>48930</v>
      </c>
      <c r="F61" s="456">
        <v>0</v>
      </c>
      <c r="G61" s="451">
        <v>34761</v>
      </c>
      <c r="H61" s="451">
        <v>34861</v>
      </c>
      <c r="I61" s="451">
        <v>-100</v>
      </c>
      <c r="J61" s="451">
        <v>-100</v>
      </c>
      <c r="K61" s="456">
        <v>0</v>
      </c>
      <c r="L61" s="451">
        <v>16253</v>
      </c>
      <c r="M61" s="456">
        <v>0</v>
      </c>
      <c r="N61" s="451">
        <v>16153</v>
      </c>
      <c r="O61" s="451">
        <v>16153</v>
      </c>
      <c r="P61" s="456">
        <f t="shared" si="2"/>
        <v>0</v>
      </c>
      <c r="Q61" s="458">
        <v>11</v>
      </c>
    </row>
    <row r="62" spans="1:17" ht="13.5" customHeight="1">
      <c r="A62" s="454">
        <v>12</v>
      </c>
      <c r="B62" s="455" t="s">
        <v>843</v>
      </c>
      <c r="C62" s="433"/>
      <c r="D62" s="451">
        <v>20761</v>
      </c>
      <c r="E62" s="451">
        <v>20761</v>
      </c>
      <c r="F62" s="456">
        <v>0</v>
      </c>
      <c r="G62" s="451">
        <v>108111</v>
      </c>
      <c r="H62" s="451">
        <v>113517</v>
      </c>
      <c r="I62" s="451">
        <v>-5406</v>
      </c>
      <c r="J62" s="451">
        <v>-5406</v>
      </c>
      <c r="K62" s="456">
        <v>0</v>
      </c>
      <c r="L62" s="451">
        <v>5406</v>
      </c>
      <c r="M62" s="456">
        <v>0</v>
      </c>
      <c r="N62" s="456">
        <v>0</v>
      </c>
      <c r="O62" s="456">
        <v>0</v>
      </c>
      <c r="P62" s="456">
        <f t="shared" si="2"/>
        <v>0</v>
      </c>
      <c r="Q62" s="458">
        <v>12</v>
      </c>
    </row>
    <row r="63" spans="1:17" ht="13.5" customHeight="1">
      <c r="A63" s="455">
        <v>13</v>
      </c>
      <c r="B63" s="455" t="s">
        <v>914</v>
      </c>
      <c r="C63" s="433"/>
      <c r="D63" s="451">
        <v>9767</v>
      </c>
      <c r="E63" s="451">
        <v>17764</v>
      </c>
      <c r="F63" s="451">
        <v>-7997</v>
      </c>
      <c r="G63" s="451">
        <v>211410</v>
      </c>
      <c r="H63" s="451">
        <v>196490</v>
      </c>
      <c r="I63" s="451">
        <v>14920</v>
      </c>
      <c r="J63" s="451">
        <v>6923</v>
      </c>
      <c r="K63" s="451">
        <v>6072</v>
      </c>
      <c r="L63" s="451">
        <v>11</v>
      </c>
      <c r="M63" s="456">
        <v>0</v>
      </c>
      <c r="N63" s="451">
        <v>862</v>
      </c>
      <c r="O63" s="456">
        <v>0</v>
      </c>
      <c r="P63" s="451">
        <f t="shared" si="2"/>
        <v>862</v>
      </c>
      <c r="Q63" s="458">
        <v>13</v>
      </c>
    </row>
    <row r="64" spans="1:17" ht="13.5" customHeight="1">
      <c r="A64" s="454">
        <v>14</v>
      </c>
      <c r="B64" s="455" t="s">
        <v>915</v>
      </c>
      <c r="C64" s="433"/>
      <c r="D64" s="451">
        <v>9211</v>
      </c>
      <c r="E64" s="451">
        <v>9211</v>
      </c>
      <c r="F64" s="456">
        <v>0</v>
      </c>
      <c r="G64" s="451">
        <v>421530</v>
      </c>
      <c r="H64" s="451">
        <v>421530</v>
      </c>
      <c r="I64" s="456">
        <v>0</v>
      </c>
      <c r="J64" s="456">
        <v>0</v>
      </c>
      <c r="K64" s="456">
        <v>0</v>
      </c>
      <c r="L64" s="456">
        <v>0</v>
      </c>
      <c r="M64" s="456">
        <v>0</v>
      </c>
      <c r="N64" s="456">
        <v>0</v>
      </c>
      <c r="O64" s="456">
        <v>0</v>
      </c>
      <c r="P64" s="456">
        <f t="shared" si="2"/>
        <v>0</v>
      </c>
      <c r="Q64" s="458">
        <v>14</v>
      </c>
    </row>
    <row r="65" spans="1:17" ht="7.5" customHeight="1">
      <c r="A65" s="432"/>
      <c r="B65" s="432"/>
      <c r="C65" s="433"/>
      <c r="D65" s="446"/>
      <c r="E65" s="446"/>
      <c r="F65" s="446"/>
      <c r="G65" s="446"/>
      <c r="H65" s="446"/>
      <c r="I65" s="446"/>
      <c r="J65" s="446"/>
      <c r="K65" s="446"/>
      <c r="L65" s="446"/>
      <c r="M65" s="446"/>
      <c r="N65" s="446"/>
      <c r="O65" s="446"/>
      <c r="P65" s="446"/>
      <c r="Q65" s="482"/>
    </row>
    <row r="66" spans="1:17" ht="13.5">
      <c r="A66" s="453" t="s">
        <v>916</v>
      </c>
      <c r="B66" s="453"/>
      <c r="C66" s="461"/>
      <c r="D66" s="451">
        <f>SUM(D67:D69)</f>
        <v>10283</v>
      </c>
      <c r="E66" s="451">
        <f aca="true" t="shared" si="3" ref="E66:P66">SUM(E67:E69)</f>
        <v>11955</v>
      </c>
      <c r="F66" s="451">
        <f t="shared" si="3"/>
        <v>-1672</v>
      </c>
      <c r="G66" s="451">
        <f t="shared" si="3"/>
        <v>5992</v>
      </c>
      <c r="H66" s="451">
        <f t="shared" si="3"/>
        <v>4076</v>
      </c>
      <c r="I66" s="451">
        <f t="shared" si="3"/>
        <v>1916</v>
      </c>
      <c r="J66" s="451">
        <f t="shared" si="3"/>
        <v>244</v>
      </c>
      <c r="K66" s="456">
        <f t="shared" si="3"/>
        <v>0</v>
      </c>
      <c r="L66" s="456">
        <f t="shared" si="3"/>
        <v>0</v>
      </c>
      <c r="M66" s="456">
        <f t="shared" si="3"/>
        <v>0</v>
      </c>
      <c r="N66" s="451">
        <v>244</v>
      </c>
      <c r="O66" s="456">
        <f t="shared" si="3"/>
        <v>0</v>
      </c>
      <c r="P66" s="451">
        <f t="shared" si="3"/>
        <v>244</v>
      </c>
      <c r="Q66" s="462" t="s">
        <v>917</v>
      </c>
    </row>
    <row r="67" spans="1:17" ht="13.5">
      <c r="A67" s="454">
        <v>1</v>
      </c>
      <c r="B67" s="455" t="s">
        <v>918</v>
      </c>
      <c r="C67" s="461"/>
      <c r="D67" s="451">
        <v>5186</v>
      </c>
      <c r="E67" s="451">
        <v>5073</v>
      </c>
      <c r="F67" s="451">
        <v>113</v>
      </c>
      <c r="G67" s="451">
        <v>2315</v>
      </c>
      <c r="H67" s="451">
        <v>2315</v>
      </c>
      <c r="I67" s="456">
        <v>0</v>
      </c>
      <c r="J67" s="451">
        <v>113</v>
      </c>
      <c r="K67" s="456">
        <v>0</v>
      </c>
      <c r="L67" s="456">
        <v>0</v>
      </c>
      <c r="M67" s="456">
        <v>0</v>
      </c>
      <c r="N67" s="451">
        <v>113</v>
      </c>
      <c r="O67" s="456">
        <v>0</v>
      </c>
      <c r="P67" s="451">
        <f>N67-O67</f>
        <v>113</v>
      </c>
      <c r="Q67" s="462">
        <v>1</v>
      </c>
    </row>
    <row r="68" spans="1:17" ht="13.5">
      <c r="A68" s="454">
        <v>2</v>
      </c>
      <c r="B68" s="455" t="s">
        <v>919</v>
      </c>
      <c r="C68" s="461"/>
      <c r="D68" s="451">
        <v>556</v>
      </c>
      <c r="E68" s="451">
        <v>2341</v>
      </c>
      <c r="F68" s="451">
        <v>-1785</v>
      </c>
      <c r="G68" s="451">
        <v>1916</v>
      </c>
      <c r="H68" s="456">
        <v>0</v>
      </c>
      <c r="I68" s="451">
        <v>1916</v>
      </c>
      <c r="J68" s="451">
        <v>131</v>
      </c>
      <c r="K68" s="456">
        <v>0</v>
      </c>
      <c r="L68" s="456">
        <v>0</v>
      </c>
      <c r="M68" s="456">
        <v>0</v>
      </c>
      <c r="N68" s="451">
        <v>131</v>
      </c>
      <c r="O68" s="456">
        <v>0</v>
      </c>
      <c r="P68" s="451">
        <f>N68-O68</f>
        <v>131</v>
      </c>
      <c r="Q68" s="462">
        <v>2</v>
      </c>
    </row>
    <row r="69" spans="1:17" ht="13.5">
      <c r="A69" s="454">
        <v>3</v>
      </c>
      <c r="B69" s="455" t="s">
        <v>860</v>
      </c>
      <c r="C69" s="461"/>
      <c r="D69" s="451">
        <v>4541</v>
      </c>
      <c r="E69" s="451">
        <v>4541</v>
      </c>
      <c r="F69" s="456">
        <v>0</v>
      </c>
      <c r="G69" s="451">
        <v>1761</v>
      </c>
      <c r="H69" s="451">
        <v>1761</v>
      </c>
      <c r="I69" s="456">
        <v>0</v>
      </c>
      <c r="J69" s="456">
        <v>0</v>
      </c>
      <c r="K69" s="456">
        <v>0</v>
      </c>
      <c r="L69" s="456">
        <v>0</v>
      </c>
      <c r="M69" s="456">
        <v>0</v>
      </c>
      <c r="N69" s="456">
        <v>0</v>
      </c>
      <c r="O69" s="456">
        <v>0</v>
      </c>
      <c r="P69" s="456">
        <f>N69-O69</f>
        <v>0</v>
      </c>
      <c r="Q69" s="462">
        <v>3</v>
      </c>
    </row>
    <row r="70" spans="3:17" ht="7.5" customHeight="1">
      <c r="C70" s="461"/>
      <c r="D70" s="480"/>
      <c r="E70" s="480"/>
      <c r="F70" s="480"/>
      <c r="G70" s="480"/>
      <c r="H70" s="480"/>
      <c r="I70" s="480"/>
      <c r="J70" s="480"/>
      <c r="K70" s="480"/>
      <c r="L70" s="480"/>
      <c r="M70" s="480"/>
      <c r="N70" s="480"/>
      <c r="O70" s="480"/>
      <c r="P70" s="480"/>
      <c r="Q70" s="462"/>
    </row>
    <row r="71" spans="1:17" ht="13.5">
      <c r="A71" s="453" t="s">
        <v>920</v>
      </c>
      <c r="B71" s="453"/>
      <c r="C71" s="461"/>
      <c r="D71" s="451">
        <f>SUM(D72:D82)</f>
        <v>58126</v>
      </c>
      <c r="E71" s="451">
        <f aca="true" t="shared" si="4" ref="E71:P71">SUM(E72:E82)</f>
        <v>49293</v>
      </c>
      <c r="F71" s="451">
        <f t="shared" si="4"/>
        <v>8833</v>
      </c>
      <c r="G71" s="451">
        <f t="shared" si="4"/>
        <v>185530</v>
      </c>
      <c r="H71" s="451">
        <f t="shared" si="4"/>
        <v>188745</v>
      </c>
      <c r="I71" s="451">
        <f t="shared" si="4"/>
        <v>-3215</v>
      </c>
      <c r="J71" s="451">
        <f t="shared" si="4"/>
        <v>5618</v>
      </c>
      <c r="K71" s="451">
        <f t="shared" si="4"/>
        <v>4366</v>
      </c>
      <c r="L71" s="451">
        <f t="shared" si="4"/>
        <v>2999</v>
      </c>
      <c r="M71" s="456">
        <f t="shared" si="4"/>
        <v>0</v>
      </c>
      <c r="N71" s="451">
        <v>4251</v>
      </c>
      <c r="O71" s="451">
        <f t="shared" si="4"/>
        <v>1400</v>
      </c>
      <c r="P71" s="451">
        <f t="shared" si="4"/>
        <v>2851</v>
      </c>
      <c r="Q71" s="462" t="s">
        <v>921</v>
      </c>
    </row>
    <row r="72" spans="1:17" ht="13.5">
      <c r="A72" s="455">
        <v>1</v>
      </c>
      <c r="B72" s="455" t="s">
        <v>913</v>
      </c>
      <c r="C72" s="461"/>
      <c r="D72" s="451">
        <v>5516</v>
      </c>
      <c r="E72" s="451">
        <v>5516</v>
      </c>
      <c r="F72" s="456">
        <v>0</v>
      </c>
      <c r="G72" s="451">
        <v>1080</v>
      </c>
      <c r="H72" s="456">
        <v>0</v>
      </c>
      <c r="I72" s="451">
        <v>1080</v>
      </c>
      <c r="J72" s="451">
        <v>1080</v>
      </c>
      <c r="K72" s="456">
        <v>0</v>
      </c>
      <c r="L72" s="456">
        <v>0</v>
      </c>
      <c r="M72" s="456">
        <v>0</v>
      </c>
      <c r="N72" s="451">
        <v>1080</v>
      </c>
      <c r="O72" s="456">
        <v>0</v>
      </c>
      <c r="P72" s="451">
        <f aca="true" t="shared" si="5" ref="P72:P82">N72-O72</f>
        <v>1080</v>
      </c>
      <c r="Q72" s="462">
        <v>1</v>
      </c>
    </row>
    <row r="73" spans="1:17" ht="13.5">
      <c r="A73" s="469">
        <v>2</v>
      </c>
      <c r="B73" s="455" t="s">
        <v>922</v>
      </c>
      <c r="C73" s="461"/>
      <c r="D73" s="451">
        <v>9485</v>
      </c>
      <c r="E73" s="451">
        <v>9485</v>
      </c>
      <c r="F73" s="456">
        <v>0</v>
      </c>
      <c r="G73" s="451">
        <v>22363</v>
      </c>
      <c r="H73" s="451">
        <v>22363</v>
      </c>
      <c r="I73" s="456">
        <v>0</v>
      </c>
      <c r="J73" s="456">
        <v>0</v>
      </c>
      <c r="K73" s="456">
        <v>0</v>
      </c>
      <c r="L73" s="456">
        <v>0</v>
      </c>
      <c r="M73" s="456">
        <v>0</v>
      </c>
      <c r="N73" s="456">
        <v>0</v>
      </c>
      <c r="O73" s="456">
        <v>0</v>
      </c>
      <c r="P73" s="456">
        <f t="shared" si="5"/>
        <v>0</v>
      </c>
      <c r="Q73" s="462">
        <v>2</v>
      </c>
    </row>
    <row r="74" spans="1:17" ht="13.5">
      <c r="A74" s="455">
        <v>3</v>
      </c>
      <c r="B74" s="455" t="s">
        <v>889</v>
      </c>
      <c r="C74" s="461"/>
      <c r="D74" s="451">
        <v>221</v>
      </c>
      <c r="E74" s="451">
        <v>221</v>
      </c>
      <c r="F74" s="456">
        <v>0</v>
      </c>
      <c r="G74" s="451">
        <v>15809</v>
      </c>
      <c r="H74" s="451">
        <v>15809</v>
      </c>
      <c r="I74" s="456">
        <v>0</v>
      </c>
      <c r="J74" s="456">
        <v>0</v>
      </c>
      <c r="K74" s="456">
        <v>0</v>
      </c>
      <c r="L74" s="456">
        <v>0</v>
      </c>
      <c r="M74" s="456">
        <v>0</v>
      </c>
      <c r="N74" s="456">
        <v>0</v>
      </c>
      <c r="O74" s="456">
        <v>0</v>
      </c>
      <c r="P74" s="456">
        <f t="shared" si="5"/>
        <v>0</v>
      </c>
      <c r="Q74" s="462">
        <v>3</v>
      </c>
    </row>
    <row r="75" spans="1:17" ht="13.5">
      <c r="A75" s="469">
        <v>4</v>
      </c>
      <c r="B75" s="455" t="s">
        <v>923</v>
      </c>
      <c r="C75" s="461"/>
      <c r="D75" s="451">
        <v>64</v>
      </c>
      <c r="E75" s="451">
        <v>144</v>
      </c>
      <c r="F75" s="451">
        <v>-80</v>
      </c>
      <c r="G75" s="451">
        <v>7235</v>
      </c>
      <c r="H75" s="451">
        <v>7040</v>
      </c>
      <c r="I75" s="451">
        <v>195</v>
      </c>
      <c r="J75" s="451">
        <v>115</v>
      </c>
      <c r="K75" s="456">
        <v>0</v>
      </c>
      <c r="L75" s="456">
        <v>0</v>
      </c>
      <c r="M75" s="456">
        <v>0</v>
      </c>
      <c r="N75" s="451">
        <v>115</v>
      </c>
      <c r="O75" s="456">
        <v>0</v>
      </c>
      <c r="P75" s="451">
        <f t="shared" si="5"/>
        <v>115</v>
      </c>
      <c r="Q75" s="462">
        <v>4</v>
      </c>
    </row>
    <row r="76" spans="1:17" ht="13.5">
      <c r="A76" s="455">
        <v>5</v>
      </c>
      <c r="B76" s="455" t="s">
        <v>918</v>
      </c>
      <c r="C76" s="461"/>
      <c r="D76" s="451">
        <v>6132</v>
      </c>
      <c r="E76" s="451">
        <v>5055</v>
      </c>
      <c r="F76" s="451">
        <v>1077</v>
      </c>
      <c r="G76" s="451">
        <v>1715</v>
      </c>
      <c r="H76" s="451">
        <v>1715</v>
      </c>
      <c r="I76" s="456">
        <v>0</v>
      </c>
      <c r="J76" s="451">
        <v>1077</v>
      </c>
      <c r="K76" s="456">
        <v>0</v>
      </c>
      <c r="L76" s="456">
        <v>0</v>
      </c>
      <c r="M76" s="456">
        <v>0</v>
      </c>
      <c r="N76" s="451">
        <v>1077</v>
      </c>
      <c r="O76" s="456">
        <v>0</v>
      </c>
      <c r="P76" s="451">
        <f t="shared" si="5"/>
        <v>1077</v>
      </c>
      <c r="Q76" s="462">
        <v>5</v>
      </c>
    </row>
    <row r="77" spans="1:17" ht="13.5">
      <c r="A77" s="469">
        <v>6</v>
      </c>
      <c r="B77" s="455" t="s">
        <v>893</v>
      </c>
      <c r="C77" s="461"/>
      <c r="D77" s="451">
        <v>3548</v>
      </c>
      <c r="E77" s="451">
        <v>3548</v>
      </c>
      <c r="F77" s="456">
        <v>0</v>
      </c>
      <c r="G77" s="451">
        <v>33453</v>
      </c>
      <c r="H77" s="451">
        <v>32053</v>
      </c>
      <c r="I77" s="451">
        <v>1400</v>
      </c>
      <c r="J77" s="451">
        <v>1400</v>
      </c>
      <c r="K77" s="456">
        <v>0</v>
      </c>
      <c r="L77" s="456">
        <v>0</v>
      </c>
      <c r="M77" s="456">
        <v>0</v>
      </c>
      <c r="N77" s="451">
        <v>1400</v>
      </c>
      <c r="O77" s="451">
        <v>1400</v>
      </c>
      <c r="P77" s="456">
        <f t="shared" si="5"/>
        <v>0</v>
      </c>
      <c r="Q77" s="462">
        <v>6</v>
      </c>
    </row>
    <row r="78" spans="1:17" ht="13.5">
      <c r="A78" s="455">
        <v>7</v>
      </c>
      <c r="B78" s="455" t="s">
        <v>895</v>
      </c>
      <c r="C78" s="461"/>
      <c r="D78" s="451">
        <v>6207</v>
      </c>
      <c r="E78" s="451">
        <v>5893</v>
      </c>
      <c r="F78" s="451">
        <v>314</v>
      </c>
      <c r="G78" s="451">
        <v>17691</v>
      </c>
      <c r="H78" s="451">
        <v>17691</v>
      </c>
      <c r="I78" s="456">
        <v>0</v>
      </c>
      <c r="J78" s="451">
        <v>314</v>
      </c>
      <c r="K78" s="456">
        <v>0</v>
      </c>
      <c r="L78" s="456">
        <v>0</v>
      </c>
      <c r="M78" s="456">
        <v>0</v>
      </c>
      <c r="N78" s="451">
        <v>314</v>
      </c>
      <c r="O78" s="456">
        <v>0</v>
      </c>
      <c r="P78" s="451">
        <f t="shared" si="5"/>
        <v>314</v>
      </c>
      <c r="Q78" s="462">
        <v>7</v>
      </c>
    </row>
    <row r="79" spans="1:17" ht="13.5">
      <c r="A79" s="469">
        <v>8</v>
      </c>
      <c r="B79" s="455" t="s">
        <v>924</v>
      </c>
      <c r="C79" s="461"/>
      <c r="D79" s="451">
        <v>18113</v>
      </c>
      <c r="E79" s="451">
        <v>10593</v>
      </c>
      <c r="F79" s="451">
        <v>7520</v>
      </c>
      <c r="G79" s="451">
        <v>57159</v>
      </c>
      <c r="H79" s="451">
        <v>67182</v>
      </c>
      <c r="I79" s="451">
        <v>-10023</v>
      </c>
      <c r="J79" s="451">
        <v>-2503</v>
      </c>
      <c r="K79" s="451">
        <v>250</v>
      </c>
      <c r="L79" s="451">
        <v>2999</v>
      </c>
      <c r="M79" s="456">
        <v>0</v>
      </c>
      <c r="N79" s="451">
        <v>246</v>
      </c>
      <c r="O79" s="456">
        <v>0</v>
      </c>
      <c r="P79" s="451">
        <f t="shared" si="5"/>
        <v>246</v>
      </c>
      <c r="Q79" s="462">
        <v>8</v>
      </c>
    </row>
    <row r="80" spans="1:17" ht="13.5">
      <c r="A80" s="455">
        <v>9</v>
      </c>
      <c r="B80" s="455" t="s">
        <v>859</v>
      </c>
      <c r="C80" s="461"/>
      <c r="D80" s="451">
        <v>2447</v>
      </c>
      <c r="E80" s="451">
        <v>2447</v>
      </c>
      <c r="F80" s="456">
        <v>0</v>
      </c>
      <c r="G80" s="456">
        <v>0</v>
      </c>
      <c r="H80" s="456">
        <v>0</v>
      </c>
      <c r="I80" s="456">
        <v>0</v>
      </c>
      <c r="J80" s="456">
        <v>0</v>
      </c>
      <c r="K80" s="456">
        <v>0</v>
      </c>
      <c r="L80" s="456">
        <v>0</v>
      </c>
      <c r="M80" s="456">
        <v>0</v>
      </c>
      <c r="N80" s="456">
        <v>0</v>
      </c>
      <c r="O80" s="456">
        <v>0</v>
      </c>
      <c r="P80" s="456">
        <f t="shared" si="5"/>
        <v>0</v>
      </c>
      <c r="Q80" s="462">
        <v>9</v>
      </c>
    </row>
    <row r="81" spans="1:17" ht="13.5">
      <c r="A81" s="469">
        <v>10</v>
      </c>
      <c r="B81" s="455" t="s">
        <v>860</v>
      </c>
      <c r="C81" s="461"/>
      <c r="D81" s="451">
        <v>3496</v>
      </c>
      <c r="E81" s="451">
        <v>3496</v>
      </c>
      <c r="F81" s="456">
        <v>0</v>
      </c>
      <c r="G81" s="456">
        <v>0</v>
      </c>
      <c r="H81" s="456">
        <v>0</v>
      </c>
      <c r="I81" s="456">
        <v>0</v>
      </c>
      <c r="J81" s="456">
        <v>0</v>
      </c>
      <c r="K81" s="456">
        <v>0</v>
      </c>
      <c r="L81" s="456">
        <v>0</v>
      </c>
      <c r="M81" s="456">
        <v>0</v>
      </c>
      <c r="N81" s="456">
        <v>0</v>
      </c>
      <c r="O81" s="456">
        <v>0</v>
      </c>
      <c r="P81" s="456">
        <f t="shared" si="5"/>
        <v>0</v>
      </c>
      <c r="Q81" s="462">
        <v>10</v>
      </c>
    </row>
    <row r="82" spans="1:17" ht="13.5">
      <c r="A82" s="455">
        <v>11</v>
      </c>
      <c r="B82" s="455" t="s">
        <v>925</v>
      </c>
      <c r="C82" s="461"/>
      <c r="D82" s="451">
        <v>2897</v>
      </c>
      <c r="E82" s="451">
        <v>2895</v>
      </c>
      <c r="F82" s="451">
        <v>2</v>
      </c>
      <c r="G82" s="451">
        <v>29025</v>
      </c>
      <c r="H82" s="451">
        <v>24892</v>
      </c>
      <c r="I82" s="451">
        <v>4133</v>
      </c>
      <c r="J82" s="451">
        <v>4135</v>
      </c>
      <c r="K82" s="451">
        <v>4116</v>
      </c>
      <c r="L82" s="456">
        <v>0</v>
      </c>
      <c r="M82" s="456">
        <v>0</v>
      </c>
      <c r="N82" s="451">
        <v>19</v>
      </c>
      <c r="O82" s="456">
        <v>0</v>
      </c>
      <c r="P82" s="451">
        <f t="shared" si="5"/>
        <v>19</v>
      </c>
      <c r="Q82" s="462">
        <v>11</v>
      </c>
    </row>
    <row r="83" spans="1:17" ht="7.5" customHeight="1">
      <c r="A83" s="469"/>
      <c r="B83" s="455"/>
      <c r="C83" s="461"/>
      <c r="D83" s="451"/>
      <c r="E83" s="451"/>
      <c r="F83" s="451"/>
      <c r="G83" s="451"/>
      <c r="H83" s="451"/>
      <c r="I83" s="451"/>
      <c r="J83" s="451"/>
      <c r="K83" s="451"/>
      <c r="L83" s="451"/>
      <c r="M83" s="451"/>
      <c r="N83" s="451"/>
      <c r="O83" s="451"/>
      <c r="P83" s="451"/>
      <c r="Q83" s="462"/>
    </row>
    <row r="84" spans="1:17" ht="13.5" customHeight="1">
      <c r="A84" s="453" t="s">
        <v>782</v>
      </c>
      <c r="B84" s="453"/>
      <c r="C84" s="433"/>
      <c r="D84" s="451">
        <f>SUM(D85:D90)</f>
        <v>187487</v>
      </c>
      <c r="E84" s="451">
        <f aca="true" t="shared" si="6" ref="E84:P84">SUM(E85:E90)</f>
        <v>141943</v>
      </c>
      <c r="F84" s="451">
        <f t="shared" si="6"/>
        <v>45544</v>
      </c>
      <c r="G84" s="451">
        <f t="shared" si="6"/>
        <v>309110</v>
      </c>
      <c r="H84" s="451">
        <f t="shared" si="6"/>
        <v>369419</v>
      </c>
      <c r="I84" s="451">
        <f t="shared" si="6"/>
        <v>-60309</v>
      </c>
      <c r="J84" s="451">
        <f t="shared" si="6"/>
        <v>-14765</v>
      </c>
      <c r="K84" s="451">
        <f t="shared" si="6"/>
        <v>2301</v>
      </c>
      <c r="L84" s="451">
        <f t="shared" si="6"/>
        <v>20124</v>
      </c>
      <c r="M84" s="451">
        <f t="shared" si="6"/>
        <v>102189</v>
      </c>
      <c r="N84" s="451">
        <v>-99131</v>
      </c>
      <c r="O84" s="451">
        <f t="shared" si="6"/>
        <v>18668</v>
      </c>
      <c r="P84" s="451">
        <f t="shared" si="6"/>
        <v>-117799</v>
      </c>
      <c r="Q84" s="458" t="s">
        <v>926</v>
      </c>
    </row>
    <row r="85" spans="1:17" ht="13.5" customHeight="1">
      <c r="A85" s="454">
        <v>1</v>
      </c>
      <c r="B85" s="455" t="s">
        <v>927</v>
      </c>
      <c r="C85" s="433"/>
      <c r="D85" s="451">
        <v>94280</v>
      </c>
      <c r="E85" s="451">
        <v>82360</v>
      </c>
      <c r="F85" s="451">
        <v>11920</v>
      </c>
      <c r="G85" s="451">
        <v>28510</v>
      </c>
      <c r="H85" s="451">
        <v>57021</v>
      </c>
      <c r="I85" s="451">
        <v>-28511</v>
      </c>
      <c r="J85" s="451">
        <v>-16591</v>
      </c>
      <c r="K85" s="456">
        <v>0</v>
      </c>
      <c r="L85" s="456">
        <v>0</v>
      </c>
      <c r="M85" s="451">
        <v>102189</v>
      </c>
      <c r="N85" s="451">
        <v>-118780</v>
      </c>
      <c r="O85" s="456">
        <v>0</v>
      </c>
      <c r="P85" s="451">
        <f aca="true" t="shared" si="7" ref="P85:P90">N85-O85</f>
        <v>-118780</v>
      </c>
      <c r="Q85" s="438">
        <v>1</v>
      </c>
    </row>
    <row r="86" spans="1:17" ht="13.5" customHeight="1">
      <c r="A86" s="454">
        <v>2</v>
      </c>
      <c r="B86" s="455" t="s">
        <v>753</v>
      </c>
      <c r="C86" s="433"/>
      <c r="D86" s="451">
        <v>17333</v>
      </c>
      <c r="E86" s="451">
        <v>9121</v>
      </c>
      <c r="F86" s="451">
        <v>8212</v>
      </c>
      <c r="G86" s="451">
        <v>280600</v>
      </c>
      <c r="H86" s="451">
        <v>286322</v>
      </c>
      <c r="I86" s="451">
        <v>-5722</v>
      </c>
      <c r="J86" s="451">
        <v>2490</v>
      </c>
      <c r="K86" s="451">
        <v>2000</v>
      </c>
      <c r="L86" s="451">
        <v>174</v>
      </c>
      <c r="M86" s="456">
        <v>0</v>
      </c>
      <c r="N86" s="451">
        <v>664</v>
      </c>
      <c r="O86" s="456">
        <v>0</v>
      </c>
      <c r="P86" s="451">
        <f t="shared" si="7"/>
        <v>664</v>
      </c>
      <c r="Q86" s="438">
        <v>2</v>
      </c>
    </row>
    <row r="87" spans="1:17" ht="13.5" customHeight="1">
      <c r="A87" s="454">
        <v>3</v>
      </c>
      <c r="B87" s="455" t="s">
        <v>754</v>
      </c>
      <c r="C87" s="433"/>
      <c r="D87" s="451">
        <v>54458</v>
      </c>
      <c r="E87" s="451">
        <v>29313</v>
      </c>
      <c r="F87" s="451">
        <v>25145</v>
      </c>
      <c r="G87" s="456">
        <v>0</v>
      </c>
      <c r="H87" s="451">
        <v>25145</v>
      </c>
      <c r="I87" s="451">
        <v>-25145</v>
      </c>
      <c r="J87" s="456">
        <v>0</v>
      </c>
      <c r="K87" s="456">
        <v>0</v>
      </c>
      <c r="L87" s="456">
        <v>0</v>
      </c>
      <c r="M87" s="456">
        <v>0</v>
      </c>
      <c r="N87" s="456">
        <v>0</v>
      </c>
      <c r="O87" s="456">
        <v>0</v>
      </c>
      <c r="P87" s="456">
        <f t="shared" si="7"/>
        <v>0</v>
      </c>
      <c r="Q87" s="438">
        <v>3</v>
      </c>
    </row>
    <row r="88" spans="1:17" ht="13.5" customHeight="1">
      <c r="A88" s="454">
        <v>4</v>
      </c>
      <c r="B88" s="455" t="s">
        <v>758</v>
      </c>
      <c r="C88" s="433"/>
      <c r="D88" s="451">
        <v>3950</v>
      </c>
      <c r="E88" s="451">
        <v>3807</v>
      </c>
      <c r="F88" s="451">
        <v>143</v>
      </c>
      <c r="G88" s="456">
        <v>0</v>
      </c>
      <c r="H88" s="451">
        <v>431</v>
      </c>
      <c r="I88" s="451">
        <v>-431</v>
      </c>
      <c r="J88" s="451">
        <v>-288</v>
      </c>
      <c r="K88" s="456">
        <v>0</v>
      </c>
      <c r="L88" s="456">
        <v>0</v>
      </c>
      <c r="M88" s="456">
        <v>0</v>
      </c>
      <c r="N88" s="451">
        <v>-288</v>
      </c>
      <c r="O88" s="456">
        <v>0</v>
      </c>
      <c r="P88" s="451">
        <f t="shared" si="7"/>
        <v>-288</v>
      </c>
      <c r="Q88" s="438">
        <v>4</v>
      </c>
    </row>
    <row r="89" spans="1:17" ht="13.5" customHeight="1">
      <c r="A89" s="454">
        <v>5</v>
      </c>
      <c r="B89" s="455" t="s">
        <v>179</v>
      </c>
      <c r="C89" s="433"/>
      <c r="D89" s="451">
        <v>1579</v>
      </c>
      <c r="E89" s="451">
        <v>554</v>
      </c>
      <c r="F89" s="451">
        <v>1025</v>
      </c>
      <c r="G89" s="456">
        <v>0</v>
      </c>
      <c r="H89" s="451">
        <v>500</v>
      </c>
      <c r="I89" s="451">
        <v>-500</v>
      </c>
      <c r="J89" s="451">
        <v>525</v>
      </c>
      <c r="K89" s="451">
        <v>301</v>
      </c>
      <c r="L89" s="451">
        <v>381</v>
      </c>
      <c r="M89" s="456">
        <v>0</v>
      </c>
      <c r="N89" s="451">
        <v>605</v>
      </c>
      <c r="O89" s="456">
        <v>0</v>
      </c>
      <c r="P89" s="451">
        <f t="shared" si="7"/>
        <v>605</v>
      </c>
      <c r="Q89" s="438">
        <v>5</v>
      </c>
    </row>
    <row r="90" spans="1:17" ht="13.5" customHeight="1">
      <c r="A90" s="454">
        <v>6</v>
      </c>
      <c r="B90" s="455" t="s">
        <v>765</v>
      </c>
      <c r="C90" s="433"/>
      <c r="D90" s="451">
        <v>15887</v>
      </c>
      <c r="E90" s="451">
        <v>16788</v>
      </c>
      <c r="F90" s="451">
        <v>-901</v>
      </c>
      <c r="G90" s="456">
        <v>0</v>
      </c>
      <c r="H90" s="456">
        <v>0</v>
      </c>
      <c r="I90" s="456">
        <v>0</v>
      </c>
      <c r="J90" s="451">
        <v>-901</v>
      </c>
      <c r="K90" s="456">
        <v>0</v>
      </c>
      <c r="L90" s="451">
        <v>19569</v>
      </c>
      <c r="M90" s="456">
        <v>0</v>
      </c>
      <c r="N90" s="451">
        <v>18668</v>
      </c>
      <c r="O90" s="451">
        <v>18668</v>
      </c>
      <c r="P90" s="456">
        <f t="shared" si="7"/>
        <v>0</v>
      </c>
      <c r="Q90" s="438">
        <v>6</v>
      </c>
    </row>
    <row r="91" spans="1:17" ht="7.5" customHeight="1">
      <c r="A91" s="483"/>
      <c r="B91" s="484"/>
      <c r="C91" s="473"/>
      <c r="D91" s="485"/>
      <c r="E91" s="485"/>
      <c r="F91" s="485"/>
      <c r="G91" s="485"/>
      <c r="H91" s="485"/>
      <c r="I91" s="485"/>
      <c r="J91" s="485"/>
      <c r="K91" s="485"/>
      <c r="L91" s="485"/>
      <c r="M91" s="485"/>
      <c r="N91" s="485"/>
      <c r="O91" s="485"/>
      <c r="P91" s="485"/>
      <c r="Q91" s="486"/>
    </row>
  </sheetData>
  <mergeCells count="20">
    <mergeCell ref="A84:B84"/>
    <mergeCell ref="A9:B9"/>
    <mergeCell ref="A50:B50"/>
    <mergeCell ref="A66:B66"/>
    <mergeCell ref="A71:B71"/>
    <mergeCell ref="Q5:Q7"/>
    <mergeCell ref="D6:D7"/>
    <mergeCell ref="E6:E7"/>
    <mergeCell ref="F6:F7"/>
    <mergeCell ref="G6:G7"/>
    <mergeCell ref="H6:H7"/>
    <mergeCell ref="I6:I7"/>
    <mergeCell ref="M5:M7"/>
    <mergeCell ref="N5:N7"/>
    <mergeCell ref="O5:O7"/>
    <mergeCell ref="P5:P7"/>
    <mergeCell ref="A5:C7"/>
    <mergeCell ref="J5:J7"/>
    <mergeCell ref="K5:K7"/>
    <mergeCell ref="L5:L7"/>
  </mergeCells>
  <printOptions/>
  <pageMargins left="0.75" right="0.75" top="1" bottom="1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99"/>
  <sheetViews>
    <sheetView workbookViewId="0" topLeftCell="A1">
      <selection activeCell="E17" sqref="E17"/>
    </sheetView>
  </sheetViews>
  <sheetFormatPr defaultColWidth="9.00390625" defaultRowHeight="13.5"/>
  <cols>
    <col min="1" max="1" width="4.625" style="406" customWidth="1"/>
    <col min="2" max="2" width="23.625" style="406" customWidth="1"/>
    <col min="3" max="3" width="1.625" style="406" customWidth="1"/>
    <col min="4" max="13" width="10.625" style="406" customWidth="1"/>
    <col min="14" max="14" width="12.125" style="406" customWidth="1"/>
    <col min="15" max="15" width="10.625" style="406" customWidth="1"/>
    <col min="16" max="16" width="12.125" style="406" customWidth="1"/>
    <col min="17" max="17" width="6.625" style="406" customWidth="1"/>
    <col min="18" max="16384" width="9.00390625" style="406" customWidth="1"/>
  </cols>
  <sheetData>
    <row r="1" spans="1:17" ht="13.5" customHeight="1">
      <c r="A1" s="404" t="s">
        <v>783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</row>
    <row r="2" spans="1:17" ht="13.5" customHeight="1">
      <c r="A2" s="407" t="s">
        <v>737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</row>
    <row r="3" spans="1:17" ht="13.5" customHeight="1">
      <c r="A3" s="408" t="s">
        <v>864</v>
      </c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</row>
    <row r="4" spans="1:17" ht="13.5" customHeight="1" thickBot="1">
      <c r="A4" s="405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10" t="s">
        <v>928</v>
      </c>
    </row>
    <row r="5" spans="1:17" ht="13.5" customHeight="1" thickTop="1">
      <c r="A5" s="411" t="s">
        <v>929</v>
      </c>
      <c r="B5" s="411"/>
      <c r="C5" s="412"/>
      <c r="D5" s="413" t="s">
        <v>786</v>
      </c>
      <c r="E5" s="414"/>
      <c r="F5" s="415"/>
      <c r="G5" s="416" t="s">
        <v>787</v>
      </c>
      <c r="H5" s="417"/>
      <c r="I5" s="417"/>
      <c r="J5" s="418" t="s">
        <v>930</v>
      </c>
      <c r="K5" s="418" t="s">
        <v>931</v>
      </c>
      <c r="L5" s="418" t="s">
        <v>932</v>
      </c>
      <c r="M5" s="418" t="s">
        <v>933</v>
      </c>
      <c r="N5" s="418" t="s">
        <v>934</v>
      </c>
      <c r="O5" s="418" t="s">
        <v>935</v>
      </c>
      <c r="P5" s="418" t="s">
        <v>936</v>
      </c>
      <c r="Q5" s="419" t="s">
        <v>937</v>
      </c>
    </row>
    <row r="6" spans="1:17" ht="13.5" customHeight="1">
      <c r="A6" s="420"/>
      <c r="B6" s="420"/>
      <c r="C6" s="421"/>
      <c r="D6" s="422" t="s">
        <v>938</v>
      </c>
      <c r="E6" s="422" t="s">
        <v>939</v>
      </c>
      <c r="F6" s="422" t="s">
        <v>940</v>
      </c>
      <c r="G6" s="422" t="s">
        <v>941</v>
      </c>
      <c r="H6" s="422" t="s">
        <v>942</v>
      </c>
      <c r="I6" s="422" t="s">
        <v>943</v>
      </c>
      <c r="J6" s="423"/>
      <c r="K6" s="424"/>
      <c r="L6" s="424"/>
      <c r="M6" s="424"/>
      <c r="N6" s="424"/>
      <c r="O6" s="423"/>
      <c r="P6" s="423"/>
      <c r="Q6" s="425"/>
    </row>
    <row r="7" spans="1:19" ht="13.5" customHeight="1">
      <c r="A7" s="426"/>
      <c r="B7" s="426"/>
      <c r="C7" s="427"/>
      <c r="D7" s="428"/>
      <c r="E7" s="428"/>
      <c r="F7" s="428"/>
      <c r="G7" s="429"/>
      <c r="H7" s="429"/>
      <c r="I7" s="429"/>
      <c r="J7" s="429"/>
      <c r="K7" s="430"/>
      <c r="L7" s="430"/>
      <c r="M7" s="430"/>
      <c r="N7" s="430"/>
      <c r="O7" s="429"/>
      <c r="P7" s="429"/>
      <c r="Q7" s="431"/>
      <c r="S7" s="451"/>
    </row>
    <row r="8" spans="3:16" ht="7.5" customHeight="1">
      <c r="C8" s="487"/>
      <c r="P8" s="487"/>
    </row>
    <row r="9" spans="1:17" ht="13.5">
      <c r="A9" s="453" t="s">
        <v>944</v>
      </c>
      <c r="B9" s="453"/>
      <c r="C9" s="461"/>
      <c r="D9" s="451">
        <f>SUM(D10:D29)</f>
        <v>149682</v>
      </c>
      <c r="E9" s="451">
        <f aca="true" t="shared" si="0" ref="E9:P9">SUM(E10:E29)</f>
        <v>155228</v>
      </c>
      <c r="F9" s="451">
        <f t="shared" si="0"/>
        <v>-5546</v>
      </c>
      <c r="G9" s="451">
        <f t="shared" si="0"/>
        <v>1295172</v>
      </c>
      <c r="H9" s="451">
        <f t="shared" si="0"/>
        <v>1271883</v>
      </c>
      <c r="I9" s="451">
        <f t="shared" si="0"/>
        <v>23289</v>
      </c>
      <c r="J9" s="451">
        <f t="shared" si="0"/>
        <v>17743</v>
      </c>
      <c r="K9" s="451">
        <f t="shared" si="0"/>
        <v>9578</v>
      </c>
      <c r="L9" s="451">
        <f t="shared" si="0"/>
        <v>7185</v>
      </c>
      <c r="M9" s="456">
        <f>SUM(M10:M29)</f>
        <v>0</v>
      </c>
      <c r="N9" s="451">
        <f t="shared" si="0"/>
        <v>15350</v>
      </c>
      <c r="O9" s="451">
        <f t="shared" si="0"/>
        <v>2000</v>
      </c>
      <c r="P9" s="451">
        <f t="shared" si="0"/>
        <v>13350</v>
      </c>
      <c r="Q9" s="462" t="s">
        <v>945</v>
      </c>
    </row>
    <row r="10" spans="1:17" ht="13.5">
      <c r="A10" s="455">
        <v>1</v>
      </c>
      <c r="B10" s="455" t="s">
        <v>946</v>
      </c>
      <c r="C10" s="461"/>
      <c r="D10" s="451">
        <v>17452</v>
      </c>
      <c r="E10" s="451">
        <v>17452</v>
      </c>
      <c r="F10" s="456">
        <v>0</v>
      </c>
      <c r="G10" s="451">
        <v>48125</v>
      </c>
      <c r="H10" s="451">
        <v>49205</v>
      </c>
      <c r="I10" s="451">
        <v>-1080</v>
      </c>
      <c r="J10" s="451">
        <v>-1080</v>
      </c>
      <c r="K10" s="456">
        <v>0</v>
      </c>
      <c r="L10" s="456">
        <v>0</v>
      </c>
      <c r="M10" s="456">
        <v>0</v>
      </c>
      <c r="N10" s="451">
        <v>-1080</v>
      </c>
      <c r="O10" s="456">
        <v>0</v>
      </c>
      <c r="P10" s="451">
        <f aca="true" t="shared" si="1" ref="P10:P29">N10-O10</f>
        <v>-1080</v>
      </c>
      <c r="Q10" s="462">
        <v>1</v>
      </c>
    </row>
    <row r="11" spans="1:17" ht="13.5">
      <c r="A11" s="455">
        <v>2</v>
      </c>
      <c r="B11" s="455" t="s">
        <v>947</v>
      </c>
      <c r="C11" s="461"/>
      <c r="D11" s="451">
        <v>295</v>
      </c>
      <c r="E11" s="451">
        <v>295</v>
      </c>
      <c r="F11" s="456">
        <v>0</v>
      </c>
      <c r="G11" s="451">
        <v>61603</v>
      </c>
      <c r="H11" s="451">
        <v>61603</v>
      </c>
      <c r="I11" s="456">
        <v>0</v>
      </c>
      <c r="J11" s="456">
        <v>0</v>
      </c>
      <c r="K11" s="456">
        <v>0</v>
      </c>
      <c r="L11" s="456">
        <v>0</v>
      </c>
      <c r="M11" s="456">
        <v>0</v>
      </c>
      <c r="N11" s="456">
        <v>0</v>
      </c>
      <c r="O11" s="456">
        <v>0</v>
      </c>
      <c r="P11" s="456">
        <f t="shared" si="1"/>
        <v>0</v>
      </c>
      <c r="Q11" s="462">
        <v>2</v>
      </c>
    </row>
    <row r="12" spans="1:17" ht="13.5">
      <c r="A12" s="455">
        <v>3</v>
      </c>
      <c r="B12" s="455" t="s">
        <v>887</v>
      </c>
      <c r="C12" s="461"/>
      <c r="D12" s="451">
        <v>13905</v>
      </c>
      <c r="E12" s="451">
        <v>13840</v>
      </c>
      <c r="F12" s="451">
        <v>65</v>
      </c>
      <c r="G12" s="451">
        <v>48700</v>
      </c>
      <c r="H12" s="451">
        <v>48700</v>
      </c>
      <c r="I12" s="456">
        <v>0</v>
      </c>
      <c r="J12" s="451">
        <v>65</v>
      </c>
      <c r="K12" s="456">
        <v>0</v>
      </c>
      <c r="L12" s="451">
        <v>147</v>
      </c>
      <c r="M12" s="456">
        <v>0</v>
      </c>
      <c r="N12" s="451">
        <v>212</v>
      </c>
      <c r="O12" s="456">
        <v>0</v>
      </c>
      <c r="P12" s="451">
        <f t="shared" si="1"/>
        <v>212</v>
      </c>
      <c r="Q12" s="462">
        <v>3</v>
      </c>
    </row>
    <row r="13" spans="1:17" ht="13.5">
      <c r="A13" s="455">
        <v>4</v>
      </c>
      <c r="B13" s="455" t="s">
        <v>948</v>
      </c>
      <c r="C13" s="461"/>
      <c r="D13" s="451">
        <v>835</v>
      </c>
      <c r="E13" s="451">
        <v>835</v>
      </c>
      <c r="F13" s="456">
        <v>0</v>
      </c>
      <c r="G13" s="451">
        <v>34701</v>
      </c>
      <c r="H13" s="451">
        <v>34701</v>
      </c>
      <c r="I13" s="456">
        <v>0</v>
      </c>
      <c r="J13" s="456">
        <v>0</v>
      </c>
      <c r="K13" s="456">
        <v>0</v>
      </c>
      <c r="L13" s="456">
        <v>0</v>
      </c>
      <c r="M13" s="456">
        <v>0</v>
      </c>
      <c r="N13" s="456">
        <v>0</v>
      </c>
      <c r="O13" s="456">
        <v>0</v>
      </c>
      <c r="P13" s="456">
        <f t="shared" si="1"/>
        <v>0</v>
      </c>
      <c r="Q13" s="462">
        <v>4</v>
      </c>
    </row>
    <row r="14" spans="1:17" ht="13.5">
      <c r="A14" s="455">
        <v>5</v>
      </c>
      <c r="B14" s="455" t="s">
        <v>949</v>
      </c>
      <c r="C14" s="461"/>
      <c r="D14" s="451">
        <v>1221</v>
      </c>
      <c r="E14" s="451">
        <v>1221</v>
      </c>
      <c r="F14" s="456">
        <v>0</v>
      </c>
      <c r="G14" s="451">
        <v>55679</v>
      </c>
      <c r="H14" s="451">
        <v>55679</v>
      </c>
      <c r="I14" s="456">
        <v>0</v>
      </c>
      <c r="J14" s="456">
        <v>0</v>
      </c>
      <c r="K14" s="456">
        <v>0</v>
      </c>
      <c r="L14" s="456">
        <v>0</v>
      </c>
      <c r="M14" s="456">
        <v>0</v>
      </c>
      <c r="N14" s="456">
        <v>0</v>
      </c>
      <c r="O14" s="456">
        <v>0</v>
      </c>
      <c r="P14" s="456">
        <f t="shared" si="1"/>
        <v>0</v>
      </c>
      <c r="Q14" s="462">
        <v>5</v>
      </c>
    </row>
    <row r="15" spans="1:17" ht="13.5">
      <c r="A15" s="455">
        <v>6</v>
      </c>
      <c r="B15" s="455" t="s">
        <v>950</v>
      </c>
      <c r="C15" s="461"/>
      <c r="D15" s="451">
        <v>72</v>
      </c>
      <c r="E15" s="451">
        <v>125</v>
      </c>
      <c r="F15" s="451">
        <v>-53</v>
      </c>
      <c r="G15" s="451">
        <v>93091</v>
      </c>
      <c r="H15" s="451">
        <v>93091</v>
      </c>
      <c r="I15" s="456">
        <v>0</v>
      </c>
      <c r="J15" s="451">
        <v>-53</v>
      </c>
      <c r="K15" s="456">
        <v>0</v>
      </c>
      <c r="L15" s="456">
        <v>0</v>
      </c>
      <c r="M15" s="456">
        <v>0</v>
      </c>
      <c r="N15" s="451">
        <v>-53</v>
      </c>
      <c r="O15" s="456">
        <v>0</v>
      </c>
      <c r="P15" s="451">
        <f t="shared" si="1"/>
        <v>-53</v>
      </c>
      <c r="Q15" s="462">
        <v>6</v>
      </c>
    </row>
    <row r="16" spans="1:17" ht="13.5">
      <c r="A16" s="455">
        <v>7</v>
      </c>
      <c r="B16" s="455" t="s">
        <v>951</v>
      </c>
      <c r="C16" s="461"/>
      <c r="D16" s="451">
        <v>591</v>
      </c>
      <c r="E16" s="451">
        <v>591</v>
      </c>
      <c r="F16" s="456">
        <v>0</v>
      </c>
      <c r="G16" s="451">
        <v>101880</v>
      </c>
      <c r="H16" s="451">
        <v>101880</v>
      </c>
      <c r="I16" s="456">
        <v>0</v>
      </c>
      <c r="J16" s="456">
        <v>0</v>
      </c>
      <c r="K16" s="456">
        <v>0</v>
      </c>
      <c r="L16" s="456">
        <v>0</v>
      </c>
      <c r="M16" s="456">
        <v>0</v>
      </c>
      <c r="N16" s="456">
        <v>0</v>
      </c>
      <c r="O16" s="456">
        <v>0</v>
      </c>
      <c r="P16" s="456">
        <f t="shared" si="1"/>
        <v>0</v>
      </c>
      <c r="Q16" s="462">
        <v>7</v>
      </c>
    </row>
    <row r="17" spans="1:17" ht="13.5">
      <c r="A17" s="455">
        <v>8</v>
      </c>
      <c r="B17" s="455" t="s">
        <v>952</v>
      </c>
      <c r="C17" s="461"/>
      <c r="D17" s="451">
        <v>65733</v>
      </c>
      <c r="E17" s="451">
        <v>63863</v>
      </c>
      <c r="F17" s="451">
        <v>1870</v>
      </c>
      <c r="G17" s="451">
        <v>210178</v>
      </c>
      <c r="H17" s="451">
        <v>210178</v>
      </c>
      <c r="I17" s="456">
        <v>0</v>
      </c>
      <c r="J17" s="451">
        <v>1870</v>
      </c>
      <c r="K17" s="451">
        <v>10</v>
      </c>
      <c r="L17" s="451">
        <v>2342</v>
      </c>
      <c r="M17" s="456">
        <v>0</v>
      </c>
      <c r="N17" s="451">
        <v>4202</v>
      </c>
      <c r="O17" s="451">
        <v>2000</v>
      </c>
      <c r="P17" s="451">
        <f t="shared" si="1"/>
        <v>2202</v>
      </c>
      <c r="Q17" s="462">
        <v>8</v>
      </c>
    </row>
    <row r="18" spans="1:17" ht="13.5">
      <c r="A18" s="455">
        <v>9</v>
      </c>
      <c r="B18" s="455" t="s">
        <v>953</v>
      </c>
      <c r="C18" s="461"/>
      <c r="D18" s="451">
        <v>3425</v>
      </c>
      <c r="E18" s="451">
        <v>2604</v>
      </c>
      <c r="F18" s="451">
        <v>821</v>
      </c>
      <c r="G18" s="451">
        <v>18085</v>
      </c>
      <c r="H18" s="451">
        <v>18127</v>
      </c>
      <c r="I18" s="451">
        <v>-42</v>
      </c>
      <c r="J18" s="451">
        <v>779</v>
      </c>
      <c r="K18" s="456">
        <v>0</v>
      </c>
      <c r="L18" s="451">
        <v>296</v>
      </c>
      <c r="M18" s="456">
        <v>0</v>
      </c>
      <c r="N18" s="451">
        <v>1075</v>
      </c>
      <c r="O18" s="456">
        <v>0</v>
      </c>
      <c r="P18" s="451">
        <f t="shared" si="1"/>
        <v>1075</v>
      </c>
      <c r="Q18" s="462">
        <v>9</v>
      </c>
    </row>
    <row r="19" spans="1:17" ht="13.5">
      <c r="A19" s="455">
        <v>10</v>
      </c>
      <c r="B19" s="455" t="s">
        <v>954</v>
      </c>
      <c r="C19" s="461"/>
      <c r="D19" s="451">
        <v>2020</v>
      </c>
      <c r="E19" s="451">
        <v>2020</v>
      </c>
      <c r="F19" s="456">
        <v>0</v>
      </c>
      <c r="G19" s="451">
        <v>44112</v>
      </c>
      <c r="H19" s="451">
        <v>44112</v>
      </c>
      <c r="I19" s="456">
        <v>0</v>
      </c>
      <c r="J19" s="456">
        <v>0</v>
      </c>
      <c r="K19" s="456">
        <v>0</v>
      </c>
      <c r="L19" s="456">
        <v>0</v>
      </c>
      <c r="M19" s="456">
        <v>0</v>
      </c>
      <c r="N19" s="451"/>
      <c r="O19" s="456">
        <v>0</v>
      </c>
      <c r="P19" s="456">
        <f t="shared" si="1"/>
        <v>0</v>
      </c>
      <c r="Q19" s="462">
        <v>10</v>
      </c>
    </row>
    <row r="20" spans="1:17" ht="13.5">
      <c r="A20" s="455">
        <v>11</v>
      </c>
      <c r="B20" s="455" t="s">
        <v>955</v>
      </c>
      <c r="C20" s="461"/>
      <c r="D20" s="451">
        <v>485</v>
      </c>
      <c r="E20" s="451">
        <v>426</v>
      </c>
      <c r="F20" s="451">
        <v>59</v>
      </c>
      <c r="G20" s="451">
        <v>54389</v>
      </c>
      <c r="H20" s="451">
        <v>54184</v>
      </c>
      <c r="I20" s="451">
        <v>205</v>
      </c>
      <c r="J20" s="451">
        <v>264</v>
      </c>
      <c r="K20" s="456">
        <v>0</v>
      </c>
      <c r="L20" s="456">
        <v>0</v>
      </c>
      <c r="M20" s="456">
        <v>0</v>
      </c>
      <c r="N20" s="451">
        <v>264</v>
      </c>
      <c r="O20" s="456">
        <v>0</v>
      </c>
      <c r="P20" s="451">
        <f t="shared" si="1"/>
        <v>264</v>
      </c>
      <c r="Q20" s="462">
        <v>11</v>
      </c>
    </row>
    <row r="21" spans="1:17" ht="13.5">
      <c r="A21" s="455">
        <v>12</v>
      </c>
      <c r="B21" s="455" t="s">
        <v>956</v>
      </c>
      <c r="C21" s="461"/>
      <c r="D21" s="451">
        <v>7795</v>
      </c>
      <c r="E21" s="451">
        <v>10914</v>
      </c>
      <c r="F21" s="451">
        <v>-3119</v>
      </c>
      <c r="G21" s="451">
        <v>67467</v>
      </c>
      <c r="H21" s="451">
        <v>63783</v>
      </c>
      <c r="I21" s="451">
        <v>3684</v>
      </c>
      <c r="J21" s="451">
        <v>565</v>
      </c>
      <c r="K21" s="456">
        <v>0</v>
      </c>
      <c r="L21" s="456">
        <v>0</v>
      </c>
      <c r="M21" s="456">
        <v>0</v>
      </c>
      <c r="N21" s="451">
        <v>565</v>
      </c>
      <c r="O21" s="456">
        <v>0</v>
      </c>
      <c r="P21" s="451">
        <f t="shared" si="1"/>
        <v>565</v>
      </c>
      <c r="Q21" s="462">
        <v>12</v>
      </c>
    </row>
    <row r="22" spans="1:17" ht="13.5">
      <c r="A22" s="455">
        <v>13</v>
      </c>
      <c r="B22" s="455" t="s">
        <v>957</v>
      </c>
      <c r="C22" s="461"/>
      <c r="D22" s="451">
        <v>10529</v>
      </c>
      <c r="E22" s="451">
        <v>10077</v>
      </c>
      <c r="F22" s="451">
        <v>452</v>
      </c>
      <c r="G22" s="451">
        <v>15102</v>
      </c>
      <c r="H22" s="451">
        <v>15101</v>
      </c>
      <c r="I22" s="451">
        <v>1</v>
      </c>
      <c r="J22" s="451">
        <v>453</v>
      </c>
      <c r="K22" s="456">
        <v>0</v>
      </c>
      <c r="L22" s="451">
        <v>1089</v>
      </c>
      <c r="M22" s="456">
        <v>0</v>
      </c>
      <c r="N22" s="451">
        <v>1542</v>
      </c>
      <c r="O22" s="456">
        <v>0</v>
      </c>
      <c r="P22" s="451">
        <f t="shared" si="1"/>
        <v>1542</v>
      </c>
      <c r="Q22" s="462">
        <v>13</v>
      </c>
    </row>
    <row r="23" spans="1:17" ht="13.5">
      <c r="A23" s="455">
        <v>14</v>
      </c>
      <c r="B23" s="455" t="s">
        <v>958</v>
      </c>
      <c r="C23" s="461"/>
      <c r="D23" s="451">
        <v>641</v>
      </c>
      <c r="E23" s="451">
        <v>785</v>
      </c>
      <c r="F23" s="451">
        <v>-144</v>
      </c>
      <c r="G23" s="451">
        <v>94100</v>
      </c>
      <c r="H23" s="451">
        <v>87634</v>
      </c>
      <c r="I23" s="451">
        <v>6466</v>
      </c>
      <c r="J23" s="451">
        <v>6322</v>
      </c>
      <c r="K23" s="456">
        <v>0</v>
      </c>
      <c r="L23" s="451">
        <v>500</v>
      </c>
      <c r="M23" s="456">
        <v>0</v>
      </c>
      <c r="N23" s="451">
        <v>6822</v>
      </c>
      <c r="O23" s="456">
        <v>0</v>
      </c>
      <c r="P23" s="451">
        <f t="shared" si="1"/>
        <v>6822</v>
      </c>
      <c r="Q23" s="462">
        <v>14</v>
      </c>
    </row>
    <row r="24" spans="1:17" ht="13.5">
      <c r="A24" s="455">
        <v>15</v>
      </c>
      <c r="B24" s="455" t="s">
        <v>959</v>
      </c>
      <c r="C24" s="461"/>
      <c r="D24" s="451">
        <v>1673</v>
      </c>
      <c r="E24" s="451">
        <v>8083</v>
      </c>
      <c r="F24" s="451">
        <v>-6410</v>
      </c>
      <c r="G24" s="451">
        <v>55987</v>
      </c>
      <c r="H24" s="451">
        <v>52002</v>
      </c>
      <c r="I24" s="451">
        <v>3985</v>
      </c>
      <c r="J24" s="451">
        <v>-2425</v>
      </c>
      <c r="K24" s="456">
        <v>0</v>
      </c>
      <c r="L24" s="451">
        <v>2701</v>
      </c>
      <c r="M24" s="456">
        <v>0</v>
      </c>
      <c r="N24" s="451">
        <v>276</v>
      </c>
      <c r="O24" s="456">
        <v>0</v>
      </c>
      <c r="P24" s="451">
        <f t="shared" si="1"/>
        <v>276</v>
      </c>
      <c r="Q24" s="462">
        <v>15</v>
      </c>
    </row>
    <row r="25" spans="1:17" ht="13.5">
      <c r="A25" s="455">
        <v>16</v>
      </c>
      <c r="B25" s="455" t="s">
        <v>860</v>
      </c>
      <c r="C25" s="461"/>
      <c r="D25" s="451">
        <v>8905</v>
      </c>
      <c r="E25" s="451">
        <v>8905</v>
      </c>
      <c r="F25" s="456">
        <v>0</v>
      </c>
      <c r="G25" s="451">
        <v>94384</v>
      </c>
      <c r="H25" s="451">
        <v>94494</v>
      </c>
      <c r="I25" s="451">
        <v>-110</v>
      </c>
      <c r="J25" s="451">
        <v>-110</v>
      </c>
      <c r="K25" s="456">
        <v>0</v>
      </c>
      <c r="L25" s="451">
        <v>110</v>
      </c>
      <c r="M25" s="456">
        <v>0</v>
      </c>
      <c r="N25" s="451"/>
      <c r="O25" s="456">
        <v>0</v>
      </c>
      <c r="P25" s="456">
        <f t="shared" si="1"/>
        <v>0</v>
      </c>
      <c r="Q25" s="462">
        <v>16</v>
      </c>
    </row>
    <row r="26" spans="1:17" ht="13.5" customHeight="1">
      <c r="A26" s="455">
        <v>17</v>
      </c>
      <c r="B26" s="455" t="s">
        <v>900</v>
      </c>
      <c r="C26" s="461"/>
      <c r="D26" s="451">
        <v>2236</v>
      </c>
      <c r="E26" s="451">
        <v>1134</v>
      </c>
      <c r="F26" s="451">
        <v>1102</v>
      </c>
      <c r="G26" s="451">
        <v>78390</v>
      </c>
      <c r="H26" s="451">
        <v>69790</v>
      </c>
      <c r="I26" s="451">
        <v>8600</v>
      </c>
      <c r="J26" s="451">
        <v>9702</v>
      </c>
      <c r="K26" s="451">
        <v>8600</v>
      </c>
      <c r="L26" s="456">
        <v>0</v>
      </c>
      <c r="M26" s="456">
        <v>0</v>
      </c>
      <c r="N26" s="451">
        <v>1102</v>
      </c>
      <c r="O26" s="456">
        <v>0</v>
      </c>
      <c r="P26" s="451">
        <f t="shared" si="1"/>
        <v>1102</v>
      </c>
      <c r="Q26" s="462">
        <v>17</v>
      </c>
    </row>
    <row r="27" spans="1:17" ht="13.5" customHeight="1">
      <c r="A27" s="455">
        <v>18</v>
      </c>
      <c r="B27" s="455" t="s">
        <v>960</v>
      </c>
      <c r="C27" s="461"/>
      <c r="D27" s="480">
        <v>6938</v>
      </c>
      <c r="E27" s="480">
        <v>6938</v>
      </c>
      <c r="F27" s="456">
        <v>0</v>
      </c>
      <c r="G27" s="480">
        <v>25115</v>
      </c>
      <c r="H27" s="480">
        <v>25115</v>
      </c>
      <c r="I27" s="456">
        <v>0</v>
      </c>
      <c r="J27" s="456">
        <v>0</v>
      </c>
      <c r="K27" s="456">
        <v>0</v>
      </c>
      <c r="L27" s="456">
        <v>0</v>
      </c>
      <c r="M27" s="456">
        <v>0</v>
      </c>
      <c r="N27" s="456">
        <v>0</v>
      </c>
      <c r="O27" s="456">
        <v>0</v>
      </c>
      <c r="P27" s="456">
        <f t="shared" si="1"/>
        <v>0</v>
      </c>
      <c r="Q27" s="462">
        <v>18</v>
      </c>
    </row>
    <row r="28" spans="1:17" ht="13.5" customHeight="1">
      <c r="A28" s="455">
        <v>19</v>
      </c>
      <c r="B28" s="455" t="s">
        <v>961</v>
      </c>
      <c r="C28" s="461"/>
      <c r="D28" s="480">
        <v>4875</v>
      </c>
      <c r="E28" s="480">
        <v>4875</v>
      </c>
      <c r="F28" s="456">
        <v>0</v>
      </c>
      <c r="G28" s="480">
        <v>77034</v>
      </c>
      <c r="H28" s="480">
        <v>77034</v>
      </c>
      <c r="I28" s="456">
        <v>0</v>
      </c>
      <c r="J28" s="456">
        <v>0</v>
      </c>
      <c r="K28" s="456">
        <v>0</v>
      </c>
      <c r="L28" s="456">
        <v>0</v>
      </c>
      <c r="M28" s="456">
        <v>0</v>
      </c>
      <c r="N28" s="456">
        <v>0</v>
      </c>
      <c r="O28" s="456">
        <v>0</v>
      </c>
      <c r="P28" s="456">
        <f t="shared" si="1"/>
        <v>0</v>
      </c>
      <c r="Q28" s="462">
        <v>19</v>
      </c>
    </row>
    <row r="29" spans="1:17" ht="13.5" customHeight="1">
      <c r="A29" s="455">
        <v>20</v>
      </c>
      <c r="B29" s="455" t="s">
        <v>962</v>
      </c>
      <c r="C29" s="461"/>
      <c r="D29" s="480">
        <v>56</v>
      </c>
      <c r="E29" s="480">
        <v>245</v>
      </c>
      <c r="F29" s="480">
        <v>-189</v>
      </c>
      <c r="G29" s="480">
        <v>17050</v>
      </c>
      <c r="H29" s="480">
        <v>15470</v>
      </c>
      <c r="I29" s="480">
        <v>1580</v>
      </c>
      <c r="J29" s="480">
        <v>1391</v>
      </c>
      <c r="K29" s="480">
        <v>968</v>
      </c>
      <c r="L29" s="456">
        <v>0</v>
      </c>
      <c r="M29" s="456">
        <v>0</v>
      </c>
      <c r="N29" s="480">
        <v>423</v>
      </c>
      <c r="O29" s="456">
        <v>0</v>
      </c>
      <c r="P29" s="451">
        <f t="shared" si="1"/>
        <v>423</v>
      </c>
      <c r="Q29" s="462">
        <v>20</v>
      </c>
    </row>
    <row r="30" spans="2:17" ht="7.5" customHeight="1">
      <c r="B30" s="455"/>
      <c r="C30" s="461"/>
      <c r="D30" s="480"/>
      <c r="E30" s="480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464"/>
      <c r="Q30" s="462"/>
    </row>
    <row r="31" spans="1:17" ht="13.5" customHeight="1">
      <c r="A31" s="453" t="s">
        <v>963</v>
      </c>
      <c r="B31" s="453"/>
      <c r="C31" s="433"/>
      <c r="D31" s="451">
        <f>SUM(D32:D72)</f>
        <v>3626176</v>
      </c>
      <c r="E31" s="451">
        <f aca="true" t="shared" si="2" ref="E31:P31">SUM(E32:E72)</f>
        <v>3487461</v>
      </c>
      <c r="F31" s="451">
        <f t="shared" si="2"/>
        <v>138715</v>
      </c>
      <c r="G31" s="451">
        <f t="shared" si="2"/>
        <v>11949995</v>
      </c>
      <c r="H31" s="451">
        <f t="shared" si="2"/>
        <v>12107426</v>
      </c>
      <c r="I31" s="451">
        <f t="shared" si="2"/>
        <v>-157431</v>
      </c>
      <c r="J31" s="451">
        <f t="shared" si="2"/>
        <v>-18716</v>
      </c>
      <c r="K31" s="451">
        <f t="shared" si="2"/>
        <v>53200</v>
      </c>
      <c r="L31" s="451">
        <f t="shared" si="2"/>
        <v>154661</v>
      </c>
      <c r="M31" s="456">
        <f t="shared" si="2"/>
        <v>0</v>
      </c>
      <c r="N31" s="451">
        <v>82745</v>
      </c>
      <c r="O31" s="451">
        <f t="shared" si="2"/>
        <v>40724</v>
      </c>
      <c r="P31" s="451">
        <f t="shared" si="2"/>
        <v>42021</v>
      </c>
      <c r="Q31" s="458" t="s">
        <v>964</v>
      </c>
    </row>
    <row r="32" spans="1:17" ht="13.5" customHeight="1">
      <c r="A32" s="454">
        <v>1</v>
      </c>
      <c r="B32" s="455" t="s">
        <v>965</v>
      </c>
      <c r="C32" s="433"/>
      <c r="D32" s="451">
        <v>571743</v>
      </c>
      <c r="E32" s="451">
        <v>609757</v>
      </c>
      <c r="F32" s="451">
        <v>-38014</v>
      </c>
      <c r="G32" s="451">
        <v>1174175</v>
      </c>
      <c r="H32" s="451">
        <v>1135544</v>
      </c>
      <c r="I32" s="451">
        <v>38631</v>
      </c>
      <c r="J32" s="451">
        <v>617</v>
      </c>
      <c r="K32" s="456">
        <v>0</v>
      </c>
      <c r="L32" s="451">
        <v>503</v>
      </c>
      <c r="M32" s="456">
        <v>0</v>
      </c>
      <c r="N32" s="451">
        <v>1120</v>
      </c>
      <c r="O32" s="451">
        <v>2300</v>
      </c>
      <c r="P32" s="451">
        <f aca="true" t="shared" si="3" ref="P32:P72">N32-O32</f>
        <v>-1180</v>
      </c>
      <c r="Q32" s="438">
        <v>1</v>
      </c>
    </row>
    <row r="33" spans="1:17" ht="13.5" customHeight="1">
      <c r="A33" s="454">
        <v>2</v>
      </c>
      <c r="B33" s="455" t="s">
        <v>966</v>
      </c>
      <c r="C33" s="433"/>
      <c r="D33" s="456">
        <v>0</v>
      </c>
      <c r="E33" s="456">
        <v>0</v>
      </c>
      <c r="F33" s="456">
        <v>0</v>
      </c>
      <c r="G33" s="451">
        <v>718725</v>
      </c>
      <c r="H33" s="451">
        <v>702833</v>
      </c>
      <c r="I33" s="451">
        <v>15892</v>
      </c>
      <c r="J33" s="451">
        <v>15892</v>
      </c>
      <c r="K33" s="456">
        <v>0</v>
      </c>
      <c r="L33" s="451">
        <v>8168</v>
      </c>
      <c r="M33" s="456">
        <v>0</v>
      </c>
      <c r="N33" s="451">
        <v>24060</v>
      </c>
      <c r="O33" s="451">
        <v>24060</v>
      </c>
      <c r="P33" s="456">
        <f t="shared" si="3"/>
        <v>0</v>
      </c>
      <c r="Q33" s="438">
        <v>2</v>
      </c>
    </row>
    <row r="34" spans="1:17" ht="13.5" customHeight="1">
      <c r="A34" s="454">
        <v>3</v>
      </c>
      <c r="B34" s="455" t="s">
        <v>967</v>
      </c>
      <c r="C34" s="433"/>
      <c r="D34" s="451">
        <v>254091</v>
      </c>
      <c r="E34" s="451">
        <v>254091</v>
      </c>
      <c r="F34" s="456">
        <v>0</v>
      </c>
      <c r="G34" s="451">
        <v>1245238</v>
      </c>
      <c r="H34" s="451">
        <v>1281490</v>
      </c>
      <c r="I34" s="451">
        <v>-36252</v>
      </c>
      <c r="J34" s="451">
        <v>-36252</v>
      </c>
      <c r="K34" s="456">
        <v>0</v>
      </c>
      <c r="L34" s="451">
        <v>44575</v>
      </c>
      <c r="M34" s="456">
        <v>0</v>
      </c>
      <c r="N34" s="451">
        <v>8323</v>
      </c>
      <c r="O34" s="456">
        <v>0</v>
      </c>
      <c r="P34" s="451">
        <f t="shared" si="3"/>
        <v>8323</v>
      </c>
      <c r="Q34" s="438">
        <v>3</v>
      </c>
    </row>
    <row r="35" spans="1:17" ht="13.5" customHeight="1">
      <c r="A35" s="454">
        <v>4</v>
      </c>
      <c r="B35" s="455" t="s">
        <v>968</v>
      </c>
      <c r="C35" s="433"/>
      <c r="D35" s="451">
        <v>88153</v>
      </c>
      <c r="E35" s="451">
        <v>88153</v>
      </c>
      <c r="F35" s="456">
        <v>0</v>
      </c>
      <c r="G35" s="451">
        <v>72411</v>
      </c>
      <c r="H35" s="451">
        <v>72826</v>
      </c>
      <c r="I35" s="451">
        <v>-415</v>
      </c>
      <c r="J35" s="451">
        <v>-415</v>
      </c>
      <c r="K35" s="451">
        <v>2</v>
      </c>
      <c r="L35" s="451">
        <v>417</v>
      </c>
      <c r="M35" s="456">
        <v>0</v>
      </c>
      <c r="N35" s="456">
        <v>0</v>
      </c>
      <c r="O35" s="456">
        <v>0</v>
      </c>
      <c r="P35" s="456">
        <f t="shared" si="3"/>
        <v>0</v>
      </c>
      <c r="Q35" s="438">
        <v>4</v>
      </c>
    </row>
    <row r="36" spans="1:17" ht="13.5" customHeight="1">
      <c r="A36" s="454">
        <v>5</v>
      </c>
      <c r="B36" s="455" t="s">
        <v>969</v>
      </c>
      <c r="C36" s="433"/>
      <c r="D36" s="451">
        <v>22364</v>
      </c>
      <c r="E36" s="451">
        <v>22364</v>
      </c>
      <c r="F36" s="456">
        <v>0</v>
      </c>
      <c r="G36" s="451">
        <v>9371</v>
      </c>
      <c r="H36" s="451">
        <v>9371</v>
      </c>
      <c r="I36" s="456">
        <v>0</v>
      </c>
      <c r="J36" s="456">
        <v>0</v>
      </c>
      <c r="K36" s="456">
        <v>0</v>
      </c>
      <c r="L36" s="456">
        <v>0</v>
      </c>
      <c r="M36" s="456">
        <v>0</v>
      </c>
      <c r="N36" s="456">
        <v>0</v>
      </c>
      <c r="O36" s="456">
        <v>0</v>
      </c>
      <c r="P36" s="456">
        <f t="shared" si="3"/>
        <v>0</v>
      </c>
      <c r="Q36" s="438">
        <v>5</v>
      </c>
    </row>
    <row r="37" spans="1:17" ht="13.5" customHeight="1">
      <c r="A37" s="454">
        <v>6</v>
      </c>
      <c r="B37" s="455" t="s">
        <v>970</v>
      </c>
      <c r="C37" s="433"/>
      <c r="D37" s="451">
        <v>132729</v>
      </c>
      <c r="E37" s="451">
        <v>132862</v>
      </c>
      <c r="F37" s="451">
        <v>-133</v>
      </c>
      <c r="G37" s="451">
        <v>274456</v>
      </c>
      <c r="H37" s="451">
        <v>274284</v>
      </c>
      <c r="I37" s="451">
        <v>172</v>
      </c>
      <c r="J37" s="451">
        <v>39</v>
      </c>
      <c r="K37" s="456">
        <v>0</v>
      </c>
      <c r="L37" s="451">
        <v>150</v>
      </c>
      <c r="M37" s="456">
        <v>0</v>
      </c>
      <c r="N37" s="451">
        <v>189</v>
      </c>
      <c r="O37" s="456">
        <v>0</v>
      </c>
      <c r="P37" s="451">
        <f t="shared" si="3"/>
        <v>189</v>
      </c>
      <c r="Q37" s="438">
        <v>6</v>
      </c>
    </row>
    <row r="38" spans="1:17" ht="13.5" customHeight="1">
      <c r="A38" s="454">
        <v>7</v>
      </c>
      <c r="B38" s="455" t="s">
        <v>971</v>
      </c>
      <c r="C38" s="433"/>
      <c r="D38" s="451">
        <v>130619</v>
      </c>
      <c r="E38" s="451">
        <v>130619</v>
      </c>
      <c r="F38" s="456">
        <v>0</v>
      </c>
      <c r="G38" s="451">
        <v>1180517</v>
      </c>
      <c r="H38" s="451">
        <v>1180789</v>
      </c>
      <c r="I38" s="451">
        <v>-272</v>
      </c>
      <c r="J38" s="451">
        <v>-272</v>
      </c>
      <c r="K38" s="456">
        <v>0</v>
      </c>
      <c r="L38" s="451">
        <v>275</v>
      </c>
      <c r="M38" s="456">
        <v>0</v>
      </c>
      <c r="N38" s="451">
        <v>3</v>
      </c>
      <c r="O38" s="451">
        <v>3</v>
      </c>
      <c r="P38" s="456">
        <f t="shared" si="3"/>
        <v>0</v>
      </c>
      <c r="Q38" s="438">
        <v>7</v>
      </c>
    </row>
    <row r="39" spans="1:17" ht="13.5" customHeight="1">
      <c r="A39" s="454">
        <v>8</v>
      </c>
      <c r="B39" s="455" t="s">
        <v>972</v>
      </c>
      <c r="C39" s="433"/>
      <c r="D39" s="451">
        <v>82265</v>
      </c>
      <c r="E39" s="451">
        <v>81441</v>
      </c>
      <c r="F39" s="451">
        <v>824</v>
      </c>
      <c r="G39" s="451">
        <v>26092</v>
      </c>
      <c r="H39" s="451">
        <v>26092</v>
      </c>
      <c r="I39" s="456">
        <v>0</v>
      </c>
      <c r="J39" s="451">
        <v>824</v>
      </c>
      <c r="K39" s="451">
        <v>21</v>
      </c>
      <c r="L39" s="451">
        <v>830</v>
      </c>
      <c r="M39" s="456">
        <v>0</v>
      </c>
      <c r="N39" s="451">
        <v>1633</v>
      </c>
      <c r="O39" s="456">
        <v>0</v>
      </c>
      <c r="P39" s="451">
        <f t="shared" si="3"/>
        <v>1633</v>
      </c>
      <c r="Q39" s="438">
        <v>8</v>
      </c>
    </row>
    <row r="40" spans="1:17" ht="13.5" customHeight="1">
      <c r="A40" s="454">
        <v>9</v>
      </c>
      <c r="B40" s="455" t="s">
        <v>973</v>
      </c>
      <c r="C40" s="433"/>
      <c r="D40" s="451">
        <v>64605</v>
      </c>
      <c r="E40" s="451">
        <v>64605</v>
      </c>
      <c r="F40" s="456">
        <v>0</v>
      </c>
      <c r="G40" s="451">
        <v>40861</v>
      </c>
      <c r="H40" s="451">
        <v>40861</v>
      </c>
      <c r="I40" s="456">
        <v>0</v>
      </c>
      <c r="J40" s="456">
        <v>0</v>
      </c>
      <c r="K40" s="456">
        <v>0</v>
      </c>
      <c r="L40" s="451">
        <v>5</v>
      </c>
      <c r="M40" s="456">
        <v>0</v>
      </c>
      <c r="N40" s="451">
        <v>5</v>
      </c>
      <c r="O40" s="456">
        <v>0</v>
      </c>
      <c r="P40" s="451">
        <f t="shared" si="3"/>
        <v>5</v>
      </c>
      <c r="Q40" s="438">
        <v>9</v>
      </c>
    </row>
    <row r="41" spans="1:17" ht="13.5" customHeight="1">
      <c r="A41" s="454">
        <v>10</v>
      </c>
      <c r="B41" s="455" t="s">
        <v>974</v>
      </c>
      <c r="C41" s="433"/>
      <c r="D41" s="451">
        <v>8855</v>
      </c>
      <c r="E41" s="451">
        <v>7892</v>
      </c>
      <c r="F41" s="451">
        <v>963</v>
      </c>
      <c r="G41" s="451">
        <v>68727</v>
      </c>
      <c r="H41" s="451">
        <v>73947</v>
      </c>
      <c r="I41" s="451">
        <v>-5220</v>
      </c>
      <c r="J41" s="451">
        <v>-4257</v>
      </c>
      <c r="K41" s="456">
        <v>0</v>
      </c>
      <c r="L41" s="451">
        <v>4709</v>
      </c>
      <c r="M41" s="456">
        <v>0</v>
      </c>
      <c r="N41" s="451">
        <v>452</v>
      </c>
      <c r="O41" s="456">
        <v>0</v>
      </c>
      <c r="P41" s="451">
        <f t="shared" si="3"/>
        <v>452</v>
      </c>
      <c r="Q41" s="438">
        <v>10</v>
      </c>
    </row>
    <row r="42" spans="1:17" ht="13.5" customHeight="1">
      <c r="A42" s="454">
        <v>11</v>
      </c>
      <c r="B42" s="455" t="s">
        <v>975</v>
      </c>
      <c r="C42" s="433"/>
      <c r="D42" s="451">
        <v>75081</v>
      </c>
      <c r="E42" s="451">
        <v>75160</v>
      </c>
      <c r="F42" s="451">
        <v>-79</v>
      </c>
      <c r="G42" s="451">
        <v>156244</v>
      </c>
      <c r="H42" s="451">
        <v>156244</v>
      </c>
      <c r="I42" s="456">
        <v>0</v>
      </c>
      <c r="J42" s="451">
        <v>-79</v>
      </c>
      <c r="K42" s="456">
        <v>0</v>
      </c>
      <c r="L42" s="451">
        <v>586</v>
      </c>
      <c r="M42" s="456">
        <v>0</v>
      </c>
      <c r="N42" s="451">
        <v>507</v>
      </c>
      <c r="O42" s="456">
        <v>0</v>
      </c>
      <c r="P42" s="451">
        <f t="shared" si="3"/>
        <v>507</v>
      </c>
      <c r="Q42" s="438">
        <v>11</v>
      </c>
    </row>
    <row r="43" spans="1:17" ht="13.5" customHeight="1">
      <c r="A43" s="454">
        <v>12</v>
      </c>
      <c r="B43" s="455" t="s">
        <v>976</v>
      </c>
      <c r="C43" s="433"/>
      <c r="D43" s="451">
        <v>128100</v>
      </c>
      <c r="E43" s="451">
        <v>128100</v>
      </c>
      <c r="F43" s="456">
        <v>0</v>
      </c>
      <c r="G43" s="451">
        <v>547450</v>
      </c>
      <c r="H43" s="451">
        <v>547973</v>
      </c>
      <c r="I43" s="451">
        <v>-523</v>
      </c>
      <c r="J43" s="451">
        <v>-523</v>
      </c>
      <c r="K43" s="456">
        <v>0</v>
      </c>
      <c r="L43" s="451">
        <v>3115</v>
      </c>
      <c r="M43" s="456">
        <v>0</v>
      </c>
      <c r="N43" s="451">
        <v>2592</v>
      </c>
      <c r="O43" s="456">
        <v>0</v>
      </c>
      <c r="P43" s="451">
        <f t="shared" si="3"/>
        <v>2592</v>
      </c>
      <c r="Q43" s="438">
        <v>12</v>
      </c>
    </row>
    <row r="44" spans="1:17" ht="13.5" customHeight="1">
      <c r="A44" s="454">
        <v>13</v>
      </c>
      <c r="B44" s="455" t="s">
        <v>977</v>
      </c>
      <c r="C44" s="433"/>
      <c r="D44" s="451">
        <v>73300</v>
      </c>
      <c r="E44" s="451">
        <v>71404</v>
      </c>
      <c r="F44" s="451">
        <v>1896</v>
      </c>
      <c r="G44" s="451">
        <v>39966</v>
      </c>
      <c r="H44" s="451">
        <v>39966</v>
      </c>
      <c r="I44" s="456">
        <v>0</v>
      </c>
      <c r="J44" s="451">
        <v>1896</v>
      </c>
      <c r="K44" s="451">
        <v>26</v>
      </c>
      <c r="L44" s="451">
        <v>6146</v>
      </c>
      <c r="M44" s="456">
        <v>0</v>
      </c>
      <c r="N44" s="451">
        <v>8016</v>
      </c>
      <c r="O44" s="456">
        <v>0</v>
      </c>
      <c r="P44" s="451">
        <f t="shared" si="3"/>
        <v>8016</v>
      </c>
      <c r="Q44" s="438">
        <v>13</v>
      </c>
    </row>
    <row r="45" spans="1:17" ht="13.5" customHeight="1">
      <c r="A45" s="454">
        <v>14</v>
      </c>
      <c r="B45" s="455" t="s">
        <v>978</v>
      </c>
      <c r="C45" s="433"/>
      <c r="D45" s="451">
        <v>46277</v>
      </c>
      <c r="E45" s="451">
        <v>51136</v>
      </c>
      <c r="F45" s="451">
        <v>-4859</v>
      </c>
      <c r="G45" s="451">
        <v>19119</v>
      </c>
      <c r="H45" s="451">
        <v>14260</v>
      </c>
      <c r="I45" s="451">
        <v>4859</v>
      </c>
      <c r="J45" s="456">
        <v>0</v>
      </c>
      <c r="K45" s="456">
        <v>0</v>
      </c>
      <c r="L45" s="456">
        <v>0</v>
      </c>
      <c r="M45" s="456">
        <v>0</v>
      </c>
      <c r="N45" s="451"/>
      <c r="O45" s="456">
        <v>0</v>
      </c>
      <c r="P45" s="456">
        <f t="shared" si="3"/>
        <v>0</v>
      </c>
      <c r="Q45" s="438">
        <v>14</v>
      </c>
    </row>
    <row r="46" spans="1:17" ht="13.5" customHeight="1">
      <c r="A46" s="454">
        <v>15</v>
      </c>
      <c r="B46" s="455" t="s">
        <v>979</v>
      </c>
      <c r="C46" s="433"/>
      <c r="D46" s="451">
        <v>114307</v>
      </c>
      <c r="E46" s="451">
        <v>125275</v>
      </c>
      <c r="F46" s="451">
        <v>-10968</v>
      </c>
      <c r="G46" s="451">
        <v>301270</v>
      </c>
      <c r="H46" s="451">
        <v>301270</v>
      </c>
      <c r="I46" s="456">
        <v>0</v>
      </c>
      <c r="J46" s="451">
        <v>-10968</v>
      </c>
      <c r="K46" s="451">
        <v>2</v>
      </c>
      <c r="L46" s="451">
        <v>13202</v>
      </c>
      <c r="M46" s="456">
        <v>0</v>
      </c>
      <c r="N46" s="451">
        <v>2232</v>
      </c>
      <c r="O46" s="456">
        <v>0</v>
      </c>
      <c r="P46" s="451">
        <f t="shared" si="3"/>
        <v>2232</v>
      </c>
      <c r="Q46" s="438">
        <v>15</v>
      </c>
    </row>
    <row r="47" spans="1:17" ht="13.5" customHeight="1">
      <c r="A47" s="454">
        <v>16</v>
      </c>
      <c r="B47" s="455" t="s">
        <v>980</v>
      </c>
      <c r="C47" s="433"/>
      <c r="D47" s="451">
        <v>112328</v>
      </c>
      <c r="E47" s="451">
        <v>73761</v>
      </c>
      <c r="F47" s="451">
        <v>38567</v>
      </c>
      <c r="G47" s="451">
        <v>258450</v>
      </c>
      <c r="H47" s="451">
        <v>302972</v>
      </c>
      <c r="I47" s="451">
        <v>-44522</v>
      </c>
      <c r="J47" s="451">
        <v>-5955</v>
      </c>
      <c r="K47" s="451">
        <v>28</v>
      </c>
      <c r="L47" s="451">
        <v>6194</v>
      </c>
      <c r="M47" s="456">
        <v>0</v>
      </c>
      <c r="N47" s="451">
        <v>211</v>
      </c>
      <c r="O47" s="456">
        <v>0</v>
      </c>
      <c r="P47" s="451">
        <f t="shared" si="3"/>
        <v>211</v>
      </c>
      <c r="Q47" s="438">
        <v>16</v>
      </c>
    </row>
    <row r="48" spans="1:17" ht="13.5" customHeight="1">
      <c r="A48" s="454">
        <v>17</v>
      </c>
      <c r="B48" s="455" t="s">
        <v>981</v>
      </c>
      <c r="C48" s="433"/>
      <c r="D48" s="451">
        <v>85879</v>
      </c>
      <c r="E48" s="451">
        <v>85879</v>
      </c>
      <c r="F48" s="456">
        <v>0</v>
      </c>
      <c r="G48" s="451">
        <v>483567</v>
      </c>
      <c r="H48" s="451">
        <v>483455</v>
      </c>
      <c r="I48" s="451">
        <v>112</v>
      </c>
      <c r="J48" s="451">
        <v>112</v>
      </c>
      <c r="K48" s="456">
        <v>0</v>
      </c>
      <c r="L48" s="456">
        <v>0</v>
      </c>
      <c r="M48" s="456">
        <v>0</v>
      </c>
      <c r="N48" s="451">
        <v>112</v>
      </c>
      <c r="O48" s="451">
        <v>112</v>
      </c>
      <c r="P48" s="456">
        <f t="shared" si="3"/>
        <v>0</v>
      </c>
      <c r="Q48" s="438">
        <v>17</v>
      </c>
    </row>
    <row r="49" spans="1:17" ht="13.5" customHeight="1">
      <c r="A49" s="454">
        <v>18</v>
      </c>
      <c r="B49" s="455" t="s">
        <v>982</v>
      </c>
      <c r="C49" s="433"/>
      <c r="D49" s="451">
        <v>112587</v>
      </c>
      <c r="E49" s="451">
        <v>112579</v>
      </c>
      <c r="F49" s="451">
        <v>8</v>
      </c>
      <c r="G49" s="451">
        <v>60128</v>
      </c>
      <c r="H49" s="451">
        <v>60128</v>
      </c>
      <c r="I49" s="456">
        <v>0</v>
      </c>
      <c r="J49" s="451">
        <v>8</v>
      </c>
      <c r="K49" s="456">
        <v>0</v>
      </c>
      <c r="L49" s="456">
        <v>0</v>
      </c>
      <c r="M49" s="456">
        <v>0</v>
      </c>
      <c r="N49" s="451">
        <v>8</v>
      </c>
      <c r="O49" s="456">
        <v>0</v>
      </c>
      <c r="P49" s="451">
        <f t="shared" si="3"/>
        <v>8</v>
      </c>
      <c r="Q49" s="438">
        <v>18</v>
      </c>
    </row>
    <row r="50" spans="1:17" ht="13.5" customHeight="1">
      <c r="A50" s="454">
        <v>19</v>
      </c>
      <c r="B50" s="455" t="s">
        <v>983</v>
      </c>
      <c r="C50" s="433"/>
      <c r="D50" s="451">
        <v>41665</v>
      </c>
      <c r="E50" s="451">
        <v>41665</v>
      </c>
      <c r="F50" s="456">
        <v>0</v>
      </c>
      <c r="G50" s="451">
        <v>815463</v>
      </c>
      <c r="H50" s="451">
        <v>818486</v>
      </c>
      <c r="I50" s="451">
        <v>-3023</v>
      </c>
      <c r="J50" s="451">
        <v>-3023</v>
      </c>
      <c r="K50" s="456">
        <v>0</v>
      </c>
      <c r="L50" s="451">
        <v>4609</v>
      </c>
      <c r="M50" s="456">
        <v>0</v>
      </c>
      <c r="N50" s="451">
        <v>1586</v>
      </c>
      <c r="O50" s="451">
        <v>1575</v>
      </c>
      <c r="P50" s="451">
        <f t="shared" si="3"/>
        <v>11</v>
      </c>
      <c r="Q50" s="438">
        <v>19</v>
      </c>
    </row>
    <row r="51" spans="1:17" ht="13.5" customHeight="1">
      <c r="A51" s="454">
        <v>20</v>
      </c>
      <c r="B51" s="455" t="s">
        <v>984</v>
      </c>
      <c r="C51" s="433"/>
      <c r="D51" s="451">
        <v>202023</v>
      </c>
      <c r="E51" s="451">
        <v>202023</v>
      </c>
      <c r="F51" s="456">
        <v>0</v>
      </c>
      <c r="G51" s="451">
        <v>269939</v>
      </c>
      <c r="H51" s="451">
        <v>269027</v>
      </c>
      <c r="I51" s="451">
        <v>912</v>
      </c>
      <c r="J51" s="451">
        <v>912</v>
      </c>
      <c r="K51" s="456">
        <v>0</v>
      </c>
      <c r="L51" s="451">
        <v>385</v>
      </c>
      <c r="M51" s="456">
        <v>0</v>
      </c>
      <c r="N51" s="451">
        <v>1297</v>
      </c>
      <c r="O51" s="456">
        <v>0</v>
      </c>
      <c r="P51" s="451">
        <f t="shared" si="3"/>
        <v>1297</v>
      </c>
      <c r="Q51" s="438">
        <v>20</v>
      </c>
    </row>
    <row r="52" spans="1:17" ht="13.5" customHeight="1">
      <c r="A52" s="454">
        <v>21</v>
      </c>
      <c r="B52" s="455" t="s">
        <v>985</v>
      </c>
      <c r="C52" s="433"/>
      <c r="D52" s="451">
        <v>96377</v>
      </c>
      <c r="E52" s="451">
        <v>88659</v>
      </c>
      <c r="F52" s="451">
        <v>7718</v>
      </c>
      <c r="G52" s="451">
        <v>65398</v>
      </c>
      <c r="H52" s="451">
        <v>75340</v>
      </c>
      <c r="I52" s="451">
        <v>-9942</v>
      </c>
      <c r="J52" s="451">
        <v>-2224</v>
      </c>
      <c r="K52" s="456">
        <v>0</v>
      </c>
      <c r="L52" s="451">
        <v>3390</v>
      </c>
      <c r="M52" s="456">
        <v>0</v>
      </c>
      <c r="N52" s="451">
        <v>1166</v>
      </c>
      <c r="O52" s="456">
        <v>0</v>
      </c>
      <c r="P52" s="451">
        <f t="shared" si="3"/>
        <v>1166</v>
      </c>
      <c r="Q52" s="438">
        <v>21</v>
      </c>
    </row>
    <row r="53" spans="1:17" ht="13.5" customHeight="1">
      <c r="A53" s="454">
        <v>22</v>
      </c>
      <c r="B53" s="455" t="s">
        <v>986</v>
      </c>
      <c r="C53" s="433"/>
      <c r="D53" s="451">
        <v>13481</v>
      </c>
      <c r="E53" s="451">
        <v>13516</v>
      </c>
      <c r="F53" s="451">
        <v>-35</v>
      </c>
      <c r="G53" s="451">
        <v>16811</v>
      </c>
      <c r="H53" s="451">
        <v>16811</v>
      </c>
      <c r="I53" s="456">
        <v>0</v>
      </c>
      <c r="J53" s="451">
        <v>-35</v>
      </c>
      <c r="K53" s="456">
        <v>0</v>
      </c>
      <c r="L53" s="451">
        <v>376</v>
      </c>
      <c r="M53" s="456">
        <v>0</v>
      </c>
      <c r="N53" s="451">
        <v>341</v>
      </c>
      <c r="O53" s="456">
        <v>0</v>
      </c>
      <c r="P53" s="451">
        <f t="shared" si="3"/>
        <v>341</v>
      </c>
      <c r="Q53" s="438">
        <v>22</v>
      </c>
    </row>
    <row r="54" spans="1:17" ht="13.5" customHeight="1">
      <c r="A54" s="454">
        <v>23</v>
      </c>
      <c r="B54" s="455" t="s">
        <v>987</v>
      </c>
      <c r="C54" s="433"/>
      <c r="D54" s="451">
        <v>289771</v>
      </c>
      <c r="E54" s="451">
        <v>251916</v>
      </c>
      <c r="F54" s="451">
        <v>37855</v>
      </c>
      <c r="G54" s="451">
        <v>942575</v>
      </c>
      <c r="H54" s="451">
        <v>978792</v>
      </c>
      <c r="I54" s="451">
        <v>-36217</v>
      </c>
      <c r="J54" s="451">
        <v>1638</v>
      </c>
      <c r="K54" s="456">
        <v>0</v>
      </c>
      <c r="L54" s="451">
        <v>7208</v>
      </c>
      <c r="M54" s="456">
        <v>0</v>
      </c>
      <c r="N54" s="451">
        <v>8846</v>
      </c>
      <c r="O54" s="451">
        <v>2890</v>
      </c>
      <c r="P54" s="451">
        <f t="shared" si="3"/>
        <v>5956</v>
      </c>
      <c r="Q54" s="438">
        <v>23</v>
      </c>
    </row>
    <row r="55" spans="1:17" ht="13.5" customHeight="1">
      <c r="A55" s="454">
        <v>24</v>
      </c>
      <c r="B55" s="455" t="s">
        <v>988</v>
      </c>
      <c r="C55" s="433"/>
      <c r="D55" s="451">
        <v>195818</v>
      </c>
      <c r="E55" s="451">
        <v>171180</v>
      </c>
      <c r="F55" s="451">
        <v>24638</v>
      </c>
      <c r="G55" s="451">
        <v>49465</v>
      </c>
      <c r="H55" s="451">
        <v>74061</v>
      </c>
      <c r="I55" s="451">
        <v>-24596</v>
      </c>
      <c r="J55" s="451">
        <v>42</v>
      </c>
      <c r="K55" s="451">
        <v>42</v>
      </c>
      <c r="L55" s="456">
        <v>0</v>
      </c>
      <c r="M55" s="456">
        <v>0</v>
      </c>
      <c r="N55" s="456">
        <v>0</v>
      </c>
      <c r="O55" s="456">
        <v>0</v>
      </c>
      <c r="P55" s="456">
        <f t="shared" si="3"/>
        <v>0</v>
      </c>
      <c r="Q55" s="438">
        <v>24</v>
      </c>
    </row>
    <row r="56" spans="1:17" ht="13.5" customHeight="1">
      <c r="A56" s="454">
        <v>25</v>
      </c>
      <c r="B56" s="455" t="s">
        <v>989</v>
      </c>
      <c r="C56" s="433"/>
      <c r="D56" s="451">
        <v>54311</v>
      </c>
      <c r="E56" s="451">
        <v>54900</v>
      </c>
      <c r="F56" s="451">
        <v>-589</v>
      </c>
      <c r="G56" s="451">
        <v>56468</v>
      </c>
      <c r="H56" s="451">
        <v>56468</v>
      </c>
      <c r="I56" s="456">
        <v>0</v>
      </c>
      <c r="J56" s="451">
        <v>-589</v>
      </c>
      <c r="K56" s="456">
        <v>0</v>
      </c>
      <c r="L56" s="451">
        <v>819</v>
      </c>
      <c r="M56" s="456">
        <v>0</v>
      </c>
      <c r="N56" s="451">
        <v>230</v>
      </c>
      <c r="O56" s="456">
        <v>0</v>
      </c>
      <c r="P56" s="451">
        <f t="shared" si="3"/>
        <v>230</v>
      </c>
      <c r="Q56" s="438">
        <v>25</v>
      </c>
    </row>
    <row r="57" spans="1:17" ht="13.5" customHeight="1">
      <c r="A57" s="454">
        <v>26</v>
      </c>
      <c r="B57" s="455" t="s">
        <v>990</v>
      </c>
      <c r="C57" s="433"/>
      <c r="D57" s="456">
        <v>0</v>
      </c>
      <c r="E57" s="456">
        <v>0</v>
      </c>
      <c r="F57" s="456">
        <v>0</v>
      </c>
      <c r="G57" s="451">
        <v>843483</v>
      </c>
      <c r="H57" s="451">
        <v>843111</v>
      </c>
      <c r="I57" s="451">
        <v>372</v>
      </c>
      <c r="J57" s="451">
        <v>372</v>
      </c>
      <c r="K57" s="456">
        <v>0</v>
      </c>
      <c r="L57" s="451">
        <v>1157</v>
      </c>
      <c r="M57" s="456">
        <v>0</v>
      </c>
      <c r="N57" s="451">
        <v>1529</v>
      </c>
      <c r="O57" s="456">
        <v>0</v>
      </c>
      <c r="P57" s="451">
        <f t="shared" si="3"/>
        <v>1529</v>
      </c>
      <c r="Q57" s="438">
        <v>26</v>
      </c>
    </row>
    <row r="58" spans="1:17" ht="13.5" customHeight="1">
      <c r="A58" s="454">
        <v>27</v>
      </c>
      <c r="B58" s="455" t="s">
        <v>991</v>
      </c>
      <c r="C58" s="433"/>
      <c r="D58" s="451">
        <v>26340</v>
      </c>
      <c r="E58" s="451">
        <v>19956</v>
      </c>
      <c r="F58" s="451">
        <v>6384</v>
      </c>
      <c r="G58" s="451">
        <v>13747</v>
      </c>
      <c r="H58" s="451">
        <v>22198</v>
      </c>
      <c r="I58" s="451">
        <v>-8451</v>
      </c>
      <c r="J58" s="451">
        <v>-2067</v>
      </c>
      <c r="K58" s="456">
        <v>0</v>
      </c>
      <c r="L58" s="451">
        <v>3077</v>
      </c>
      <c r="M58" s="456">
        <v>0</v>
      </c>
      <c r="N58" s="451">
        <v>1010</v>
      </c>
      <c r="O58" s="456">
        <v>0</v>
      </c>
      <c r="P58" s="451">
        <f t="shared" si="3"/>
        <v>1010</v>
      </c>
      <c r="Q58" s="438">
        <v>27</v>
      </c>
    </row>
    <row r="59" spans="1:17" ht="13.5" customHeight="1">
      <c r="A59" s="454">
        <v>28</v>
      </c>
      <c r="B59" s="455" t="s">
        <v>992</v>
      </c>
      <c r="C59" s="433"/>
      <c r="D59" s="451">
        <v>60311</v>
      </c>
      <c r="E59" s="451">
        <v>41471</v>
      </c>
      <c r="F59" s="451">
        <v>18840</v>
      </c>
      <c r="G59" s="451">
        <v>1000</v>
      </c>
      <c r="H59" s="451">
        <v>16792</v>
      </c>
      <c r="I59" s="451">
        <v>-15792</v>
      </c>
      <c r="J59" s="451">
        <v>3048</v>
      </c>
      <c r="K59" s="451">
        <v>1000</v>
      </c>
      <c r="L59" s="451">
        <v>617</v>
      </c>
      <c r="M59" s="456">
        <v>0</v>
      </c>
      <c r="N59" s="451">
        <v>2665</v>
      </c>
      <c r="O59" s="451">
        <v>2665</v>
      </c>
      <c r="P59" s="456">
        <f t="shared" si="3"/>
        <v>0</v>
      </c>
      <c r="Q59" s="438">
        <v>28</v>
      </c>
    </row>
    <row r="60" spans="1:17" ht="13.5" customHeight="1">
      <c r="A60" s="454">
        <v>29</v>
      </c>
      <c r="B60" s="455" t="s">
        <v>993</v>
      </c>
      <c r="C60" s="433"/>
      <c r="D60" s="451">
        <v>42941</v>
      </c>
      <c r="E60" s="451">
        <v>25342</v>
      </c>
      <c r="F60" s="451">
        <v>17599</v>
      </c>
      <c r="G60" s="451">
        <v>8755</v>
      </c>
      <c r="H60" s="451">
        <v>26351</v>
      </c>
      <c r="I60" s="451">
        <v>-17596</v>
      </c>
      <c r="J60" s="451">
        <v>3</v>
      </c>
      <c r="K60" s="456">
        <v>0</v>
      </c>
      <c r="L60" s="451">
        <v>3</v>
      </c>
      <c r="M60" s="456">
        <v>0</v>
      </c>
      <c r="N60" s="451">
        <v>6</v>
      </c>
      <c r="O60" s="451">
        <v>6</v>
      </c>
      <c r="P60" s="456">
        <f t="shared" si="3"/>
        <v>0</v>
      </c>
      <c r="Q60" s="438">
        <v>29</v>
      </c>
    </row>
    <row r="61" spans="1:17" ht="13.5" customHeight="1">
      <c r="A61" s="454">
        <v>30</v>
      </c>
      <c r="B61" s="455" t="s">
        <v>994</v>
      </c>
      <c r="C61" s="433"/>
      <c r="D61" s="451">
        <v>24344</v>
      </c>
      <c r="E61" s="451">
        <v>22517</v>
      </c>
      <c r="F61" s="451">
        <v>1827</v>
      </c>
      <c r="G61" s="451">
        <v>351505</v>
      </c>
      <c r="H61" s="451">
        <v>353054</v>
      </c>
      <c r="I61" s="451">
        <v>-1549</v>
      </c>
      <c r="J61" s="451">
        <v>278</v>
      </c>
      <c r="K61" s="456">
        <v>0</v>
      </c>
      <c r="L61" s="451">
        <v>481</v>
      </c>
      <c r="M61" s="456">
        <v>0</v>
      </c>
      <c r="N61" s="451">
        <v>759</v>
      </c>
      <c r="O61" s="456">
        <v>0</v>
      </c>
      <c r="P61" s="451">
        <f t="shared" si="3"/>
        <v>759</v>
      </c>
      <c r="Q61" s="438">
        <v>30</v>
      </c>
    </row>
    <row r="62" spans="1:17" ht="13.5" customHeight="1">
      <c r="A62" s="454">
        <v>31</v>
      </c>
      <c r="B62" s="455" t="s">
        <v>995</v>
      </c>
      <c r="C62" s="433"/>
      <c r="D62" s="451">
        <v>8390</v>
      </c>
      <c r="E62" s="451">
        <v>8390</v>
      </c>
      <c r="F62" s="456">
        <v>0</v>
      </c>
      <c r="G62" s="451">
        <v>300233</v>
      </c>
      <c r="H62" s="451">
        <v>278775</v>
      </c>
      <c r="I62" s="451">
        <v>21458</v>
      </c>
      <c r="J62" s="451">
        <v>21458</v>
      </c>
      <c r="K62" s="451">
        <v>30655</v>
      </c>
      <c r="L62" s="451">
        <v>11272</v>
      </c>
      <c r="M62" s="456">
        <v>0</v>
      </c>
      <c r="N62" s="451">
        <v>2075</v>
      </c>
      <c r="O62" s="456">
        <v>0</v>
      </c>
      <c r="P62" s="451">
        <f t="shared" si="3"/>
        <v>2075</v>
      </c>
      <c r="Q62" s="438">
        <v>31</v>
      </c>
    </row>
    <row r="63" spans="1:17" ht="13.5" customHeight="1">
      <c r="A63" s="454">
        <v>32</v>
      </c>
      <c r="B63" s="455" t="s">
        <v>996</v>
      </c>
      <c r="C63" s="433"/>
      <c r="D63" s="451">
        <v>161594</v>
      </c>
      <c r="E63" s="451">
        <v>162324</v>
      </c>
      <c r="F63" s="451">
        <v>-730</v>
      </c>
      <c r="G63" s="451">
        <v>209448</v>
      </c>
      <c r="H63" s="451">
        <v>209519</v>
      </c>
      <c r="I63" s="451">
        <v>-71</v>
      </c>
      <c r="J63" s="451">
        <v>-801</v>
      </c>
      <c r="K63" s="451">
        <v>4</v>
      </c>
      <c r="L63" s="451">
        <v>811</v>
      </c>
      <c r="M63" s="456">
        <v>0</v>
      </c>
      <c r="N63" s="451">
        <v>6</v>
      </c>
      <c r="O63" s="456">
        <v>0</v>
      </c>
      <c r="P63" s="451">
        <f t="shared" si="3"/>
        <v>6</v>
      </c>
      <c r="Q63" s="438">
        <v>32</v>
      </c>
    </row>
    <row r="64" spans="1:17" ht="13.5" customHeight="1">
      <c r="A64" s="454">
        <v>33</v>
      </c>
      <c r="B64" s="455" t="s">
        <v>997</v>
      </c>
      <c r="C64" s="433"/>
      <c r="D64" s="451">
        <v>80821</v>
      </c>
      <c r="E64" s="451">
        <v>40035</v>
      </c>
      <c r="F64" s="451">
        <v>40786</v>
      </c>
      <c r="G64" s="451">
        <v>190975</v>
      </c>
      <c r="H64" s="451">
        <v>224362</v>
      </c>
      <c r="I64" s="451">
        <v>-33387</v>
      </c>
      <c r="J64" s="451">
        <v>7399</v>
      </c>
      <c r="K64" s="451">
        <v>14821</v>
      </c>
      <c r="L64" s="451">
        <v>9876</v>
      </c>
      <c r="M64" s="456">
        <v>0</v>
      </c>
      <c r="N64" s="451">
        <v>2454</v>
      </c>
      <c r="O64" s="456">
        <v>0</v>
      </c>
      <c r="P64" s="451">
        <f t="shared" si="3"/>
        <v>2454</v>
      </c>
      <c r="Q64" s="438">
        <v>33</v>
      </c>
    </row>
    <row r="65" spans="1:17" ht="13.5" customHeight="1">
      <c r="A65" s="454">
        <v>34</v>
      </c>
      <c r="B65" s="455" t="s">
        <v>998</v>
      </c>
      <c r="C65" s="433"/>
      <c r="D65" s="451">
        <v>80610</v>
      </c>
      <c r="E65" s="451">
        <v>80671</v>
      </c>
      <c r="F65" s="451">
        <v>-61</v>
      </c>
      <c r="G65" s="451">
        <v>502438</v>
      </c>
      <c r="H65" s="451">
        <v>499226</v>
      </c>
      <c r="I65" s="451">
        <v>3212</v>
      </c>
      <c r="J65" s="451">
        <v>3151</v>
      </c>
      <c r="K65" s="451">
        <v>6599</v>
      </c>
      <c r="L65" s="451">
        <v>5224</v>
      </c>
      <c r="M65" s="456">
        <v>0</v>
      </c>
      <c r="N65" s="451">
        <v>1776</v>
      </c>
      <c r="O65" s="456">
        <v>0</v>
      </c>
      <c r="P65" s="451">
        <f t="shared" si="3"/>
        <v>1776</v>
      </c>
      <c r="Q65" s="438">
        <v>34</v>
      </c>
    </row>
    <row r="66" spans="1:17" ht="13.5" customHeight="1">
      <c r="A66" s="454">
        <v>35</v>
      </c>
      <c r="B66" s="455" t="s">
        <v>999</v>
      </c>
      <c r="C66" s="433"/>
      <c r="D66" s="451">
        <v>34711</v>
      </c>
      <c r="E66" s="451">
        <v>34711</v>
      </c>
      <c r="F66" s="456">
        <v>0</v>
      </c>
      <c r="G66" s="451">
        <v>21376</v>
      </c>
      <c r="H66" s="451">
        <v>21376</v>
      </c>
      <c r="I66" s="456">
        <v>0</v>
      </c>
      <c r="J66" s="456">
        <v>0</v>
      </c>
      <c r="K66" s="456">
        <v>0</v>
      </c>
      <c r="L66" s="456">
        <v>0</v>
      </c>
      <c r="M66" s="456">
        <v>0</v>
      </c>
      <c r="N66" s="456">
        <v>0</v>
      </c>
      <c r="O66" s="456">
        <v>0</v>
      </c>
      <c r="P66" s="456">
        <f t="shared" si="3"/>
        <v>0</v>
      </c>
      <c r="Q66" s="438">
        <v>35</v>
      </c>
    </row>
    <row r="67" spans="1:17" ht="13.5" customHeight="1">
      <c r="A67" s="454">
        <v>36</v>
      </c>
      <c r="B67" s="455" t="s">
        <v>1000</v>
      </c>
      <c r="C67" s="433"/>
      <c r="D67" s="451">
        <v>45996</v>
      </c>
      <c r="E67" s="451">
        <v>36605</v>
      </c>
      <c r="F67" s="451">
        <v>9391</v>
      </c>
      <c r="G67" s="451">
        <v>109540</v>
      </c>
      <c r="H67" s="451">
        <v>118931</v>
      </c>
      <c r="I67" s="451">
        <v>-9391</v>
      </c>
      <c r="J67" s="456">
        <v>0</v>
      </c>
      <c r="K67" s="456">
        <v>0</v>
      </c>
      <c r="L67" s="456">
        <v>0</v>
      </c>
      <c r="M67" s="456">
        <v>0</v>
      </c>
      <c r="N67" s="456">
        <v>0</v>
      </c>
      <c r="O67" s="456">
        <v>0</v>
      </c>
      <c r="P67" s="456">
        <f t="shared" si="3"/>
        <v>0</v>
      </c>
      <c r="Q67" s="438">
        <v>36</v>
      </c>
    </row>
    <row r="68" spans="1:17" ht="13.5" customHeight="1">
      <c r="A68" s="454">
        <v>37</v>
      </c>
      <c r="B68" s="455" t="s">
        <v>1001</v>
      </c>
      <c r="C68" s="433"/>
      <c r="D68" s="451">
        <v>11290</v>
      </c>
      <c r="E68" s="451">
        <v>11290</v>
      </c>
      <c r="F68" s="456">
        <v>0</v>
      </c>
      <c r="G68" s="451">
        <v>245704</v>
      </c>
      <c r="H68" s="451">
        <v>245704</v>
      </c>
      <c r="I68" s="456">
        <v>0</v>
      </c>
      <c r="J68" s="456">
        <v>0</v>
      </c>
      <c r="K68" s="456">
        <v>0</v>
      </c>
      <c r="L68" s="456">
        <v>0</v>
      </c>
      <c r="M68" s="456">
        <v>0</v>
      </c>
      <c r="N68" s="456">
        <v>0</v>
      </c>
      <c r="O68" s="456">
        <v>0</v>
      </c>
      <c r="P68" s="456">
        <f t="shared" si="3"/>
        <v>0</v>
      </c>
      <c r="Q68" s="438">
        <v>37</v>
      </c>
    </row>
    <row r="69" spans="1:17" ht="13.5" customHeight="1">
      <c r="A69" s="454">
        <v>38</v>
      </c>
      <c r="B69" s="455" t="s">
        <v>1002</v>
      </c>
      <c r="C69" s="433"/>
      <c r="D69" s="456">
        <v>0</v>
      </c>
      <c r="E69" s="456">
        <v>0</v>
      </c>
      <c r="F69" s="456">
        <v>0</v>
      </c>
      <c r="G69" s="451">
        <v>46123</v>
      </c>
      <c r="H69" s="451">
        <v>46123</v>
      </c>
      <c r="I69" s="456">
        <v>0</v>
      </c>
      <c r="J69" s="456">
        <v>0</v>
      </c>
      <c r="K69" s="456">
        <v>0</v>
      </c>
      <c r="L69" s="456">
        <v>0</v>
      </c>
      <c r="M69" s="456">
        <v>0</v>
      </c>
      <c r="N69" s="456">
        <v>0</v>
      </c>
      <c r="O69" s="456">
        <v>0</v>
      </c>
      <c r="P69" s="456">
        <f t="shared" si="3"/>
        <v>0</v>
      </c>
      <c r="Q69" s="438">
        <v>38</v>
      </c>
    </row>
    <row r="70" spans="1:17" ht="13.5" customHeight="1">
      <c r="A70" s="454">
        <v>39</v>
      </c>
      <c r="B70" s="455" t="s">
        <v>1003</v>
      </c>
      <c r="C70" s="433"/>
      <c r="D70" s="451">
        <v>3410</v>
      </c>
      <c r="E70" s="451">
        <v>22833</v>
      </c>
      <c r="F70" s="451">
        <v>-19423</v>
      </c>
      <c r="G70" s="451">
        <v>31341</v>
      </c>
      <c r="H70" s="451">
        <v>11918</v>
      </c>
      <c r="I70" s="451">
        <v>19423</v>
      </c>
      <c r="J70" s="456">
        <v>0</v>
      </c>
      <c r="K70" s="456">
        <v>0</v>
      </c>
      <c r="L70" s="451">
        <v>8</v>
      </c>
      <c r="M70" s="456">
        <v>0</v>
      </c>
      <c r="N70" s="451">
        <v>8</v>
      </c>
      <c r="O70" s="456">
        <v>0</v>
      </c>
      <c r="P70" s="451">
        <f t="shared" si="3"/>
        <v>8</v>
      </c>
      <c r="Q70" s="438">
        <v>39</v>
      </c>
    </row>
    <row r="71" spans="1:17" ht="13.5" customHeight="1">
      <c r="A71" s="454">
        <v>40</v>
      </c>
      <c r="B71" s="455" t="s">
        <v>1004</v>
      </c>
      <c r="C71" s="433"/>
      <c r="D71" s="451">
        <v>8994</v>
      </c>
      <c r="E71" s="451">
        <v>9797</v>
      </c>
      <c r="F71" s="451">
        <v>-803</v>
      </c>
      <c r="G71" s="451">
        <v>1505</v>
      </c>
      <c r="H71" s="451">
        <v>1260</v>
      </c>
      <c r="I71" s="451">
        <v>245</v>
      </c>
      <c r="J71" s="451">
        <v>-558</v>
      </c>
      <c r="K71" s="456">
        <v>0</v>
      </c>
      <c r="L71" s="451">
        <v>973</v>
      </c>
      <c r="M71" s="456">
        <v>0</v>
      </c>
      <c r="N71" s="451">
        <v>415</v>
      </c>
      <c r="O71" s="456">
        <v>0</v>
      </c>
      <c r="P71" s="451">
        <f t="shared" si="3"/>
        <v>415</v>
      </c>
      <c r="Q71" s="438">
        <v>40</v>
      </c>
    </row>
    <row r="72" spans="1:17" ht="13.5" customHeight="1">
      <c r="A72" s="454">
        <v>41</v>
      </c>
      <c r="B72" s="455" t="s">
        <v>1005</v>
      </c>
      <c r="C72" s="433"/>
      <c r="D72" s="451">
        <v>39695</v>
      </c>
      <c r="E72" s="451">
        <v>32582</v>
      </c>
      <c r="F72" s="451">
        <v>7113</v>
      </c>
      <c r="G72" s="451">
        <v>179936</v>
      </c>
      <c r="H72" s="451">
        <v>195436</v>
      </c>
      <c r="I72" s="451">
        <v>-15500</v>
      </c>
      <c r="J72" s="451">
        <v>-8387</v>
      </c>
      <c r="K72" s="456">
        <v>0</v>
      </c>
      <c r="L72" s="451">
        <v>15500</v>
      </c>
      <c r="M72" s="456">
        <v>0</v>
      </c>
      <c r="N72" s="451">
        <v>7113</v>
      </c>
      <c r="O72" s="451">
        <v>7113</v>
      </c>
      <c r="P72" s="456">
        <f t="shared" si="3"/>
        <v>0</v>
      </c>
      <c r="Q72" s="438">
        <v>41</v>
      </c>
    </row>
    <row r="73" spans="3:16" ht="7.5" customHeight="1">
      <c r="C73" s="461"/>
      <c r="D73" s="480"/>
      <c r="E73" s="480"/>
      <c r="F73" s="480"/>
      <c r="G73" s="480"/>
      <c r="H73" s="480"/>
      <c r="I73" s="480"/>
      <c r="J73" s="480"/>
      <c r="K73" s="480"/>
      <c r="L73" s="480"/>
      <c r="M73" s="480"/>
      <c r="N73" s="480"/>
      <c r="O73" s="480"/>
      <c r="P73" s="465"/>
    </row>
    <row r="74" spans="1:17" ht="13.5" customHeight="1">
      <c r="A74" s="453" t="s">
        <v>1006</v>
      </c>
      <c r="B74" s="453"/>
      <c r="C74" s="433"/>
      <c r="D74" s="446">
        <f>SUM(D75)</f>
        <v>16797</v>
      </c>
      <c r="E74" s="446">
        <f aca="true" t="shared" si="4" ref="E74:P75">SUM(E75)</f>
        <v>9014</v>
      </c>
      <c r="F74" s="446">
        <f t="shared" si="4"/>
        <v>7783</v>
      </c>
      <c r="G74" s="446">
        <f t="shared" si="4"/>
        <v>11800</v>
      </c>
      <c r="H74" s="446">
        <f t="shared" si="4"/>
        <v>15441</v>
      </c>
      <c r="I74" s="446">
        <f t="shared" si="4"/>
        <v>-3641</v>
      </c>
      <c r="J74" s="446">
        <f t="shared" si="4"/>
        <v>4142</v>
      </c>
      <c r="K74" s="446">
        <f t="shared" si="4"/>
        <v>3346</v>
      </c>
      <c r="L74" s="488">
        <f t="shared" si="4"/>
        <v>0</v>
      </c>
      <c r="M74" s="488">
        <f t="shared" si="4"/>
        <v>0</v>
      </c>
      <c r="N74" s="446">
        <v>796</v>
      </c>
      <c r="O74" s="488">
        <f t="shared" si="4"/>
        <v>0</v>
      </c>
      <c r="P74" s="446">
        <f t="shared" si="4"/>
        <v>796</v>
      </c>
      <c r="Q74" s="458" t="s">
        <v>535</v>
      </c>
    </row>
    <row r="75" spans="1:17" ht="13.5" customHeight="1">
      <c r="A75" s="454">
        <v>1</v>
      </c>
      <c r="B75" s="455" t="s">
        <v>753</v>
      </c>
      <c r="C75" s="433"/>
      <c r="D75" s="446">
        <v>16797</v>
      </c>
      <c r="E75" s="446">
        <v>9014</v>
      </c>
      <c r="F75" s="446">
        <v>7783</v>
      </c>
      <c r="G75" s="446">
        <v>11800</v>
      </c>
      <c r="H75" s="446">
        <v>15441</v>
      </c>
      <c r="I75" s="446">
        <v>-3641</v>
      </c>
      <c r="J75" s="446">
        <v>4142</v>
      </c>
      <c r="K75" s="446">
        <v>3346</v>
      </c>
      <c r="L75" s="488">
        <v>0</v>
      </c>
      <c r="M75" s="488">
        <f t="shared" si="4"/>
        <v>0</v>
      </c>
      <c r="N75" s="446">
        <v>796</v>
      </c>
      <c r="O75" s="456">
        <v>0</v>
      </c>
      <c r="P75" s="446">
        <v>796</v>
      </c>
      <c r="Q75" s="458" t="s">
        <v>850</v>
      </c>
    </row>
    <row r="76" spans="1:17" ht="7.5" customHeight="1">
      <c r="A76" s="432"/>
      <c r="B76" s="432"/>
      <c r="C76" s="433"/>
      <c r="D76" s="446"/>
      <c r="E76" s="446"/>
      <c r="F76" s="446"/>
      <c r="G76" s="446"/>
      <c r="H76" s="446"/>
      <c r="I76" s="446"/>
      <c r="J76" s="446"/>
      <c r="K76" s="446"/>
      <c r="L76" s="446"/>
      <c r="M76" s="446"/>
      <c r="N76" s="446"/>
      <c r="O76" s="446"/>
      <c r="P76" s="446"/>
      <c r="Q76" s="482"/>
    </row>
    <row r="77" spans="1:17" ht="13.5" customHeight="1">
      <c r="A77" s="453" t="s">
        <v>1007</v>
      </c>
      <c r="B77" s="453"/>
      <c r="C77" s="433"/>
      <c r="D77" s="446">
        <f>SUM(D78)</f>
        <v>157</v>
      </c>
      <c r="E77" s="446">
        <f aca="true" t="shared" si="5" ref="E77:P77">SUM(E78)</f>
        <v>157</v>
      </c>
      <c r="F77" s="488">
        <f t="shared" si="5"/>
        <v>0</v>
      </c>
      <c r="G77" s="488">
        <f t="shared" si="5"/>
        <v>0</v>
      </c>
      <c r="H77" s="488">
        <f t="shared" si="5"/>
        <v>0</v>
      </c>
      <c r="I77" s="488">
        <f t="shared" si="5"/>
        <v>0</v>
      </c>
      <c r="J77" s="488">
        <f t="shared" si="5"/>
        <v>0</v>
      </c>
      <c r="K77" s="488">
        <f t="shared" si="5"/>
        <v>0</v>
      </c>
      <c r="L77" s="488">
        <f t="shared" si="5"/>
        <v>0</v>
      </c>
      <c r="M77" s="488">
        <f t="shared" si="5"/>
        <v>0</v>
      </c>
      <c r="N77" s="488">
        <f t="shared" si="5"/>
        <v>0</v>
      </c>
      <c r="O77" s="488">
        <f t="shared" si="5"/>
        <v>0</v>
      </c>
      <c r="P77" s="488">
        <f t="shared" si="5"/>
        <v>0</v>
      </c>
      <c r="Q77" s="458" t="s">
        <v>1008</v>
      </c>
    </row>
    <row r="78" spans="1:17" ht="13.5" customHeight="1">
      <c r="A78" s="454">
        <v>1</v>
      </c>
      <c r="B78" s="455" t="s">
        <v>203</v>
      </c>
      <c r="C78" s="433"/>
      <c r="D78" s="446">
        <v>157</v>
      </c>
      <c r="E78" s="446">
        <v>157</v>
      </c>
      <c r="F78" s="456">
        <v>0</v>
      </c>
      <c r="G78" s="456">
        <v>0</v>
      </c>
      <c r="H78" s="456">
        <v>0</v>
      </c>
      <c r="I78" s="456">
        <v>0</v>
      </c>
      <c r="J78" s="456">
        <v>0</v>
      </c>
      <c r="K78" s="456">
        <v>0</v>
      </c>
      <c r="L78" s="456">
        <v>0</v>
      </c>
      <c r="M78" s="456">
        <v>0</v>
      </c>
      <c r="N78" s="456">
        <v>0</v>
      </c>
      <c r="O78" s="456">
        <v>0</v>
      </c>
      <c r="P78" s="456">
        <v>0</v>
      </c>
      <c r="Q78" s="458" t="s">
        <v>1009</v>
      </c>
    </row>
    <row r="79" spans="3:16" ht="7.5" customHeight="1">
      <c r="C79" s="461"/>
      <c r="D79" s="480"/>
      <c r="E79" s="480"/>
      <c r="F79" s="480"/>
      <c r="G79" s="480"/>
      <c r="H79" s="480"/>
      <c r="I79" s="480"/>
      <c r="J79" s="480"/>
      <c r="K79" s="480"/>
      <c r="L79" s="480"/>
      <c r="M79" s="480"/>
      <c r="N79" s="480"/>
      <c r="O79" s="480"/>
      <c r="P79" s="465"/>
    </row>
    <row r="80" spans="1:17" ht="13.5" customHeight="1">
      <c r="A80" s="453" t="s">
        <v>1010</v>
      </c>
      <c r="B80" s="453"/>
      <c r="C80" s="433"/>
      <c r="D80" s="451">
        <f>SUM(D81:D85)</f>
        <v>658096</v>
      </c>
      <c r="E80" s="451">
        <f aca="true" t="shared" si="6" ref="E80:P80">SUM(E81:E85)</f>
        <v>76698</v>
      </c>
      <c r="F80" s="451">
        <f t="shared" si="6"/>
        <v>581398</v>
      </c>
      <c r="G80" s="451">
        <f t="shared" si="6"/>
        <v>784024</v>
      </c>
      <c r="H80" s="451">
        <f t="shared" si="6"/>
        <v>1469650</v>
      </c>
      <c r="I80" s="451">
        <f t="shared" si="6"/>
        <v>-685626</v>
      </c>
      <c r="J80" s="451">
        <f t="shared" si="6"/>
        <v>-104228</v>
      </c>
      <c r="K80" s="456">
        <f t="shared" si="6"/>
        <v>0</v>
      </c>
      <c r="L80" s="451">
        <f t="shared" si="6"/>
        <v>39903</v>
      </c>
      <c r="M80" s="451">
        <f t="shared" si="6"/>
        <v>1920367</v>
      </c>
      <c r="N80" s="451">
        <v>-1984692</v>
      </c>
      <c r="O80" s="451">
        <f t="shared" si="6"/>
        <v>1191</v>
      </c>
      <c r="P80" s="451">
        <f t="shared" si="6"/>
        <v>-1985883</v>
      </c>
      <c r="Q80" s="458" t="s">
        <v>1011</v>
      </c>
    </row>
    <row r="81" spans="1:17" ht="13.5" customHeight="1">
      <c r="A81" s="454">
        <v>1</v>
      </c>
      <c r="B81" s="455" t="s">
        <v>752</v>
      </c>
      <c r="C81" s="433"/>
      <c r="D81" s="451">
        <v>237300</v>
      </c>
      <c r="E81" s="451">
        <v>46844</v>
      </c>
      <c r="F81" s="451">
        <v>190456</v>
      </c>
      <c r="G81" s="456">
        <v>0</v>
      </c>
      <c r="H81" s="451">
        <v>270060</v>
      </c>
      <c r="I81" s="451">
        <v>-270060</v>
      </c>
      <c r="J81" s="451">
        <v>-79604</v>
      </c>
      <c r="K81" s="456">
        <v>0</v>
      </c>
      <c r="L81" s="451">
        <v>1286</v>
      </c>
      <c r="M81" s="451">
        <v>1920367</v>
      </c>
      <c r="N81" s="451">
        <v>-1998685</v>
      </c>
      <c r="O81" s="451">
        <v>1191</v>
      </c>
      <c r="P81" s="451">
        <f>N81-O81</f>
        <v>-1999876</v>
      </c>
      <c r="Q81" s="458" t="s">
        <v>850</v>
      </c>
    </row>
    <row r="82" spans="1:17" ht="13.5" customHeight="1">
      <c r="A82" s="454">
        <v>2</v>
      </c>
      <c r="B82" s="455" t="s">
        <v>754</v>
      </c>
      <c r="C82" s="433"/>
      <c r="D82" s="451">
        <v>260294</v>
      </c>
      <c r="E82" s="451">
        <v>1220</v>
      </c>
      <c r="F82" s="451">
        <v>259074</v>
      </c>
      <c r="G82" s="456">
        <v>0</v>
      </c>
      <c r="H82" s="451">
        <v>268231</v>
      </c>
      <c r="I82" s="451">
        <v>-268231</v>
      </c>
      <c r="J82" s="451">
        <v>-9157</v>
      </c>
      <c r="K82" s="456">
        <v>0</v>
      </c>
      <c r="L82" s="451">
        <v>23147</v>
      </c>
      <c r="M82" s="456">
        <v>0</v>
      </c>
      <c r="N82" s="451">
        <v>13990</v>
      </c>
      <c r="O82" s="456">
        <v>0</v>
      </c>
      <c r="P82" s="451">
        <f>N82-O82</f>
        <v>13990</v>
      </c>
      <c r="Q82" s="458">
        <v>2</v>
      </c>
    </row>
    <row r="83" spans="1:17" ht="13.5" customHeight="1">
      <c r="A83" s="454">
        <v>3</v>
      </c>
      <c r="B83" s="455" t="s">
        <v>755</v>
      </c>
      <c r="C83" s="433"/>
      <c r="D83" s="456">
        <v>0</v>
      </c>
      <c r="E83" s="456">
        <v>0</v>
      </c>
      <c r="F83" s="456">
        <v>0</v>
      </c>
      <c r="G83" s="451">
        <v>701811</v>
      </c>
      <c r="H83" s="451">
        <v>701811</v>
      </c>
      <c r="I83" s="456">
        <v>0</v>
      </c>
      <c r="J83" s="456">
        <v>0</v>
      </c>
      <c r="K83" s="456">
        <v>0</v>
      </c>
      <c r="L83" s="456">
        <v>0</v>
      </c>
      <c r="M83" s="456">
        <v>0</v>
      </c>
      <c r="N83" s="456">
        <v>0</v>
      </c>
      <c r="O83" s="456">
        <v>0</v>
      </c>
      <c r="P83" s="456">
        <f>N83-O83</f>
        <v>0</v>
      </c>
      <c r="Q83" s="458">
        <v>3</v>
      </c>
    </row>
    <row r="84" spans="1:17" ht="13.5" customHeight="1">
      <c r="A84" s="454">
        <v>4</v>
      </c>
      <c r="B84" s="455" t="s">
        <v>1012</v>
      </c>
      <c r="C84" s="433"/>
      <c r="D84" s="451">
        <v>81004</v>
      </c>
      <c r="E84" s="451">
        <v>12003</v>
      </c>
      <c r="F84" s="451">
        <v>69001</v>
      </c>
      <c r="G84" s="451">
        <v>65113</v>
      </c>
      <c r="H84" s="451">
        <v>137064</v>
      </c>
      <c r="I84" s="451">
        <v>-71951</v>
      </c>
      <c r="J84" s="451">
        <v>-2950</v>
      </c>
      <c r="K84" s="456">
        <v>0</v>
      </c>
      <c r="L84" s="451">
        <v>2950</v>
      </c>
      <c r="M84" s="456">
        <v>0</v>
      </c>
      <c r="N84" s="456">
        <v>0</v>
      </c>
      <c r="O84" s="456">
        <v>0</v>
      </c>
      <c r="P84" s="456">
        <f>N84-O84</f>
        <v>0</v>
      </c>
      <c r="Q84" s="458">
        <v>4</v>
      </c>
    </row>
    <row r="85" spans="1:17" ht="13.5" customHeight="1">
      <c r="A85" s="454">
        <v>5</v>
      </c>
      <c r="B85" s="455" t="s">
        <v>813</v>
      </c>
      <c r="C85" s="433"/>
      <c r="D85" s="451">
        <v>79498</v>
      </c>
      <c r="E85" s="451">
        <v>16631</v>
      </c>
      <c r="F85" s="451">
        <v>62867</v>
      </c>
      <c r="G85" s="451">
        <v>17100</v>
      </c>
      <c r="H85" s="451">
        <v>92484</v>
      </c>
      <c r="I85" s="451">
        <v>-75384</v>
      </c>
      <c r="J85" s="451">
        <v>-12517</v>
      </c>
      <c r="K85" s="456">
        <v>0</v>
      </c>
      <c r="L85" s="451">
        <v>12520</v>
      </c>
      <c r="M85" s="456">
        <v>0</v>
      </c>
      <c r="N85" s="451">
        <v>3</v>
      </c>
      <c r="O85" s="456">
        <v>0</v>
      </c>
      <c r="P85" s="451">
        <f>N85-O85</f>
        <v>3</v>
      </c>
      <c r="Q85" s="458">
        <v>5</v>
      </c>
    </row>
    <row r="86" spans="1:17" ht="7.5" customHeight="1">
      <c r="A86" s="454"/>
      <c r="B86" s="455"/>
      <c r="C86" s="433"/>
      <c r="D86" s="451"/>
      <c r="E86" s="451"/>
      <c r="F86" s="451"/>
      <c r="G86" s="451"/>
      <c r="H86" s="451"/>
      <c r="I86" s="451"/>
      <c r="J86" s="451"/>
      <c r="K86" s="451"/>
      <c r="L86" s="451"/>
      <c r="M86" s="451"/>
      <c r="N86" s="451"/>
      <c r="O86" s="451"/>
      <c r="P86" s="446"/>
      <c r="Q86" s="458"/>
    </row>
    <row r="87" spans="1:17" ht="13.5" customHeight="1">
      <c r="A87" s="453" t="s">
        <v>1013</v>
      </c>
      <c r="B87" s="453"/>
      <c r="C87" s="433"/>
      <c r="D87" s="446">
        <f>SUM(D88:D98)</f>
        <v>2120709</v>
      </c>
      <c r="E87" s="446">
        <f aca="true" t="shared" si="7" ref="E87:P87">SUM(E88:E98)</f>
        <v>2089176</v>
      </c>
      <c r="F87" s="446">
        <f t="shared" si="7"/>
        <v>31533</v>
      </c>
      <c r="G87" s="446">
        <f t="shared" si="7"/>
        <v>442640</v>
      </c>
      <c r="H87" s="446">
        <f t="shared" si="7"/>
        <v>449415</v>
      </c>
      <c r="I87" s="446">
        <f t="shared" si="7"/>
        <v>-6775</v>
      </c>
      <c r="J87" s="446">
        <f t="shared" si="7"/>
        <v>24758</v>
      </c>
      <c r="K87" s="446">
        <f t="shared" si="7"/>
        <v>833</v>
      </c>
      <c r="L87" s="446">
        <f t="shared" si="7"/>
        <v>16484</v>
      </c>
      <c r="M87" s="488">
        <f t="shared" si="7"/>
        <v>0</v>
      </c>
      <c r="N87" s="446">
        <f t="shared" si="7"/>
        <v>19793</v>
      </c>
      <c r="O87" s="446">
        <f t="shared" si="7"/>
        <v>1403</v>
      </c>
      <c r="P87" s="446">
        <f t="shared" si="7"/>
        <v>18390</v>
      </c>
      <c r="Q87" s="458" t="s">
        <v>1014</v>
      </c>
    </row>
    <row r="88" spans="1:17" ht="13.5" customHeight="1">
      <c r="A88" s="454">
        <v>1</v>
      </c>
      <c r="B88" s="455" t="s">
        <v>1015</v>
      </c>
      <c r="C88" s="433"/>
      <c r="D88" s="446">
        <v>558506</v>
      </c>
      <c r="E88" s="446">
        <v>558506</v>
      </c>
      <c r="F88" s="456">
        <v>0</v>
      </c>
      <c r="G88" s="446">
        <v>34732</v>
      </c>
      <c r="H88" s="446">
        <v>34732</v>
      </c>
      <c r="I88" s="456">
        <v>0</v>
      </c>
      <c r="J88" s="456">
        <v>0</v>
      </c>
      <c r="K88" s="456">
        <v>0</v>
      </c>
      <c r="L88" s="456">
        <v>0</v>
      </c>
      <c r="M88" s="456">
        <v>0</v>
      </c>
      <c r="N88" s="456">
        <v>0</v>
      </c>
      <c r="O88" s="456">
        <v>0</v>
      </c>
      <c r="P88" s="456">
        <f>N88-O88</f>
        <v>0</v>
      </c>
      <c r="Q88" s="458">
        <v>1</v>
      </c>
    </row>
    <row r="89" spans="1:17" ht="13.5" customHeight="1">
      <c r="A89" s="454">
        <v>2</v>
      </c>
      <c r="B89" s="455" t="s">
        <v>1016</v>
      </c>
      <c r="C89" s="433"/>
      <c r="D89" s="446">
        <v>39665</v>
      </c>
      <c r="E89" s="446">
        <v>39665</v>
      </c>
      <c r="F89" s="456">
        <v>0</v>
      </c>
      <c r="G89" s="456">
        <v>0</v>
      </c>
      <c r="H89" s="456">
        <v>0</v>
      </c>
      <c r="I89" s="456">
        <v>0</v>
      </c>
      <c r="J89" s="456">
        <v>0</v>
      </c>
      <c r="K89" s="456">
        <v>0</v>
      </c>
      <c r="L89" s="456">
        <v>0</v>
      </c>
      <c r="M89" s="456">
        <v>0</v>
      </c>
      <c r="N89" s="456">
        <v>0</v>
      </c>
      <c r="O89" s="456">
        <v>0</v>
      </c>
      <c r="P89" s="456">
        <f>N89-O89</f>
        <v>0</v>
      </c>
      <c r="Q89" s="458">
        <v>2</v>
      </c>
    </row>
    <row r="90" spans="1:17" ht="13.5" customHeight="1">
      <c r="A90" s="454">
        <v>3</v>
      </c>
      <c r="B90" s="455" t="s">
        <v>1017</v>
      </c>
      <c r="C90" s="433"/>
      <c r="D90" s="446">
        <v>494703</v>
      </c>
      <c r="E90" s="446">
        <v>487312</v>
      </c>
      <c r="F90" s="446">
        <v>7391</v>
      </c>
      <c r="G90" s="446">
        <v>407485</v>
      </c>
      <c r="H90" s="446">
        <v>414683</v>
      </c>
      <c r="I90" s="446">
        <v>-7198</v>
      </c>
      <c r="J90" s="446">
        <v>193</v>
      </c>
      <c r="K90" s="446">
        <v>833</v>
      </c>
      <c r="L90" s="446">
        <v>822</v>
      </c>
      <c r="M90" s="456">
        <v>0</v>
      </c>
      <c r="N90" s="456">
        <v>0</v>
      </c>
      <c r="O90" s="456">
        <v>0</v>
      </c>
      <c r="P90" s="456">
        <f>N90-O90</f>
        <v>0</v>
      </c>
      <c r="Q90" s="458">
        <v>3</v>
      </c>
    </row>
    <row r="91" spans="1:17" ht="13.5" customHeight="1">
      <c r="A91" s="454">
        <v>4</v>
      </c>
      <c r="B91" s="455" t="s">
        <v>1018</v>
      </c>
      <c r="C91" s="433"/>
      <c r="D91" s="446">
        <v>238371</v>
      </c>
      <c r="E91" s="446">
        <v>238774</v>
      </c>
      <c r="F91" s="446">
        <v>-403</v>
      </c>
      <c r="G91" s="456">
        <v>0</v>
      </c>
      <c r="H91" s="456">
        <v>0</v>
      </c>
      <c r="I91" s="456">
        <v>0</v>
      </c>
      <c r="J91" s="446">
        <v>-403</v>
      </c>
      <c r="K91" s="456">
        <v>0</v>
      </c>
      <c r="L91" s="446">
        <v>420</v>
      </c>
      <c r="M91" s="456">
        <v>0</v>
      </c>
      <c r="N91" s="446">
        <v>-7823</v>
      </c>
      <c r="O91" s="456">
        <v>0</v>
      </c>
      <c r="P91" s="451">
        <f aca="true" t="shared" si="8" ref="P91:P98">N91-O91</f>
        <v>-7823</v>
      </c>
      <c r="Q91" s="458">
        <v>4</v>
      </c>
    </row>
    <row r="92" spans="1:17" ht="13.5" customHeight="1">
      <c r="A92" s="454">
        <v>5</v>
      </c>
      <c r="B92" s="455" t="s">
        <v>1019</v>
      </c>
      <c r="C92" s="433"/>
      <c r="D92" s="446">
        <v>21445</v>
      </c>
      <c r="E92" s="446">
        <v>20018</v>
      </c>
      <c r="F92" s="446">
        <v>1427</v>
      </c>
      <c r="G92" s="456">
        <v>0</v>
      </c>
      <c r="H92" s="456">
        <v>0</v>
      </c>
      <c r="I92" s="456">
        <v>0</v>
      </c>
      <c r="J92" s="446">
        <v>1427</v>
      </c>
      <c r="K92" s="456">
        <v>0</v>
      </c>
      <c r="L92" s="446">
        <v>198</v>
      </c>
      <c r="M92" s="456">
        <v>0</v>
      </c>
      <c r="N92" s="456">
        <v>0</v>
      </c>
      <c r="O92" s="456">
        <v>0</v>
      </c>
      <c r="P92" s="456">
        <f t="shared" si="8"/>
        <v>0</v>
      </c>
      <c r="Q92" s="458">
        <v>5</v>
      </c>
    </row>
    <row r="93" spans="1:17" ht="13.5" customHeight="1">
      <c r="A93" s="454">
        <v>6</v>
      </c>
      <c r="B93" s="455" t="s">
        <v>1020</v>
      </c>
      <c r="C93" s="433"/>
      <c r="D93" s="446">
        <v>412428</v>
      </c>
      <c r="E93" s="446">
        <v>402136</v>
      </c>
      <c r="F93" s="446">
        <v>10292</v>
      </c>
      <c r="G93" s="456">
        <v>0</v>
      </c>
      <c r="H93" s="456">
        <v>0</v>
      </c>
      <c r="I93" s="456">
        <v>0</v>
      </c>
      <c r="J93" s="446">
        <v>10292</v>
      </c>
      <c r="K93" s="456">
        <v>0</v>
      </c>
      <c r="L93" s="446">
        <v>12561</v>
      </c>
      <c r="M93" s="456">
        <v>0</v>
      </c>
      <c r="N93" s="446">
        <v>22853</v>
      </c>
      <c r="O93" s="456">
        <v>0</v>
      </c>
      <c r="P93" s="451">
        <f t="shared" si="8"/>
        <v>22853</v>
      </c>
      <c r="Q93" s="458">
        <v>6</v>
      </c>
    </row>
    <row r="94" spans="1:17" ht="13.5" customHeight="1">
      <c r="A94" s="454">
        <v>7</v>
      </c>
      <c r="B94" s="455" t="s">
        <v>1021</v>
      </c>
      <c r="C94" s="433"/>
      <c r="D94" s="446">
        <v>176133</v>
      </c>
      <c r="E94" s="446">
        <v>163294</v>
      </c>
      <c r="F94" s="446">
        <v>12839</v>
      </c>
      <c r="G94" s="456">
        <v>0</v>
      </c>
      <c r="H94" s="456">
        <v>0</v>
      </c>
      <c r="I94" s="456">
        <v>0</v>
      </c>
      <c r="J94" s="446">
        <v>12839</v>
      </c>
      <c r="K94" s="456">
        <v>0</v>
      </c>
      <c r="L94" s="456">
        <v>0</v>
      </c>
      <c r="M94" s="456">
        <v>0</v>
      </c>
      <c r="N94" s="446">
        <v>4763</v>
      </c>
      <c r="O94" s="456">
        <v>0</v>
      </c>
      <c r="P94" s="451">
        <f t="shared" si="8"/>
        <v>4763</v>
      </c>
      <c r="Q94" s="458">
        <v>7</v>
      </c>
    </row>
    <row r="95" spans="1:17" ht="13.5" customHeight="1">
      <c r="A95" s="454">
        <v>8</v>
      </c>
      <c r="B95" s="455" t="s">
        <v>1022</v>
      </c>
      <c r="C95" s="433"/>
      <c r="D95" s="446">
        <v>118374</v>
      </c>
      <c r="E95" s="446">
        <v>119367</v>
      </c>
      <c r="F95" s="446">
        <v>-993</v>
      </c>
      <c r="G95" s="456">
        <v>0</v>
      </c>
      <c r="H95" s="456">
        <v>0</v>
      </c>
      <c r="I95" s="456">
        <v>0</v>
      </c>
      <c r="J95" s="446">
        <v>-993</v>
      </c>
      <c r="K95" s="456">
        <v>0</v>
      </c>
      <c r="L95" s="446">
        <v>2483</v>
      </c>
      <c r="M95" s="456">
        <v>0</v>
      </c>
      <c r="N95" s="456">
        <v>0</v>
      </c>
      <c r="O95" s="456">
        <v>0</v>
      </c>
      <c r="P95" s="456">
        <f t="shared" si="8"/>
        <v>0</v>
      </c>
      <c r="Q95" s="458">
        <v>8</v>
      </c>
    </row>
    <row r="96" spans="1:17" ht="13.5" customHeight="1">
      <c r="A96" s="454">
        <v>9</v>
      </c>
      <c r="B96" s="455" t="s">
        <v>1023</v>
      </c>
      <c r="C96" s="433"/>
      <c r="D96" s="446">
        <v>13004</v>
      </c>
      <c r="E96" s="446">
        <v>13427</v>
      </c>
      <c r="F96" s="446">
        <v>-423</v>
      </c>
      <c r="G96" s="446">
        <v>423</v>
      </c>
      <c r="H96" s="456">
        <v>0</v>
      </c>
      <c r="I96" s="446">
        <v>423</v>
      </c>
      <c r="J96" s="456">
        <v>0</v>
      </c>
      <c r="K96" s="456">
        <v>0</v>
      </c>
      <c r="L96" s="456">
        <v>0</v>
      </c>
      <c r="M96" s="456">
        <v>0</v>
      </c>
      <c r="N96" s="456">
        <v>0</v>
      </c>
      <c r="O96" s="456">
        <v>0</v>
      </c>
      <c r="P96" s="456">
        <f t="shared" si="8"/>
        <v>0</v>
      </c>
      <c r="Q96" s="458">
        <v>9</v>
      </c>
    </row>
    <row r="97" spans="1:17" ht="13.5" customHeight="1">
      <c r="A97" s="454">
        <v>10</v>
      </c>
      <c r="B97" s="455" t="s">
        <v>962</v>
      </c>
      <c r="C97" s="433"/>
      <c r="D97" s="446">
        <v>32962</v>
      </c>
      <c r="E97" s="446">
        <v>32962</v>
      </c>
      <c r="F97" s="456">
        <v>0</v>
      </c>
      <c r="G97" s="456">
        <v>0</v>
      </c>
      <c r="H97" s="456">
        <v>0</v>
      </c>
      <c r="I97" s="456">
        <v>0</v>
      </c>
      <c r="J97" s="456">
        <v>0</v>
      </c>
      <c r="K97" s="456">
        <v>0</v>
      </c>
      <c r="L97" s="456">
        <v>0</v>
      </c>
      <c r="M97" s="456">
        <v>0</v>
      </c>
      <c r="N97" s="456">
        <v>0</v>
      </c>
      <c r="O97" s="456">
        <v>0</v>
      </c>
      <c r="P97" s="456">
        <f t="shared" si="8"/>
        <v>0</v>
      </c>
      <c r="Q97" s="458">
        <v>10</v>
      </c>
    </row>
    <row r="98" spans="1:17" ht="13.5" customHeight="1">
      <c r="A98" s="454">
        <v>11</v>
      </c>
      <c r="B98" s="470" t="s">
        <v>1024</v>
      </c>
      <c r="C98" s="461"/>
      <c r="D98" s="464">
        <v>15118</v>
      </c>
      <c r="E98" s="464">
        <v>13715</v>
      </c>
      <c r="F98" s="464">
        <v>1403</v>
      </c>
      <c r="G98" s="456">
        <v>0</v>
      </c>
      <c r="H98" s="456">
        <v>0</v>
      </c>
      <c r="I98" s="456">
        <v>0</v>
      </c>
      <c r="J98" s="464">
        <v>1403</v>
      </c>
      <c r="K98" s="456">
        <v>0</v>
      </c>
      <c r="L98" s="456">
        <v>0</v>
      </c>
      <c r="M98" s="456">
        <v>0</v>
      </c>
      <c r="N98" s="456">
        <v>0</v>
      </c>
      <c r="O98" s="464">
        <v>1403</v>
      </c>
      <c r="P98" s="451">
        <f t="shared" si="8"/>
        <v>-1403</v>
      </c>
      <c r="Q98" s="458">
        <v>11</v>
      </c>
    </row>
    <row r="99" spans="1:17" ht="7.5" customHeight="1">
      <c r="A99" s="472"/>
      <c r="B99" s="472"/>
      <c r="C99" s="472"/>
      <c r="D99" s="472"/>
      <c r="E99" s="472"/>
      <c r="F99" s="472"/>
      <c r="G99" s="472"/>
      <c r="H99" s="472"/>
      <c r="I99" s="472"/>
      <c r="J99" s="472"/>
      <c r="K99" s="472"/>
      <c r="L99" s="472"/>
      <c r="M99" s="472"/>
      <c r="N99" s="472"/>
      <c r="O99" s="472"/>
      <c r="P99" s="472"/>
      <c r="Q99" s="472"/>
    </row>
  </sheetData>
  <mergeCells count="21">
    <mergeCell ref="A80:B80"/>
    <mergeCell ref="A87:B87"/>
    <mergeCell ref="A9:B9"/>
    <mergeCell ref="A31:B31"/>
    <mergeCell ref="A74:B74"/>
    <mergeCell ref="A77:B77"/>
    <mergeCell ref="Q5:Q7"/>
    <mergeCell ref="D6:D7"/>
    <mergeCell ref="E6:E7"/>
    <mergeCell ref="F6:F7"/>
    <mergeCell ref="G6:G7"/>
    <mergeCell ref="H6:H7"/>
    <mergeCell ref="I6:I7"/>
    <mergeCell ref="M5:M7"/>
    <mergeCell ref="N5:N7"/>
    <mergeCell ref="O5:O7"/>
    <mergeCell ref="P5:P7"/>
    <mergeCell ref="A5:C7"/>
    <mergeCell ref="J5:J7"/>
    <mergeCell ref="K5:K7"/>
    <mergeCell ref="L5:L7"/>
  </mergeCells>
  <printOptions/>
  <pageMargins left="0.75" right="0.75" top="1" bottom="1" header="0.512" footer="0.51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5"/>
  <sheetViews>
    <sheetView workbookViewId="0" topLeftCell="A1">
      <selection activeCell="A1" sqref="A1:IV16384"/>
    </sheetView>
  </sheetViews>
  <sheetFormatPr defaultColWidth="9.00390625" defaultRowHeight="13.5"/>
  <cols>
    <col min="1" max="1" width="5.625" style="0" customWidth="1"/>
    <col min="2" max="2" width="10.625" style="0" customWidth="1"/>
    <col min="3" max="3" width="1.625" style="0" customWidth="1"/>
    <col min="4" max="5" width="8.625" style="0" customWidth="1"/>
    <col min="6" max="7" width="11.75390625" style="0" customWidth="1"/>
    <col min="8" max="9" width="11.125" style="0" customWidth="1"/>
    <col min="10" max="11" width="11.75390625" style="0" customWidth="1"/>
    <col min="12" max="13" width="10.125" style="0" customWidth="1"/>
    <col min="14" max="15" width="10.75390625" style="0" customWidth="1"/>
    <col min="16" max="17" width="11.125" style="0" bestFit="1" customWidth="1"/>
  </cols>
  <sheetData>
    <row r="1" spans="1:15" ht="13.5" customHeight="1">
      <c r="A1" s="72" t="s">
        <v>624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3.5" customHeight="1">
      <c r="A2" s="395" t="s">
        <v>737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3.5" customHeight="1">
      <c r="A3" s="19" t="s">
        <v>1025</v>
      </c>
      <c r="D3" s="20"/>
      <c r="E3" s="20"/>
      <c r="F3" s="362"/>
      <c r="G3" s="362"/>
      <c r="H3" s="362"/>
      <c r="I3" s="362"/>
      <c r="J3" s="362"/>
      <c r="K3" s="362"/>
      <c r="L3" s="362"/>
      <c r="M3" s="362"/>
      <c r="N3" s="20"/>
      <c r="O3" s="20"/>
    </row>
    <row r="4" spans="1:17" ht="13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Q4" s="21" t="s">
        <v>1026</v>
      </c>
    </row>
    <row r="5" spans="1:17" ht="13.5" customHeight="1" thickTop="1">
      <c r="A5" s="99" t="s">
        <v>1027</v>
      </c>
      <c r="B5" s="99"/>
      <c r="C5" s="325"/>
      <c r="D5" s="131" t="s">
        <v>1028</v>
      </c>
      <c r="E5" s="325"/>
      <c r="F5" s="489" t="s">
        <v>1029</v>
      </c>
      <c r="G5" s="490"/>
      <c r="H5" s="490"/>
      <c r="I5" s="491"/>
      <c r="J5" s="27" t="s">
        <v>1030</v>
      </c>
      <c r="K5" s="23"/>
      <c r="L5" s="27" t="s">
        <v>1031</v>
      </c>
      <c r="M5" s="23"/>
      <c r="N5" s="27" t="s">
        <v>1032</v>
      </c>
      <c r="O5" s="23"/>
      <c r="P5" s="492" t="s">
        <v>1033</v>
      </c>
      <c r="Q5" s="493"/>
    </row>
    <row r="6" spans="1:17" ht="13.5" customHeight="1">
      <c r="A6" s="103"/>
      <c r="B6" s="103"/>
      <c r="C6" s="330"/>
      <c r="D6" s="494"/>
      <c r="E6" s="495"/>
      <c r="F6" s="106" t="s">
        <v>1034</v>
      </c>
      <c r="G6" s="107"/>
      <c r="H6" s="106" t="s">
        <v>1035</v>
      </c>
      <c r="I6" s="107"/>
      <c r="J6" s="396"/>
      <c r="K6" s="398"/>
      <c r="L6" s="396"/>
      <c r="M6" s="398"/>
      <c r="N6" s="396"/>
      <c r="O6" s="398"/>
      <c r="P6" s="496" t="s">
        <v>1036</v>
      </c>
      <c r="Q6" s="493"/>
    </row>
    <row r="7" spans="1:17" ht="13.5" customHeight="1">
      <c r="A7" s="109"/>
      <c r="B7" s="109"/>
      <c r="C7" s="335"/>
      <c r="D7" s="132" t="s">
        <v>1037</v>
      </c>
      <c r="E7" s="132" t="s">
        <v>1038</v>
      </c>
      <c r="F7" s="132" t="s">
        <v>1037</v>
      </c>
      <c r="G7" s="132" t="s">
        <v>1038</v>
      </c>
      <c r="H7" s="132" t="s">
        <v>1037</v>
      </c>
      <c r="I7" s="132" t="s">
        <v>1038</v>
      </c>
      <c r="J7" s="132" t="s">
        <v>1037</v>
      </c>
      <c r="K7" s="132" t="s">
        <v>1038</v>
      </c>
      <c r="L7" s="132" t="s">
        <v>1037</v>
      </c>
      <c r="M7" s="132" t="s">
        <v>1038</v>
      </c>
      <c r="N7" s="132" t="s">
        <v>1039</v>
      </c>
      <c r="O7" s="193" t="s">
        <v>1040</v>
      </c>
      <c r="P7" s="132" t="s">
        <v>1039</v>
      </c>
      <c r="Q7" s="193" t="s">
        <v>1040</v>
      </c>
    </row>
    <row r="8" spans="1:15" ht="13.5" customHeight="1">
      <c r="A8" s="111"/>
      <c r="B8" s="111"/>
      <c r="C8" s="497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7" ht="13.5" customHeight="1">
      <c r="A9" s="90" t="s">
        <v>1041</v>
      </c>
      <c r="B9" s="90"/>
      <c r="C9" s="43"/>
      <c r="D9" s="115">
        <v>118017</v>
      </c>
      <c r="E9" s="115">
        <v>118017</v>
      </c>
      <c r="F9" s="115">
        <v>54817814</v>
      </c>
      <c r="G9" s="115">
        <v>52578774</v>
      </c>
      <c r="H9" s="115">
        <v>4025988</v>
      </c>
      <c r="I9" s="115">
        <v>4036051</v>
      </c>
      <c r="J9" s="115">
        <v>92583616</v>
      </c>
      <c r="K9" s="115">
        <v>92722523</v>
      </c>
      <c r="L9" s="115">
        <v>975266</v>
      </c>
      <c r="M9" s="115">
        <v>924921</v>
      </c>
      <c r="N9" s="115">
        <v>2655201</v>
      </c>
      <c r="O9" s="115">
        <v>3767462</v>
      </c>
      <c r="P9" s="498" t="s">
        <v>1042</v>
      </c>
      <c r="Q9" s="498" t="s">
        <v>1042</v>
      </c>
    </row>
    <row r="10" spans="1:17" ht="13.5" customHeight="1">
      <c r="A10" s="90" t="s">
        <v>1043</v>
      </c>
      <c r="B10" s="90"/>
      <c r="C10" s="43"/>
      <c r="D10" s="115">
        <v>131211</v>
      </c>
      <c r="E10" s="115">
        <v>131211</v>
      </c>
      <c r="F10" s="115">
        <v>56876560</v>
      </c>
      <c r="G10" s="115">
        <v>54458494</v>
      </c>
      <c r="H10" s="115">
        <v>3619105</v>
      </c>
      <c r="I10" s="115">
        <v>3984353</v>
      </c>
      <c r="J10" s="115">
        <v>88536432</v>
      </c>
      <c r="K10" s="115">
        <v>88310554</v>
      </c>
      <c r="L10" s="115">
        <v>914920</v>
      </c>
      <c r="M10" s="115">
        <v>872116</v>
      </c>
      <c r="N10" s="115">
        <v>2316745</v>
      </c>
      <c r="O10" s="115">
        <v>3637222</v>
      </c>
      <c r="P10" s="498">
        <v>15103660</v>
      </c>
      <c r="Q10" s="498">
        <v>14581332</v>
      </c>
    </row>
    <row r="11" spans="1:17" s="47" customFormat="1" ht="13.5" customHeight="1">
      <c r="A11" s="90" t="s">
        <v>1044</v>
      </c>
      <c r="B11" s="90"/>
      <c r="C11" s="43"/>
      <c r="D11" s="115">
        <v>116323</v>
      </c>
      <c r="E11" s="115">
        <v>116323</v>
      </c>
      <c r="F11" s="115">
        <v>59264755</v>
      </c>
      <c r="G11" s="115">
        <v>56918713</v>
      </c>
      <c r="H11" s="115">
        <v>2980467</v>
      </c>
      <c r="I11" s="115">
        <v>2969301</v>
      </c>
      <c r="J11" s="115">
        <v>92012164</v>
      </c>
      <c r="K11" s="115">
        <v>91752824</v>
      </c>
      <c r="L11" s="115">
        <v>655249</v>
      </c>
      <c r="M11" s="115">
        <v>628947</v>
      </c>
      <c r="N11" s="115">
        <v>2141803</v>
      </c>
      <c r="O11" s="115">
        <v>3594891</v>
      </c>
      <c r="P11" s="498">
        <v>18413621</v>
      </c>
      <c r="Q11" s="498">
        <v>18076740</v>
      </c>
    </row>
    <row r="12" spans="1:17" s="47" customFormat="1" ht="13.5" customHeight="1">
      <c r="A12" s="90" t="s">
        <v>1045</v>
      </c>
      <c r="B12" s="90"/>
      <c r="C12" s="43"/>
      <c r="D12" s="115">
        <v>150010</v>
      </c>
      <c r="E12" s="115">
        <v>150010</v>
      </c>
      <c r="F12" s="115">
        <v>57753121</v>
      </c>
      <c r="G12" s="115">
        <v>56003852</v>
      </c>
      <c r="H12" s="115">
        <v>2627596</v>
      </c>
      <c r="I12" s="115">
        <v>2645780</v>
      </c>
      <c r="J12" s="115">
        <v>91011812</v>
      </c>
      <c r="K12" s="115">
        <v>90933833</v>
      </c>
      <c r="L12" s="115">
        <v>807973</v>
      </c>
      <c r="M12" s="115">
        <v>777524</v>
      </c>
      <c r="N12" s="115">
        <v>2776917</v>
      </c>
      <c r="O12" s="115">
        <v>2776917</v>
      </c>
      <c r="P12" s="115">
        <v>20768397</v>
      </c>
      <c r="Q12" s="115">
        <v>20492671</v>
      </c>
    </row>
    <row r="13" spans="1:17" s="50" customFormat="1" ht="13.5" customHeight="1">
      <c r="A13" s="92" t="s">
        <v>1046</v>
      </c>
      <c r="B13" s="92"/>
      <c r="C13" s="52"/>
      <c r="D13" s="499">
        <v>101941</v>
      </c>
      <c r="E13" s="499">
        <v>99781</v>
      </c>
      <c r="F13" s="499">
        <v>60702190</v>
      </c>
      <c r="G13" s="499">
        <v>58723496</v>
      </c>
      <c r="H13" s="499">
        <v>2625349</v>
      </c>
      <c r="I13" s="499">
        <v>2644860</v>
      </c>
      <c r="J13" s="499">
        <v>90380805</v>
      </c>
      <c r="K13" s="499">
        <v>90200008</v>
      </c>
      <c r="L13" s="276">
        <v>0</v>
      </c>
      <c r="M13" s="276">
        <v>0</v>
      </c>
      <c r="N13" s="276">
        <v>0</v>
      </c>
      <c r="O13" s="276">
        <v>0</v>
      </c>
      <c r="P13" s="499">
        <v>9490593</v>
      </c>
      <c r="Q13" s="499">
        <v>9318857</v>
      </c>
    </row>
    <row r="14" spans="1:17" ht="13.5" customHeight="1">
      <c r="A14" s="38"/>
      <c r="B14" s="38"/>
      <c r="C14" s="39"/>
      <c r="D14" s="500"/>
      <c r="E14" s="500"/>
      <c r="F14" s="500"/>
      <c r="G14" s="500"/>
      <c r="H14" s="500"/>
      <c r="I14" s="500"/>
      <c r="J14" s="500"/>
      <c r="K14" s="500"/>
      <c r="L14" s="500"/>
      <c r="M14" s="500"/>
      <c r="N14" s="500"/>
      <c r="O14" s="500"/>
      <c r="P14" s="272"/>
      <c r="Q14" s="272"/>
    </row>
    <row r="15" spans="1:17" ht="13.5" customHeight="1">
      <c r="A15" s="125">
        <v>201</v>
      </c>
      <c r="B15" s="59" t="s">
        <v>145</v>
      </c>
      <c r="C15" s="501"/>
      <c r="D15" s="402" t="s">
        <v>1047</v>
      </c>
      <c r="E15" s="402" t="s">
        <v>1047</v>
      </c>
      <c r="F15" s="500">
        <v>10536376</v>
      </c>
      <c r="G15" s="500">
        <v>9981015</v>
      </c>
      <c r="H15" s="500">
        <v>0</v>
      </c>
      <c r="I15" s="500">
        <v>0</v>
      </c>
      <c r="J15" s="500">
        <v>14396632</v>
      </c>
      <c r="K15" s="500">
        <v>14372867</v>
      </c>
      <c r="L15" s="276">
        <v>0</v>
      </c>
      <c r="M15" s="276">
        <v>0</v>
      </c>
      <c r="N15" s="276">
        <v>0</v>
      </c>
      <c r="O15" s="276">
        <v>0</v>
      </c>
      <c r="P15" s="276">
        <v>0</v>
      </c>
      <c r="Q15" s="276">
        <v>0</v>
      </c>
    </row>
    <row r="16" spans="1:17" ht="13.5" customHeight="1">
      <c r="A16" s="125">
        <v>202</v>
      </c>
      <c r="B16" s="59" t="s">
        <v>146</v>
      </c>
      <c r="C16" s="501"/>
      <c r="D16" s="402" t="s">
        <v>1047</v>
      </c>
      <c r="E16" s="402" t="s">
        <v>1047</v>
      </c>
      <c r="F16" s="500">
        <v>3806572</v>
      </c>
      <c r="G16" s="500">
        <v>3673663</v>
      </c>
      <c r="H16" s="500">
        <v>31383</v>
      </c>
      <c r="I16" s="500">
        <v>31383</v>
      </c>
      <c r="J16" s="500">
        <v>5191840</v>
      </c>
      <c r="K16" s="500">
        <v>5218080</v>
      </c>
      <c r="L16" s="276">
        <v>0</v>
      </c>
      <c r="M16" s="276">
        <v>0</v>
      </c>
      <c r="N16" s="276">
        <v>0</v>
      </c>
      <c r="O16" s="276">
        <v>0</v>
      </c>
      <c r="P16" s="276">
        <v>0</v>
      </c>
      <c r="Q16" s="276">
        <v>0</v>
      </c>
    </row>
    <row r="17" spans="1:17" ht="13.5" customHeight="1">
      <c r="A17" s="125">
        <v>203</v>
      </c>
      <c r="B17" s="59" t="s">
        <v>148</v>
      </c>
      <c r="C17" s="501"/>
      <c r="D17" s="402" t="s">
        <v>1047</v>
      </c>
      <c r="E17" s="402" t="s">
        <v>1047</v>
      </c>
      <c r="F17" s="500">
        <v>6130043</v>
      </c>
      <c r="G17" s="500">
        <v>6093087</v>
      </c>
      <c r="H17" s="500">
        <v>38899</v>
      </c>
      <c r="I17" s="500">
        <v>38899</v>
      </c>
      <c r="J17" s="500">
        <v>7841694</v>
      </c>
      <c r="K17" s="500">
        <v>7839964</v>
      </c>
      <c r="L17" s="276">
        <v>0</v>
      </c>
      <c r="M17" s="276">
        <v>0</v>
      </c>
      <c r="N17" s="276">
        <v>0</v>
      </c>
      <c r="O17" s="276">
        <v>0</v>
      </c>
      <c r="P17" s="276">
        <v>0</v>
      </c>
      <c r="Q17" s="276">
        <v>0</v>
      </c>
    </row>
    <row r="18" spans="1:17" ht="13.5" customHeight="1">
      <c r="A18" s="125">
        <v>204</v>
      </c>
      <c r="B18" s="59" t="s">
        <v>149</v>
      </c>
      <c r="C18" s="501"/>
      <c r="D18" s="402" t="s">
        <v>1047</v>
      </c>
      <c r="E18" s="402" t="s">
        <v>1047</v>
      </c>
      <c r="F18" s="500">
        <v>4256044</v>
      </c>
      <c r="G18" s="500">
        <v>4248786</v>
      </c>
      <c r="H18" s="500">
        <v>0</v>
      </c>
      <c r="I18" s="500">
        <v>0</v>
      </c>
      <c r="J18" s="500">
        <v>6152052</v>
      </c>
      <c r="K18" s="500">
        <v>6153603</v>
      </c>
      <c r="L18" s="276">
        <v>0</v>
      </c>
      <c r="M18" s="276">
        <v>0</v>
      </c>
      <c r="N18" s="276">
        <v>0</v>
      </c>
      <c r="O18" s="276">
        <v>0</v>
      </c>
      <c r="P18" s="488">
        <v>2978813</v>
      </c>
      <c r="Q18" s="488">
        <v>2957234</v>
      </c>
    </row>
    <row r="19" spans="1:17" ht="13.5" customHeight="1">
      <c r="A19" s="125">
        <v>205</v>
      </c>
      <c r="B19" s="59" t="s">
        <v>150</v>
      </c>
      <c r="C19" s="501"/>
      <c r="D19" s="402" t="s">
        <v>1047</v>
      </c>
      <c r="E19" s="402" t="s">
        <v>1047</v>
      </c>
      <c r="F19" s="500">
        <v>3045397</v>
      </c>
      <c r="G19" s="500">
        <v>2960465</v>
      </c>
      <c r="H19" s="500">
        <v>0</v>
      </c>
      <c r="I19" s="500">
        <v>0</v>
      </c>
      <c r="J19" s="500">
        <v>4678454</v>
      </c>
      <c r="K19" s="500">
        <v>4678762</v>
      </c>
      <c r="L19" s="276">
        <v>0</v>
      </c>
      <c r="M19" s="276">
        <v>0</v>
      </c>
      <c r="N19" s="276">
        <v>0</v>
      </c>
      <c r="O19" s="276">
        <v>0</v>
      </c>
      <c r="P19" s="276">
        <v>0</v>
      </c>
      <c r="Q19" s="276">
        <v>0</v>
      </c>
    </row>
    <row r="20" spans="1:17" ht="13.5" customHeight="1">
      <c r="A20" s="125">
        <v>206</v>
      </c>
      <c r="B20" s="59" t="s">
        <v>151</v>
      </c>
      <c r="C20" s="501"/>
      <c r="D20" s="402" t="s">
        <v>1047</v>
      </c>
      <c r="E20" s="402" t="s">
        <v>1047</v>
      </c>
      <c r="F20" s="500">
        <v>2284244</v>
      </c>
      <c r="G20" s="500">
        <v>2254271</v>
      </c>
      <c r="H20" s="500">
        <v>0</v>
      </c>
      <c r="I20" s="500">
        <v>0</v>
      </c>
      <c r="J20" s="500">
        <v>3359425</v>
      </c>
      <c r="K20" s="500">
        <v>3334270</v>
      </c>
      <c r="L20" s="276">
        <v>0</v>
      </c>
      <c r="M20" s="276">
        <v>0</v>
      </c>
      <c r="N20" s="276">
        <v>0</v>
      </c>
      <c r="O20" s="276">
        <v>0</v>
      </c>
      <c r="P20" s="276">
        <v>0</v>
      </c>
      <c r="Q20" s="276">
        <v>0</v>
      </c>
    </row>
    <row r="21" spans="1:17" ht="13.5" customHeight="1">
      <c r="A21" s="125">
        <v>207</v>
      </c>
      <c r="B21" s="59" t="s">
        <v>152</v>
      </c>
      <c r="C21" s="501"/>
      <c r="D21" s="402" t="s">
        <v>1047</v>
      </c>
      <c r="E21" s="402" t="s">
        <v>1047</v>
      </c>
      <c r="F21" s="500">
        <v>2261732</v>
      </c>
      <c r="G21" s="500">
        <v>2159578</v>
      </c>
      <c r="H21" s="500">
        <v>0</v>
      </c>
      <c r="I21" s="500">
        <v>0</v>
      </c>
      <c r="J21" s="500">
        <v>3642368</v>
      </c>
      <c r="K21" s="500">
        <v>3650407</v>
      </c>
      <c r="L21" s="276">
        <v>0</v>
      </c>
      <c r="M21" s="276">
        <v>0</v>
      </c>
      <c r="N21" s="276">
        <v>0</v>
      </c>
      <c r="O21" s="276">
        <v>0</v>
      </c>
      <c r="P21" s="276">
        <v>0</v>
      </c>
      <c r="Q21" s="276">
        <v>0</v>
      </c>
    </row>
    <row r="22" spans="1:17" ht="13.5" customHeight="1">
      <c r="A22" s="125">
        <v>208</v>
      </c>
      <c r="B22" s="59" t="s">
        <v>153</v>
      </c>
      <c r="C22" s="501"/>
      <c r="D22" s="402" t="s">
        <v>1047</v>
      </c>
      <c r="E22" s="402" t="s">
        <v>1047</v>
      </c>
      <c r="F22" s="500">
        <v>2408220</v>
      </c>
      <c r="G22" s="500">
        <v>2282107</v>
      </c>
      <c r="H22" s="500">
        <v>0</v>
      </c>
      <c r="I22" s="500">
        <v>0</v>
      </c>
      <c r="J22" s="500">
        <v>3095795</v>
      </c>
      <c r="K22" s="500">
        <v>3095795</v>
      </c>
      <c r="L22" s="276">
        <v>0</v>
      </c>
      <c r="M22" s="276">
        <v>0</v>
      </c>
      <c r="N22" s="276">
        <v>0</v>
      </c>
      <c r="O22" s="276">
        <v>0</v>
      </c>
      <c r="P22" s="488">
        <v>1669757</v>
      </c>
      <c r="Q22" s="488">
        <v>1669757</v>
      </c>
    </row>
    <row r="23" spans="1:17" ht="13.5" customHeight="1">
      <c r="A23" s="125"/>
      <c r="B23" s="59"/>
      <c r="C23" s="501"/>
      <c r="D23" s="402"/>
      <c r="E23" s="402"/>
      <c r="F23" s="500"/>
      <c r="G23" s="500"/>
      <c r="H23" s="500"/>
      <c r="I23" s="500"/>
      <c r="J23" s="500"/>
      <c r="K23" s="500"/>
      <c r="L23" s="500"/>
      <c r="M23" s="500"/>
      <c r="N23" s="500"/>
      <c r="O23" s="500"/>
      <c r="P23" s="272"/>
      <c r="Q23" s="272"/>
    </row>
    <row r="24" spans="1:17" ht="13.5" customHeight="1">
      <c r="A24" s="125">
        <v>301</v>
      </c>
      <c r="B24" s="59" t="s">
        <v>154</v>
      </c>
      <c r="C24" s="501"/>
      <c r="D24" s="402" t="s">
        <v>1047</v>
      </c>
      <c r="E24" s="402" t="s">
        <v>1047</v>
      </c>
      <c r="F24" s="500">
        <v>773764</v>
      </c>
      <c r="G24" s="500">
        <v>740672</v>
      </c>
      <c r="H24" s="500">
        <v>0</v>
      </c>
      <c r="I24" s="500">
        <v>0</v>
      </c>
      <c r="J24" s="500">
        <v>1077236</v>
      </c>
      <c r="K24" s="500">
        <v>1074423</v>
      </c>
      <c r="L24" s="276">
        <v>0</v>
      </c>
      <c r="M24" s="276">
        <v>0</v>
      </c>
      <c r="N24" s="276">
        <v>0</v>
      </c>
      <c r="O24" s="276">
        <v>0</v>
      </c>
      <c r="P24" s="276">
        <v>0</v>
      </c>
      <c r="Q24" s="276">
        <v>0</v>
      </c>
    </row>
    <row r="25" spans="1:17" ht="13.5" customHeight="1">
      <c r="A25" s="125">
        <v>302</v>
      </c>
      <c r="B25" s="59" t="s">
        <v>155</v>
      </c>
      <c r="C25" s="501"/>
      <c r="D25" s="402" t="s">
        <v>1047</v>
      </c>
      <c r="E25" s="402" t="s">
        <v>1047</v>
      </c>
      <c r="F25" s="500">
        <v>380833</v>
      </c>
      <c r="G25" s="500">
        <v>350406</v>
      </c>
      <c r="H25" s="500">
        <v>0</v>
      </c>
      <c r="I25" s="500">
        <v>0</v>
      </c>
      <c r="J25" s="500">
        <v>727089</v>
      </c>
      <c r="K25" s="500">
        <v>726651</v>
      </c>
      <c r="L25" s="276">
        <v>0</v>
      </c>
      <c r="M25" s="276">
        <v>0</v>
      </c>
      <c r="N25" s="276">
        <v>0</v>
      </c>
      <c r="O25" s="276">
        <v>0</v>
      </c>
      <c r="P25" s="276">
        <v>0</v>
      </c>
      <c r="Q25" s="276">
        <v>0</v>
      </c>
    </row>
    <row r="26" spans="1:17" ht="13.5" customHeight="1">
      <c r="A26" s="125">
        <v>303</v>
      </c>
      <c r="B26" s="59" t="s">
        <v>156</v>
      </c>
      <c r="C26" s="501"/>
      <c r="D26" s="402" t="s">
        <v>1047</v>
      </c>
      <c r="E26" s="402" t="s">
        <v>1047</v>
      </c>
      <c r="F26" s="500">
        <v>750424</v>
      </c>
      <c r="G26" s="500">
        <v>715183</v>
      </c>
      <c r="H26" s="500">
        <v>0</v>
      </c>
      <c r="I26" s="500">
        <v>0</v>
      </c>
      <c r="J26" s="500">
        <v>945247</v>
      </c>
      <c r="K26" s="500">
        <v>941006</v>
      </c>
      <c r="L26" s="276">
        <v>0</v>
      </c>
      <c r="M26" s="276">
        <v>0</v>
      </c>
      <c r="N26" s="276">
        <v>0</v>
      </c>
      <c r="O26" s="276">
        <v>0</v>
      </c>
      <c r="P26" s="276">
        <v>0</v>
      </c>
      <c r="Q26" s="276">
        <v>0</v>
      </c>
    </row>
    <row r="27" spans="1:17" ht="13.5" customHeight="1">
      <c r="A27" s="125">
        <v>304</v>
      </c>
      <c r="B27" s="59" t="s">
        <v>157</v>
      </c>
      <c r="C27" s="501"/>
      <c r="D27" s="402" t="s">
        <v>1047</v>
      </c>
      <c r="E27" s="402" t="s">
        <v>1047</v>
      </c>
      <c r="F27" s="500">
        <v>872054</v>
      </c>
      <c r="G27" s="500">
        <v>862541</v>
      </c>
      <c r="H27" s="500">
        <v>0</v>
      </c>
      <c r="I27" s="500">
        <v>0</v>
      </c>
      <c r="J27" s="500">
        <v>1146992</v>
      </c>
      <c r="K27" s="500">
        <v>1146530</v>
      </c>
      <c r="L27" s="276">
        <v>0</v>
      </c>
      <c r="M27" s="276">
        <v>0</v>
      </c>
      <c r="N27" s="276">
        <v>0</v>
      </c>
      <c r="O27" s="276">
        <v>0</v>
      </c>
      <c r="P27" s="276">
        <v>0</v>
      </c>
      <c r="Q27" s="276">
        <v>0</v>
      </c>
    </row>
    <row r="28" spans="1:17" ht="13.5" customHeight="1">
      <c r="A28" s="125">
        <v>305</v>
      </c>
      <c r="B28" s="59" t="s">
        <v>158</v>
      </c>
      <c r="C28" s="501"/>
      <c r="D28" s="402" t="s">
        <v>1047</v>
      </c>
      <c r="E28" s="402" t="s">
        <v>1047</v>
      </c>
      <c r="F28" s="500">
        <v>448531</v>
      </c>
      <c r="G28" s="500">
        <v>447177</v>
      </c>
      <c r="H28" s="500">
        <v>0</v>
      </c>
      <c r="I28" s="500">
        <v>0</v>
      </c>
      <c r="J28" s="500">
        <v>719387</v>
      </c>
      <c r="K28" s="500">
        <v>719387</v>
      </c>
      <c r="L28" s="276">
        <v>0</v>
      </c>
      <c r="M28" s="276">
        <v>0</v>
      </c>
      <c r="N28" s="276">
        <v>0</v>
      </c>
      <c r="O28" s="276">
        <v>0</v>
      </c>
      <c r="P28" s="276">
        <v>0</v>
      </c>
      <c r="Q28" s="276">
        <v>0</v>
      </c>
    </row>
    <row r="29" spans="1:17" ht="13.5" customHeight="1">
      <c r="A29" s="125">
        <v>306</v>
      </c>
      <c r="B29" s="59" t="s">
        <v>159</v>
      </c>
      <c r="C29" s="501"/>
      <c r="D29" s="402" t="s">
        <v>1047</v>
      </c>
      <c r="E29" s="402" t="s">
        <v>1047</v>
      </c>
      <c r="F29" s="500">
        <v>496301</v>
      </c>
      <c r="G29" s="500">
        <v>494519</v>
      </c>
      <c r="H29" s="500">
        <v>0</v>
      </c>
      <c r="I29" s="500">
        <v>0</v>
      </c>
      <c r="J29" s="500">
        <v>649577</v>
      </c>
      <c r="K29" s="500">
        <v>635890</v>
      </c>
      <c r="L29" s="276">
        <v>0</v>
      </c>
      <c r="M29" s="276">
        <v>0</v>
      </c>
      <c r="N29" s="276">
        <v>0</v>
      </c>
      <c r="O29" s="276">
        <v>0</v>
      </c>
      <c r="P29" s="276">
        <v>0</v>
      </c>
      <c r="Q29" s="276">
        <v>0</v>
      </c>
    </row>
    <row r="30" spans="1:17" ht="13.5" customHeight="1">
      <c r="A30" s="125">
        <v>307</v>
      </c>
      <c r="B30" s="59" t="s">
        <v>160</v>
      </c>
      <c r="C30" s="501"/>
      <c r="D30" s="402" t="s">
        <v>1047</v>
      </c>
      <c r="E30" s="402" t="s">
        <v>1047</v>
      </c>
      <c r="F30" s="500">
        <v>820210</v>
      </c>
      <c r="G30" s="500">
        <v>739803</v>
      </c>
      <c r="H30" s="500">
        <v>108280</v>
      </c>
      <c r="I30" s="500">
        <v>103617</v>
      </c>
      <c r="J30" s="500">
        <v>1130030</v>
      </c>
      <c r="K30" s="500">
        <v>1141093</v>
      </c>
      <c r="L30" s="276">
        <v>0</v>
      </c>
      <c r="M30" s="276">
        <v>0</v>
      </c>
      <c r="N30" s="276">
        <v>0</v>
      </c>
      <c r="O30" s="276">
        <v>0</v>
      </c>
      <c r="P30" s="276">
        <v>0</v>
      </c>
      <c r="Q30" s="276">
        <v>0</v>
      </c>
    </row>
    <row r="31" spans="1:17" ht="13.5" customHeight="1">
      <c r="A31" s="125">
        <v>308</v>
      </c>
      <c r="B31" s="59" t="s">
        <v>161</v>
      </c>
      <c r="C31" s="501"/>
      <c r="D31" s="402" t="s">
        <v>1047</v>
      </c>
      <c r="E31" s="402" t="s">
        <v>1047</v>
      </c>
      <c r="F31" s="500">
        <v>498763</v>
      </c>
      <c r="G31" s="500">
        <v>448267</v>
      </c>
      <c r="H31" s="500">
        <v>0</v>
      </c>
      <c r="I31" s="500">
        <v>0</v>
      </c>
      <c r="J31" s="500">
        <v>718401</v>
      </c>
      <c r="K31" s="500">
        <v>676471</v>
      </c>
      <c r="L31" s="276">
        <v>0</v>
      </c>
      <c r="M31" s="276">
        <v>0</v>
      </c>
      <c r="N31" s="276">
        <v>0</v>
      </c>
      <c r="O31" s="276">
        <v>0</v>
      </c>
      <c r="P31" s="276">
        <v>0</v>
      </c>
      <c r="Q31" s="276">
        <v>0</v>
      </c>
    </row>
    <row r="32" spans="1:17" ht="13.5" customHeight="1">
      <c r="A32" s="125"/>
      <c r="B32" s="59"/>
      <c r="C32" s="501"/>
      <c r="D32" s="402"/>
      <c r="E32" s="402"/>
      <c r="F32" s="500"/>
      <c r="G32" s="500"/>
      <c r="H32" s="500"/>
      <c r="I32" s="500"/>
      <c r="J32" s="500"/>
      <c r="K32" s="500"/>
      <c r="L32" s="500"/>
      <c r="M32" s="500"/>
      <c r="N32" s="500"/>
      <c r="O32" s="500"/>
      <c r="P32" s="500"/>
      <c r="Q32" s="500"/>
    </row>
    <row r="33" spans="1:17" ht="13.5" customHeight="1">
      <c r="A33" s="125">
        <v>321</v>
      </c>
      <c r="B33" s="59" t="s">
        <v>162</v>
      </c>
      <c r="C33" s="501"/>
      <c r="D33" s="402" t="s">
        <v>1047</v>
      </c>
      <c r="E33" s="402" t="s">
        <v>1047</v>
      </c>
      <c r="F33" s="500">
        <v>765015</v>
      </c>
      <c r="G33" s="500">
        <v>759641</v>
      </c>
      <c r="H33" s="500">
        <v>13019</v>
      </c>
      <c r="I33" s="500">
        <v>13019</v>
      </c>
      <c r="J33" s="500">
        <v>1265715</v>
      </c>
      <c r="K33" s="500">
        <v>1282578</v>
      </c>
      <c r="L33" s="276">
        <v>0</v>
      </c>
      <c r="M33" s="276">
        <v>0</v>
      </c>
      <c r="N33" s="276">
        <v>0</v>
      </c>
      <c r="O33" s="276">
        <v>0</v>
      </c>
      <c r="P33" s="276">
        <v>0</v>
      </c>
      <c r="Q33" s="276">
        <v>0</v>
      </c>
    </row>
    <row r="34" spans="1:17" ht="13.5" customHeight="1">
      <c r="A34" s="125">
        <v>322</v>
      </c>
      <c r="B34" s="59" t="s">
        <v>163</v>
      </c>
      <c r="C34" s="501"/>
      <c r="D34" s="402" t="s">
        <v>1047</v>
      </c>
      <c r="E34" s="402" t="s">
        <v>1047</v>
      </c>
      <c r="F34" s="500">
        <v>423853</v>
      </c>
      <c r="G34" s="500">
        <v>403718</v>
      </c>
      <c r="H34" s="500">
        <v>0</v>
      </c>
      <c r="I34" s="500">
        <v>0</v>
      </c>
      <c r="J34" s="500">
        <v>788275</v>
      </c>
      <c r="K34" s="500">
        <v>788275</v>
      </c>
      <c r="L34" s="276">
        <v>0</v>
      </c>
      <c r="M34" s="276">
        <v>0</v>
      </c>
      <c r="N34" s="276">
        <v>0</v>
      </c>
      <c r="O34" s="276">
        <v>0</v>
      </c>
      <c r="P34" s="276">
        <v>0</v>
      </c>
      <c r="Q34" s="276">
        <v>0</v>
      </c>
    </row>
    <row r="35" spans="1:17" ht="13.5" customHeight="1">
      <c r="A35" s="125"/>
      <c r="B35" s="59"/>
      <c r="C35" s="501"/>
      <c r="D35" s="402"/>
      <c r="E35" s="402"/>
      <c r="F35" s="500"/>
      <c r="G35" s="500"/>
      <c r="H35" s="500"/>
      <c r="I35" s="500"/>
      <c r="J35" s="500"/>
      <c r="K35" s="500"/>
      <c r="L35" s="500"/>
      <c r="M35" s="500"/>
      <c r="N35" s="500"/>
      <c r="O35" s="500"/>
      <c r="P35" s="500"/>
      <c r="Q35" s="500"/>
    </row>
    <row r="36" spans="1:17" ht="13.5" customHeight="1">
      <c r="A36" s="125">
        <v>341</v>
      </c>
      <c r="B36" s="59" t="s">
        <v>164</v>
      </c>
      <c r="C36" s="501"/>
      <c r="D36" s="402" t="s">
        <v>1047</v>
      </c>
      <c r="E36" s="402" t="s">
        <v>1047</v>
      </c>
      <c r="F36" s="500">
        <v>686247</v>
      </c>
      <c r="G36" s="500">
        <v>657951</v>
      </c>
      <c r="H36" s="500">
        <v>0</v>
      </c>
      <c r="I36" s="500">
        <v>0</v>
      </c>
      <c r="J36" s="500">
        <v>1267929</v>
      </c>
      <c r="K36" s="500">
        <v>1267927</v>
      </c>
      <c r="L36" s="276">
        <v>0</v>
      </c>
      <c r="M36" s="276">
        <v>0</v>
      </c>
      <c r="N36" s="276">
        <v>0</v>
      </c>
      <c r="O36" s="276">
        <v>0</v>
      </c>
      <c r="P36" s="276">
        <v>0</v>
      </c>
      <c r="Q36" s="276">
        <v>0</v>
      </c>
    </row>
    <row r="37" spans="1:17" ht="13.5" customHeight="1">
      <c r="A37" s="125">
        <v>342</v>
      </c>
      <c r="B37" s="59" t="s">
        <v>165</v>
      </c>
      <c r="C37" s="501"/>
      <c r="D37" s="402" t="s">
        <v>1047</v>
      </c>
      <c r="E37" s="402" t="s">
        <v>1047</v>
      </c>
      <c r="F37" s="500">
        <v>733872</v>
      </c>
      <c r="G37" s="500">
        <v>695362</v>
      </c>
      <c r="H37" s="500">
        <v>147</v>
      </c>
      <c r="I37" s="500">
        <v>147</v>
      </c>
      <c r="J37" s="500">
        <v>1223842</v>
      </c>
      <c r="K37" s="500">
        <v>1217804</v>
      </c>
      <c r="L37" s="276">
        <v>0</v>
      </c>
      <c r="M37" s="276">
        <v>0</v>
      </c>
      <c r="N37" s="276">
        <v>0</v>
      </c>
      <c r="O37" s="276">
        <v>0</v>
      </c>
      <c r="P37" s="276">
        <v>0</v>
      </c>
      <c r="Q37" s="276">
        <v>0</v>
      </c>
    </row>
    <row r="38" spans="1:17" ht="13.5" customHeight="1">
      <c r="A38" s="125"/>
      <c r="B38" s="59"/>
      <c r="C38" s="501"/>
      <c r="D38" s="402"/>
      <c r="E38" s="402"/>
      <c r="F38" s="500"/>
      <c r="G38" s="500"/>
      <c r="H38" s="500"/>
      <c r="I38" s="500"/>
      <c r="J38" s="500"/>
      <c r="K38" s="500"/>
      <c r="L38" s="500"/>
      <c r="M38" s="500"/>
      <c r="N38" s="500"/>
      <c r="O38" s="500"/>
      <c r="P38" s="500"/>
      <c r="Q38" s="500"/>
    </row>
    <row r="39" spans="1:17" ht="13.5" customHeight="1">
      <c r="A39" s="125">
        <v>361</v>
      </c>
      <c r="B39" s="59" t="s">
        <v>166</v>
      </c>
      <c r="C39" s="501"/>
      <c r="D39" s="402" t="s">
        <v>1047</v>
      </c>
      <c r="E39" s="402" t="s">
        <v>1047</v>
      </c>
      <c r="F39" s="500">
        <v>1159196</v>
      </c>
      <c r="G39" s="500">
        <v>1147366</v>
      </c>
      <c r="H39" s="500">
        <v>0</v>
      </c>
      <c r="I39" s="500">
        <v>0</v>
      </c>
      <c r="J39" s="500">
        <v>1754589</v>
      </c>
      <c r="K39" s="500">
        <v>1754560</v>
      </c>
      <c r="L39" s="276">
        <v>0</v>
      </c>
      <c r="M39" s="276">
        <v>0</v>
      </c>
      <c r="N39" s="276">
        <v>0</v>
      </c>
      <c r="O39" s="276">
        <v>0</v>
      </c>
      <c r="P39" s="276">
        <v>0</v>
      </c>
      <c r="Q39" s="276">
        <v>0</v>
      </c>
    </row>
    <row r="40" spans="1:17" ht="13.5" customHeight="1">
      <c r="A40" s="125">
        <v>362</v>
      </c>
      <c r="B40" s="59" t="s">
        <v>167</v>
      </c>
      <c r="C40" s="501"/>
      <c r="D40" s="402" t="s">
        <v>1047</v>
      </c>
      <c r="E40" s="402" t="s">
        <v>1047</v>
      </c>
      <c r="F40" s="500">
        <v>481201</v>
      </c>
      <c r="G40" s="500">
        <v>477879</v>
      </c>
      <c r="H40" s="500">
        <v>0</v>
      </c>
      <c r="I40" s="500">
        <v>0</v>
      </c>
      <c r="J40" s="500">
        <v>778091</v>
      </c>
      <c r="K40" s="500">
        <v>787184</v>
      </c>
      <c r="L40" s="276">
        <v>0</v>
      </c>
      <c r="M40" s="276">
        <v>0</v>
      </c>
      <c r="N40" s="276">
        <v>0</v>
      </c>
      <c r="O40" s="276">
        <v>0</v>
      </c>
      <c r="P40" s="276">
        <v>0</v>
      </c>
      <c r="Q40" s="276">
        <v>0</v>
      </c>
    </row>
    <row r="41" spans="1:17" ht="13.5" customHeight="1">
      <c r="A41" s="125">
        <v>363</v>
      </c>
      <c r="B41" s="59" t="s">
        <v>168</v>
      </c>
      <c r="C41" s="501"/>
      <c r="D41" s="402" t="s">
        <v>1047</v>
      </c>
      <c r="E41" s="402" t="s">
        <v>1047</v>
      </c>
      <c r="F41" s="500">
        <v>727645</v>
      </c>
      <c r="G41" s="500">
        <v>723391</v>
      </c>
      <c r="H41" s="500">
        <v>0</v>
      </c>
      <c r="I41" s="500">
        <v>0</v>
      </c>
      <c r="J41" s="500">
        <v>1300990</v>
      </c>
      <c r="K41" s="500">
        <v>1331241</v>
      </c>
      <c r="L41" s="276">
        <v>0</v>
      </c>
      <c r="M41" s="276">
        <v>0</v>
      </c>
      <c r="N41" s="276">
        <v>0</v>
      </c>
      <c r="O41" s="276">
        <v>0</v>
      </c>
      <c r="P41" s="276">
        <v>0</v>
      </c>
      <c r="Q41" s="276">
        <v>0</v>
      </c>
    </row>
    <row r="42" spans="1:17" ht="13.5" customHeight="1">
      <c r="A42" s="125"/>
      <c r="B42" s="59"/>
      <c r="C42" s="501"/>
      <c r="D42" s="402"/>
      <c r="E42" s="402"/>
      <c r="F42" s="500"/>
      <c r="G42" s="500"/>
      <c r="H42" s="500"/>
      <c r="I42" s="500"/>
      <c r="J42" s="500"/>
      <c r="K42" s="500"/>
      <c r="L42" s="500"/>
      <c r="M42" s="500"/>
      <c r="N42" s="500"/>
      <c r="O42" s="500"/>
      <c r="P42" s="500"/>
      <c r="Q42" s="500"/>
    </row>
    <row r="43" spans="1:17" ht="13.5" customHeight="1">
      <c r="A43" s="125">
        <v>381</v>
      </c>
      <c r="B43" s="59" t="s">
        <v>169</v>
      </c>
      <c r="C43" s="501"/>
      <c r="D43" s="402" t="s">
        <v>1047</v>
      </c>
      <c r="E43" s="402" t="s">
        <v>1047</v>
      </c>
      <c r="F43" s="500">
        <v>597312</v>
      </c>
      <c r="G43" s="500">
        <v>594531</v>
      </c>
      <c r="H43" s="500">
        <v>0</v>
      </c>
      <c r="I43" s="500">
        <v>0</v>
      </c>
      <c r="J43" s="500">
        <v>996462</v>
      </c>
      <c r="K43" s="500">
        <v>1014541</v>
      </c>
      <c r="L43" s="276">
        <v>0</v>
      </c>
      <c r="M43" s="276">
        <v>0</v>
      </c>
      <c r="N43" s="276">
        <v>0</v>
      </c>
      <c r="O43" s="276">
        <v>0</v>
      </c>
      <c r="P43" s="276">
        <v>0</v>
      </c>
      <c r="Q43" s="276">
        <v>0</v>
      </c>
    </row>
    <row r="44" spans="1:17" ht="13.5" customHeight="1">
      <c r="A44" s="125">
        <v>382</v>
      </c>
      <c r="B44" s="59" t="s">
        <v>170</v>
      </c>
      <c r="C44" s="501"/>
      <c r="D44" s="402" t="s">
        <v>1047</v>
      </c>
      <c r="E44" s="402" t="s">
        <v>1047</v>
      </c>
      <c r="F44" s="500">
        <v>192415</v>
      </c>
      <c r="G44" s="500">
        <v>174470</v>
      </c>
      <c r="H44" s="500">
        <v>0</v>
      </c>
      <c r="I44" s="500">
        <v>0</v>
      </c>
      <c r="J44" s="500">
        <v>337346</v>
      </c>
      <c r="K44" s="500">
        <v>327885</v>
      </c>
      <c r="L44" s="276">
        <v>0</v>
      </c>
      <c r="M44" s="276">
        <v>0</v>
      </c>
      <c r="N44" s="276">
        <v>0</v>
      </c>
      <c r="O44" s="276">
        <v>0</v>
      </c>
      <c r="P44" s="276">
        <v>0</v>
      </c>
      <c r="Q44" s="276">
        <v>0</v>
      </c>
    </row>
    <row r="45" spans="1:17" ht="13.5" customHeight="1">
      <c r="A45" s="125">
        <v>383</v>
      </c>
      <c r="B45" s="59" t="s">
        <v>171</v>
      </c>
      <c r="C45" s="501"/>
      <c r="D45" s="402" t="s">
        <v>1047</v>
      </c>
      <c r="E45" s="402" t="s">
        <v>1047</v>
      </c>
      <c r="F45" s="500">
        <v>338788</v>
      </c>
      <c r="G45" s="500">
        <v>331013</v>
      </c>
      <c r="H45" s="500">
        <v>200659</v>
      </c>
      <c r="I45" s="500">
        <v>190896</v>
      </c>
      <c r="J45" s="500">
        <v>649300</v>
      </c>
      <c r="K45" s="500">
        <v>648792</v>
      </c>
      <c r="L45" s="276">
        <v>0</v>
      </c>
      <c r="M45" s="276">
        <v>0</v>
      </c>
      <c r="N45" s="276">
        <v>0</v>
      </c>
      <c r="O45" s="276">
        <v>0</v>
      </c>
      <c r="P45" s="276">
        <v>0</v>
      </c>
      <c r="Q45" s="276">
        <v>0</v>
      </c>
    </row>
    <row r="46" spans="1:17" ht="13.5" customHeight="1">
      <c r="A46" s="125">
        <v>384</v>
      </c>
      <c r="B46" s="59" t="s">
        <v>172</v>
      </c>
      <c r="C46" s="501"/>
      <c r="D46" s="402" t="s">
        <v>1047</v>
      </c>
      <c r="E46" s="402" t="s">
        <v>1047</v>
      </c>
      <c r="F46" s="500">
        <v>275028</v>
      </c>
      <c r="G46" s="500">
        <v>274748</v>
      </c>
      <c r="H46" s="500">
        <v>0</v>
      </c>
      <c r="I46" s="500">
        <v>0</v>
      </c>
      <c r="J46" s="500">
        <v>525992</v>
      </c>
      <c r="K46" s="500">
        <v>525389</v>
      </c>
      <c r="L46" s="276">
        <v>0</v>
      </c>
      <c r="M46" s="276">
        <v>0</v>
      </c>
      <c r="N46" s="276">
        <v>0</v>
      </c>
      <c r="O46" s="276">
        <v>0</v>
      </c>
      <c r="P46" s="276">
        <v>0</v>
      </c>
      <c r="Q46" s="276">
        <v>0</v>
      </c>
    </row>
    <row r="47" spans="1:17" ht="13.5" customHeight="1">
      <c r="A47" s="125">
        <v>385</v>
      </c>
      <c r="B47" s="59" t="s">
        <v>173</v>
      </c>
      <c r="C47" s="501"/>
      <c r="D47" s="402" t="s">
        <v>1047</v>
      </c>
      <c r="E47" s="402" t="s">
        <v>1047</v>
      </c>
      <c r="F47" s="500">
        <v>306839</v>
      </c>
      <c r="G47" s="500">
        <v>304900</v>
      </c>
      <c r="H47" s="115">
        <v>242528</v>
      </c>
      <c r="I47" s="500">
        <v>241734</v>
      </c>
      <c r="J47" s="500">
        <v>535791</v>
      </c>
      <c r="K47" s="500">
        <v>531673</v>
      </c>
      <c r="L47" s="276">
        <v>0</v>
      </c>
      <c r="M47" s="276">
        <v>0</v>
      </c>
      <c r="N47" s="276">
        <v>0</v>
      </c>
      <c r="O47" s="276">
        <v>0</v>
      </c>
      <c r="P47" s="276">
        <v>0</v>
      </c>
      <c r="Q47" s="276">
        <v>0</v>
      </c>
    </row>
    <row r="48" spans="1:17" ht="13.5" customHeight="1">
      <c r="A48" s="66"/>
      <c r="B48" s="66"/>
      <c r="C48" s="67"/>
      <c r="D48" s="68"/>
      <c r="E48" s="68"/>
      <c r="F48" s="68"/>
      <c r="G48" s="68"/>
      <c r="H48" s="229"/>
      <c r="I48" s="68"/>
      <c r="J48" s="68"/>
      <c r="K48" s="68"/>
      <c r="L48" s="68"/>
      <c r="M48" s="68"/>
      <c r="N48" s="68"/>
      <c r="O48" s="68"/>
      <c r="P48" s="229"/>
      <c r="Q48" s="229"/>
    </row>
    <row r="49" spans="1:15" ht="13.5" customHeight="1">
      <c r="A49" s="71" t="s">
        <v>1048</v>
      </c>
      <c r="B49" s="38"/>
      <c r="C49" s="38"/>
      <c r="D49" s="80"/>
      <c r="E49" s="80"/>
      <c r="J49" s="80"/>
      <c r="L49" s="80"/>
      <c r="M49" s="80"/>
      <c r="N49" s="80"/>
      <c r="O49" s="80"/>
    </row>
    <row r="50" spans="1:15" ht="13.5" customHeight="1">
      <c r="A50" s="188"/>
      <c r="B50" s="188"/>
      <c r="C50" s="188"/>
      <c r="D50" s="199"/>
      <c r="E50" s="199"/>
      <c r="J50" s="199"/>
      <c r="L50" s="199"/>
      <c r="M50" s="199"/>
      <c r="N50" s="199"/>
      <c r="O50" s="199"/>
    </row>
    <row r="51" ht="13.5">
      <c r="A51" s="194"/>
    </row>
    <row r="52" ht="13.5">
      <c r="A52" s="194"/>
    </row>
    <row r="53" ht="13.5">
      <c r="A53" s="194"/>
    </row>
    <row r="54" ht="13.5">
      <c r="A54" s="194"/>
    </row>
    <row r="55" ht="13.5">
      <c r="A55" s="194"/>
    </row>
  </sheetData>
  <mergeCells count="11">
    <mergeCell ref="A11:B11"/>
    <mergeCell ref="A12:B12"/>
    <mergeCell ref="A13:B13"/>
    <mergeCell ref="L5:M6"/>
    <mergeCell ref="N5:O6"/>
    <mergeCell ref="A9:B9"/>
    <mergeCell ref="A10:B10"/>
    <mergeCell ref="A5:C7"/>
    <mergeCell ref="D5:E6"/>
    <mergeCell ref="F5:I5"/>
    <mergeCell ref="J5:K6"/>
  </mergeCells>
  <printOptions/>
  <pageMargins left="0.75" right="0.75" top="1" bottom="1" header="0.512" footer="0.51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V55"/>
  <sheetViews>
    <sheetView tabSelected="1" workbookViewId="0" topLeftCell="A1">
      <selection activeCell="I25" sqref="I25"/>
    </sheetView>
  </sheetViews>
  <sheetFormatPr defaultColWidth="9.00390625" defaultRowHeight="13.5"/>
  <cols>
    <col min="1" max="1" width="5.625" style="0" customWidth="1"/>
    <col min="2" max="2" width="10.625" style="0" customWidth="1"/>
    <col min="3" max="3" width="1.625" style="0" customWidth="1"/>
    <col min="4" max="5" width="8.625" style="0" customWidth="1"/>
    <col min="6" max="11" width="11.125" style="0" customWidth="1"/>
    <col min="12" max="15" width="10.125" style="0" customWidth="1"/>
    <col min="16" max="16" width="11.00390625" style="0" bestFit="1" customWidth="1"/>
    <col min="17" max="17" width="11.125" style="0" bestFit="1" customWidth="1"/>
  </cols>
  <sheetData>
    <row r="1" spans="1:15" ht="13.5" customHeight="1">
      <c r="A1" s="72" t="s">
        <v>624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3.5" customHeight="1">
      <c r="A2" s="395" t="s">
        <v>737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3.5" customHeight="1">
      <c r="A3" s="19" t="s">
        <v>1025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7" ht="13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1"/>
      <c r="Q4" s="21" t="s">
        <v>1026</v>
      </c>
    </row>
    <row r="5" spans="1:17" ht="13.5" customHeight="1" thickTop="1">
      <c r="A5" s="99" t="s">
        <v>1027</v>
      </c>
      <c r="B5" s="99"/>
      <c r="C5" s="325"/>
      <c r="D5" s="131" t="s">
        <v>1028</v>
      </c>
      <c r="E5" s="325"/>
      <c r="F5" s="489" t="s">
        <v>1029</v>
      </c>
      <c r="G5" s="490"/>
      <c r="H5" s="490"/>
      <c r="I5" s="491"/>
      <c r="J5" s="27" t="s">
        <v>1030</v>
      </c>
      <c r="K5" s="23"/>
      <c r="L5" s="27" t="s">
        <v>1031</v>
      </c>
      <c r="M5" s="23"/>
      <c r="N5" s="27" t="s">
        <v>1032</v>
      </c>
      <c r="O5" s="23"/>
      <c r="P5" s="492" t="s">
        <v>1033</v>
      </c>
      <c r="Q5" s="493"/>
    </row>
    <row r="6" spans="1:17" ht="13.5" customHeight="1">
      <c r="A6" s="103"/>
      <c r="B6" s="103"/>
      <c r="C6" s="330"/>
      <c r="D6" s="494"/>
      <c r="E6" s="495"/>
      <c r="F6" s="106" t="s">
        <v>1034</v>
      </c>
      <c r="G6" s="107"/>
      <c r="H6" s="106" t="s">
        <v>1035</v>
      </c>
      <c r="I6" s="107"/>
      <c r="J6" s="396"/>
      <c r="K6" s="398"/>
      <c r="L6" s="396"/>
      <c r="M6" s="398"/>
      <c r="N6" s="396"/>
      <c r="O6" s="398"/>
      <c r="P6" s="502" t="s">
        <v>1036</v>
      </c>
      <c r="Q6" s="493"/>
    </row>
    <row r="7" spans="1:17" ht="13.5" customHeight="1">
      <c r="A7" s="109"/>
      <c r="B7" s="109"/>
      <c r="C7" s="335"/>
      <c r="D7" s="132" t="s">
        <v>1037</v>
      </c>
      <c r="E7" s="132" t="s">
        <v>1038</v>
      </c>
      <c r="F7" s="132" t="s">
        <v>1037</v>
      </c>
      <c r="G7" s="132" t="s">
        <v>1038</v>
      </c>
      <c r="H7" s="132" t="s">
        <v>1037</v>
      </c>
      <c r="I7" s="132" t="s">
        <v>1038</v>
      </c>
      <c r="J7" s="132" t="s">
        <v>1037</v>
      </c>
      <c r="K7" s="132" t="s">
        <v>1038</v>
      </c>
      <c r="L7" s="132" t="s">
        <v>1037</v>
      </c>
      <c r="M7" s="132" t="s">
        <v>1038</v>
      </c>
      <c r="N7" s="132" t="s">
        <v>1039</v>
      </c>
      <c r="O7" s="193" t="s">
        <v>1040</v>
      </c>
      <c r="P7" s="132" t="s">
        <v>1039</v>
      </c>
      <c r="Q7" s="193" t="s">
        <v>1040</v>
      </c>
    </row>
    <row r="8" spans="1:15" ht="13.5" customHeight="1">
      <c r="A8" s="111"/>
      <c r="B8" s="111"/>
      <c r="C8" s="497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7" ht="13.5" customHeight="1">
      <c r="A9" s="125">
        <v>401</v>
      </c>
      <c r="B9" s="59" t="s">
        <v>174</v>
      </c>
      <c r="C9" s="501"/>
      <c r="D9" s="402" t="s">
        <v>1049</v>
      </c>
      <c r="E9" s="402" t="s">
        <v>1049</v>
      </c>
      <c r="F9" s="500">
        <v>1877333</v>
      </c>
      <c r="G9" s="500">
        <v>1866899</v>
      </c>
      <c r="H9" s="500">
        <v>0</v>
      </c>
      <c r="I9" s="500">
        <v>0</v>
      </c>
      <c r="J9" s="500">
        <v>2593652</v>
      </c>
      <c r="K9" s="503">
        <v>2570178</v>
      </c>
      <c r="L9" s="276">
        <v>0</v>
      </c>
      <c r="M9" s="276">
        <v>0</v>
      </c>
      <c r="N9" s="276">
        <v>0</v>
      </c>
      <c r="O9" s="276">
        <v>0</v>
      </c>
      <c r="P9" s="276">
        <v>0</v>
      </c>
      <c r="Q9" s="276">
        <v>0</v>
      </c>
    </row>
    <row r="10" spans="1:17" ht="13.5" customHeight="1">
      <c r="A10" s="125">
        <v>402</v>
      </c>
      <c r="B10" s="59" t="s">
        <v>175</v>
      </c>
      <c r="C10" s="501"/>
      <c r="D10" s="402" t="s">
        <v>1049</v>
      </c>
      <c r="E10" s="402" t="s">
        <v>1049</v>
      </c>
      <c r="F10" s="504">
        <v>298608</v>
      </c>
      <c r="G10" s="504">
        <v>293991</v>
      </c>
      <c r="H10" s="504">
        <v>18969</v>
      </c>
      <c r="I10" s="504">
        <v>18231</v>
      </c>
      <c r="J10" s="500">
        <v>659564</v>
      </c>
      <c r="K10" s="505">
        <v>658992</v>
      </c>
      <c r="L10" s="276">
        <v>0</v>
      </c>
      <c r="M10" s="276">
        <v>0</v>
      </c>
      <c r="N10" s="276">
        <v>0</v>
      </c>
      <c r="O10" s="276">
        <v>0</v>
      </c>
      <c r="P10" s="276">
        <v>0</v>
      </c>
      <c r="Q10" s="276">
        <v>0</v>
      </c>
    </row>
    <row r="11" spans="1:17" ht="13.5" customHeight="1">
      <c r="A11" s="125">
        <v>403</v>
      </c>
      <c r="B11" s="59" t="s">
        <v>176</v>
      </c>
      <c r="C11" s="501"/>
      <c r="D11" s="402" t="s">
        <v>1049</v>
      </c>
      <c r="E11" s="402" t="s">
        <v>1049</v>
      </c>
      <c r="F11" s="506">
        <v>317990</v>
      </c>
      <c r="G11" s="506">
        <v>311168</v>
      </c>
      <c r="H11" s="506">
        <v>0</v>
      </c>
      <c r="I11" s="506">
        <v>0</v>
      </c>
      <c r="J11" s="500">
        <v>512524</v>
      </c>
      <c r="K11" s="507">
        <v>512127</v>
      </c>
      <c r="L11" s="276">
        <v>0</v>
      </c>
      <c r="M11" s="276">
        <v>0</v>
      </c>
      <c r="N11" s="276">
        <v>0</v>
      </c>
      <c r="O11" s="276">
        <v>0</v>
      </c>
      <c r="P11" s="276">
        <v>0</v>
      </c>
      <c r="Q11" s="276">
        <v>0</v>
      </c>
    </row>
    <row r="12" spans="1:17" ht="13.5" customHeight="1">
      <c r="A12" s="125">
        <v>404</v>
      </c>
      <c r="B12" s="59" t="s">
        <v>177</v>
      </c>
      <c r="C12" s="501"/>
      <c r="D12" s="402" t="s">
        <v>1049</v>
      </c>
      <c r="E12" s="402" t="s">
        <v>1049</v>
      </c>
      <c r="F12" s="506">
        <v>491398</v>
      </c>
      <c r="G12" s="506">
        <v>488640</v>
      </c>
      <c r="H12" s="506">
        <v>0</v>
      </c>
      <c r="I12" s="506">
        <v>0</v>
      </c>
      <c r="J12" s="500">
        <v>734886</v>
      </c>
      <c r="K12" s="507">
        <v>738303</v>
      </c>
      <c r="L12" s="276">
        <v>0</v>
      </c>
      <c r="M12" s="276">
        <v>0</v>
      </c>
      <c r="N12" s="276">
        <v>0</v>
      </c>
      <c r="O12" s="276">
        <v>0</v>
      </c>
      <c r="P12" s="276">
        <v>0</v>
      </c>
      <c r="Q12" s="276">
        <v>0</v>
      </c>
    </row>
    <row r="13" spans="1:17" ht="13.5" customHeight="1">
      <c r="A13" s="125">
        <v>405</v>
      </c>
      <c r="B13" s="59" t="s">
        <v>178</v>
      </c>
      <c r="C13" s="501"/>
      <c r="D13" s="402" t="s">
        <v>1049</v>
      </c>
      <c r="E13" s="402" t="s">
        <v>1049</v>
      </c>
      <c r="F13" s="506">
        <v>1282263</v>
      </c>
      <c r="G13" s="506">
        <v>1245364</v>
      </c>
      <c r="H13" s="506">
        <v>0</v>
      </c>
      <c r="I13" s="506">
        <v>0</v>
      </c>
      <c r="J13" s="500">
        <v>2023756</v>
      </c>
      <c r="K13" s="507">
        <v>2021765</v>
      </c>
      <c r="L13" s="276">
        <v>0</v>
      </c>
      <c r="M13" s="276">
        <v>0</v>
      </c>
      <c r="N13" s="276">
        <v>0</v>
      </c>
      <c r="O13" s="276">
        <v>0</v>
      </c>
      <c r="P13" s="276">
        <v>0</v>
      </c>
      <c r="Q13" s="276">
        <v>0</v>
      </c>
    </row>
    <row r="14" spans="1:17" ht="13.5" customHeight="1">
      <c r="A14" s="125"/>
      <c r="B14" s="59"/>
      <c r="C14" s="501"/>
      <c r="D14" s="402"/>
      <c r="E14" s="402"/>
      <c r="F14" s="506"/>
      <c r="G14" s="506"/>
      <c r="H14" s="506"/>
      <c r="I14" s="506"/>
      <c r="J14" s="500"/>
      <c r="K14" s="250"/>
      <c r="L14" s="500"/>
      <c r="M14" s="500"/>
      <c r="N14" s="500"/>
      <c r="O14" s="500"/>
      <c r="P14" s="500"/>
      <c r="Q14" s="500"/>
    </row>
    <row r="15" spans="1:17" ht="13.5" customHeight="1">
      <c r="A15" s="125">
        <v>421</v>
      </c>
      <c r="B15" s="59" t="s">
        <v>179</v>
      </c>
      <c r="C15" s="501"/>
      <c r="D15" s="402" t="s">
        <v>1049</v>
      </c>
      <c r="E15" s="402" t="s">
        <v>1049</v>
      </c>
      <c r="F15" s="506">
        <v>415080</v>
      </c>
      <c r="G15" s="506">
        <v>391976</v>
      </c>
      <c r="H15" s="506">
        <v>0</v>
      </c>
      <c r="I15" s="506">
        <v>0</v>
      </c>
      <c r="J15" s="500">
        <v>812352</v>
      </c>
      <c r="K15" s="507">
        <v>760220</v>
      </c>
      <c r="L15" s="276">
        <v>0</v>
      </c>
      <c r="M15" s="276">
        <v>0</v>
      </c>
      <c r="N15" s="276">
        <v>0</v>
      </c>
      <c r="O15" s="276">
        <v>0</v>
      </c>
      <c r="P15" s="276">
        <v>0</v>
      </c>
      <c r="Q15" s="276">
        <v>0</v>
      </c>
    </row>
    <row r="16" spans="1:17" ht="13.5" customHeight="1">
      <c r="A16" s="125">
        <v>422</v>
      </c>
      <c r="B16" s="59" t="s">
        <v>180</v>
      </c>
      <c r="C16" s="501"/>
      <c r="D16" s="402" t="s">
        <v>1049</v>
      </c>
      <c r="E16" s="402" t="s">
        <v>1049</v>
      </c>
      <c r="F16" s="506">
        <v>583434</v>
      </c>
      <c r="G16" s="506">
        <v>522400</v>
      </c>
      <c r="H16" s="506">
        <v>253711</v>
      </c>
      <c r="I16" s="506">
        <v>237768</v>
      </c>
      <c r="J16" s="500">
        <v>742730</v>
      </c>
      <c r="K16" s="507">
        <v>748803</v>
      </c>
      <c r="L16" s="276">
        <v>0</v>
      </c>
      <c r="M16" s="276">
        <v>0</v>
      </c>
      <c r="N16" s="276">
        <v>0</v>
      </c>
      <c r="O16" s="276">
        <v>0</v>
      </c>
      <c r="P16" s="276">
        <v>0</v>
      </c>
      <c r="Q16" s="276">
        <v>0</v>
      </c>
    </row>
    <row r="17" spans="1:17" ht="13.5" customHeight="1">
      <c r="A17" s="125"/>
      <c r="B17" s="59"/>
      <c r="C17" s="501"/>
      <c r="D17" s="402"/>
      <c r="E17" s="402"/>
      <c r="F17" s="506"/>
      <c r="G17" s="506"/>
      <c r="H17" s="506"/>
      <c r="I17" s="506"/>
      <c r="J17" s="500"/>
      <c r="K17" s="250"/>
      <c r="L17" s="500"/>
      <c r="M17" s="500"/>
      <c r="N17" s="500"/>
      <c r="O17" s="500"/>
      <c r="P17" s="500"/>
      <c r="Q17" s="500"/>
    </row>
    <row r="18" spans="1:17" ht="13.5" customHeight="1">
      <c r="A18" s="125">
        <v>441</v>
      </c>
      <c r="B18" s="59" t="s">
        <v>181</v>
      </c>
      <c r="C18" s="501"/>
      <c r="D18" s="402" t="s">
        <v>1049</v>
      </c>
      <c r="E18" s="402" t="s">
        <v>1049</v>
      </c>
      <c r="F18" s="506">
        <v>423264</v>
      </c>
      <c r="G18" s="506">
        <v>403310</v>
      </c>
      <c r="H18" s="506">
        <v>0</v>
      </c>
      <c r="I18" s="506">
        <v>0</v>
      </c>
      <c r="J18" s="500">
        <v>811858</v>
      </c>
      <c r="K18" s="507">
        <v>811858</v>
      </c>
      <c r="L18" s="276">
        <v>0</v>
      </c>
      <c r="M18" s="276">
        <v>0</v>
      </c>
      <c r="N18" s="276">
        <v>0</v>
      </c>
      <c r="O18" s="276">
        <v>0</v>
      </c>
      <c r="P18" s="276">
        <v>0</v>
      </c>
      <c r="Q18" s="276">
        <v>0</v>
      </c>
    </row>
    <row r="19" spans="1:17" ht="13.5" customHeight="1">
      <c r="A19" s="125">
        <v>442</v>
      </c>
      <c r="B19" s="59" t="s">
        <v>182</v>
      </c>
      <c r="C19" s="501"/>
      <c r="D19" s="402" t="s">
        <v>1049</v>
      </c>
      <c r="E19" s="402" t="s">
        <v>1049</v>
      </c>
      <c r="F19" s="506">
        <v>434298</v>
      </c>
      <c r="G19" s="506">
        <v>434102</v>
      </c>
      <c r="H19" s="506">
        <v>5501</v>
      </c>
      <c r="I19" s="506">
        <v>5501</v>
      </c>
      <c r="J19" s="500">
        <v>882495</v>
      </c>
      <c r="K19" s="507">
        <v>882495</v>
      </c>
      <c r="L19" s="276">
        <v>0</v>
      </c>
      <c r="M19" s="276">
        <v>0</v>
      </c>
      <c r="N19" s="276">
        <v>0</v>
      </c>
      <c r="O19" s="276">
        <v>0</v>
      </c>
      <c r="P19" s="276">
        <v>0</v>
      </c>
      <c r="Q19" s="276">
        <v>0</v>
      </c>
    </row>
    <row r="20" spans="1:17" ht="13.5" customHeight="1">
      <c r="A20" s="125">
        <v>443</v>
      </c>
      <c r="B20" s="59" t="s">
        <v>183</v>
      </c>
      <c r="C20" s="501"/>
      <c r="D20" s="402" t="s">
        <v>1049</v>
      </c>
      <c r="E20" s="402" t="s">
        <v>1049</v>
      </c>
      <c r="F20" s="506">
        <v>199143</v>
      </c>
      <c r="G20" s="506">
        <v>196645</v>
      </c>
      <c r="H20" s="506">
        <v>152536</v>
      </c>
      <c r="I20" s="506">
        <v>150965</v>
      </c>
      <c r="J20" s="500">
        <v>450657</v>
      </c>
      <c r="K20" s="507">
        <v>429491</v>
      </c>
      <c r="L20" s="276">
        <v>0</v>
      </c>
      <c r="M20" s="276">
        <v>0</v>
      </c>
      <c r="N20" s="276">
        <v>0</v>
      </c>
      <c r="O20" s="276">
        <v>0</v>
      </c>
      <c r="P20" s="276">
        <v>0</v>
      </c>
      <c r="Q20" s="276">
        <v>0</v>
      </c>
    </row>
    <row r="21" spans="1:17" ht="13.5" customHeight="1">
      <c r="A21" s="125">
        <v>444</v>
      </c>
      <c r="B21" s="59" t="s">
        <v>184</v>
      </c>
      <c r="C21" s="501"/>
      <c r="D21" s="402" t="s">
        <v>1049</v>
      </c>
      <c r="E21" s="402" t="s">
        <v>1049</v>
      </c>
      <c r="F21" s="506">
        <v>266228</v>
      </c>
      <c r="G21" s="506">
        <v>255369</v>
      </c>
      <c r="H21" s="506">
        <v>67730</v>
      </c>
      <c r="I21" s="506">
        <v>66451</v>
      </c>
      <c r="J21" s="500">
        <v>484509</v>
      </c>
      <c r="K21" s="507">
        <v>473946</v>
      </c>
      <c r="L21" s="276">
        <v>0</v>
      </c>
      <c r="M21" s="276">
        <v>0</v>
      </c>
      <c r="N21" s="276">
        <v>0</v>
      </c>
      <c r="O21" s="276">
        <v>0</v>
      </c>
      <c r="P21" s="276">
        <v>0</v>
      </c>
      <c r="Q21" s="276">
        <v>0</v>
      </c>
    </row>
    <row r="22" spans="1:17" ht="13.5" customHeight="1">
      <c r="A22" s="125">
        <v>445</v>
      </c>
      <c r="B22" s="59" t="s">
        <v>185</v>
      </c>
      <c r="C22" s="501"/>
      <c r="D22" s="402" t="s">
        <v>1049</v>
      </c>
      <c r="E22" s="402" t="s">
        <v>1049</v>
      </c>
      <c r="F22" s="506">
        <v>490898</v>
      </c>
      <c r="G22" s="506">
        <v>445746</v>
      </c>
      <c r="H22" s="506">
        <v>0</v>
      </c>
      <c r="I22" s="506">
        <v>0</v>
      </c>
      <c r="J22" s="500">
        <v>877611</v>
      </c>
      <c r="K22" s="507">
        <v>877611</v>
      </c>
      <c r="L22" s="276">
        <v>0</v>
      </c>
      <c r="M22" s="276">
        <v>0</v>
      </c>
      <c r="N22" s="276">
        <v>0</v>
      </c>
      <c r="O22" s="276">
        <v>0</v>
      </c>
      <c r="P22" s="276">
        <v>0</v>
      </c>
      <c r="Q22" s="276">
        <v>0</v>
      </c>
    </row>
    <row r="23" spans="1:17" ht="13.5" customHeight="1">
      <c r="A23" s="125">
        <v>446</v>
      </c>
      <c r="B23" s="59" t="s">
        <v>186</v>
      </c>
      <c r="C23" s="501"/>
      <c r="D23" s="402" t="s">
        <v>1049</v>
      </c>
      <c r="E23" s="402" t="s">
        <v>1049</v>
      </c>
      <c r="F23" s="506">
        <v>555767</v>
      </c>
      <c r="G23" s="506">
        <v>538118</v>
      </c>
      <c r="H23" s="506">
        <v>13221</v>
      </c>
      <c r="I23" s="506">
        <v>13221</v>
      </c>
      <c r="J23" s="500">
        <v>872370</v>
      </c>
      <c r="K23" s="507">
        <v>874515</v>
      </c>
      <c r="L23" s="276">
        <v>0</v>
      </c>
      <c r="M23" s="276">
        <v>0</v>
      </c>
      <c r="N23" s="276">
        <v>0</v>
      </c>
      <c r="O23" s="276">
        <v>0</v>
      </c>
      <c r="P23" s="276">
        <v>0</v>
      </c>
      <c r="Q23" s="276">
        <v>0</v>
      </c>
    </row>
    <row r="24" spans="1:17" ht="13.5" customHeight="1">
      <c r="A24" s="125">
        <v>447</v>
      </c>
      <c r="B24" s="59" t="s">
        <v>187</v>
      </c>
      <c r="C24" s="501"/>
      <c r="D24" s="402" t="s">
        <v>1049</v>
      </c>
      <c r="E24" s="402" t="s">
        <v>1049</v>
      </c>
      <c r="F24" s="506">
        <v>282192</v>
      </c>
      <c r="G24" s="506">
        <v>260407</v>
      </c>
      <c r="H24" s="506">
        <v>3390</v>
      </c>
      <c r="I24" s="506">
        <v>3073</v>
      </c>
      <c r="J24" s="500">
        <v>705174</v>
      </c>
      <c r="K24" s="507">
        <v>705174</v>
      </c>
      <c r="L24" s="276">
        <v>0</v>
      </c>
      <c r="M24" s="276">
        <v>0</v>
      </c>
      <c r="N24" s="276">
        <v>0</v>
      </c>
      <c r="O24" s="276">
        <v>0</v>
      </c>
      <c r="P24" s="276">
        <v>0</v>
      </c>
      <c r="Q24" s="276">
        <v>0</v>
      </c>
    </row>
    <row r="25" spans="1:17" ht="13.5" customHeight="1">
      <c r="A25" s="125"/>
      <c r="B25" s="59"/>
      <c r="C25" s="501"/>
      <c r="D25" s="402"/>
      <c r="E25" s="402"/>
      <c r="F25" s="506"/>
      <c r="G25" s="506"/>
      <c r="H25" s="506"/>
      <c r="I25" s="506"/>
      <c r="J25" s="500"/>
      <c r="K25" s="250"/>
      <c r="L25" s="500"/>
      <c r="M25" s="500"/>
      <c r="N25" s="500"/>
      <c r="O25" s="500"/>
      <c r="P25" s="500"/>
      <c r="Q25" s="500"/>
    </row>
    <row r="26" spans="1:17" ht="13.5" customHeight="1">
      <c r="A26" s="125">
        <v>462</v>
      </c>
      <c r="B26" s="59" t="s">
        <v>188</v>
      </c>
      <c r="C26" s="501"/>
      <c r="D26" s="402" t="s">
        <v>1049</v>
      </c>
      <c r="E26" s="402" t="s">
        <v>1049</v>
      </c>
      <c r="F26" s="506">
        <v>476382</v>
      </c>
      <c r="G26" s="506">
        <v>475338</v>
      </c>
      <c r="H26" s="506">
        <v>91194</v>
      </c>
      <c r="I26" s="506">
        <v>121087</v>
      </c>
      <c r="J26" s="500">
        <v>690924</v>
      </c>
      <c r="K26" s="507">
        <v>677110</v>
      </c>
      <c r="L26" s="276">
        <v>0</v>
      </c>
      <c r="M26" s="276">
        <v>0</v>
      </c>
      <c r="N26" s="276">
        <v>0</v>
      </c>
      <c r="O26" s="276">
        <v>0</v>
      </c>
      <c r="P26" s="276">
        <v>0</v>
      </c>
      <c r="Q26" s="276">
        <v>0</v>
      </c>
    </row>
    <row r="27" spans="1:17" ht="13.5" customHeight="1">
      <c r="A27" s="125">
        <v>463</v>
      </c>
      <c r="B27" s="59" t="s">
        <v>189</v>
      </c>
      <c r="C27" s="501"/>
      <c r="D27" s="402" t="s">
        <v>1049</v>
      </c>
      <c r="E27" s="402" t="s">
        <v>1049</v>
      </c>
      <c r="F27" s="506">
        <v>305856</v>
      </c>
      <c r="G27" s="506">
        <v>305028</v>
      </c>
      <c r="H27" s="506">
        <v>0</v>
      </c>
      <c r="I27" s="506">
        <v>0</v>
      </c>
      <c r="J27" s="500">
        <v>541937</v>
      </c>
      <c r="K27" s="507">
        <v>541937</v>
      </c>
      <c r="L27" s="276">
        <v>0</v>
      </c>
      <c r="M27" s="276">
        <v>0</v>
      </c>
      <c r="N27" s="276">
        <v>0</v>
      </c>
      <c r="O27" s="276">
        <v>0</v>
      </c>
      <c r="P27" s="276">
        <v>0</v>
      </c>
      <c r="Q27" s="276">
        <v>0</v>
      </c>
    </row>
    <row r="28" spans="1:17" ht="13.5" customHeight="1">
      <c r="A28" s="125">
        <v>464</v>
      </c>
      <c r="B28" s="59" t="s">
        <v>190</v>
      </c>
      <c r="C28" s="501"/>
      <c r="D28" s="402" t="s">
        <v>1049</v>
      </c>
      <c r="E28" s="402" t="s">
        <v>1049</v>
      </c>
      <c r="F28" s="506">
        <v>232568</v>
      </c>
      <c r="G28" s="506">
        <v>192815</v>
      </c>
      <c r="H28" s="506">
        <v>137965</v>
      </c>
      <c r="I28" s="506">
        <v>137965</v>
      </c>
      <c r="J28" s="500">
        <v>336629</v>
      </c>
      <c r="K28" s="507">
        <v>336629</v>
      </c>
      <c r="L28" s="276">
        <v>0</v>
      </c>
      <c r="M28" s="276">
        <v>0</v>
      </c>
      <c r="N28" s="276">
        <v>0</v>
      </c>
      <c r="O28" s="276">
        <v>0</v>
      </c>
      <c r="P28" s="276">
        <v>0</v>
      </c>
      <c r="Q28" s="276">
        <v>0</v>
      </c>
    </row>
    <row r="29" spans="1:17" ht="13.5" customHeight="1">
      <c r="A29" s="125">
        <v>465</v>
      </c>
      <c r="B29" s="59" t="s">
        <v>191</v>
      </c>
      <c r="C29" s="501"/>
      <c r="D29" s="402" t="s">
        <v>1049</v>
      </c>
      <c r="E29" s="402" t="s">
        <v>1049</v>
      </c>
      <c r="F29" s="506">
        <v>713262</v>
      </c>
      <c r="G29" s="506">
        <v>656829</v>
      </c>
      <c r="H29" s="506">
        <v>0</v>
      </c>
      <c r="I29" s="506">
        <v>0</v>
      </c>
      <c r="J29" s="500">
        <v>1235908</v>
      </c>
      <c r="K29" s="507">
        <v>1215857</v>
      </c>
      <c r="L29" s="276">
        <v>0</v>
      </c>
      <c r="M29" s="276">
        <v>0</v>
      </c>
      <c r="N29" s="276">
        <v>0</v>
      </c>
      <c r="O29" s="276">
        <v>0</v>
      </c>
      <c r="P29" s="276">
        <v>0</v>
      </c>
      <c r="Q29" s="276">
        <v>0</v>
      </c>
    </row>
    <row r="30" spans="1:17" ht="13.5" customHeight="1">
      <c r="A30" s="125"/>
      <c r="B30" s="59"/>
      <c r="C30" s="501"/>
      <c r="D30" s="402"/>
      <c r="E30" s="402"/>
      <c r="F30" s="506"/>
      <c r="G30" s="506"/>
      <c r="H30" s="506"/>
      <c r="I30" s="506"/>
      <c r="J30" s="500"/>
      <c r="K30" s="250"/>
      <c r="L30" s="500"/>
      <c r="M30" s="500"/>
      <c r="N30" s="500"/>
      <c r="O30" s="500"/>
      <c r="P30" s="500"/>
      <c r="Q30" s="500"/>
    </row>
    <row r="31" spans="1:17" ht="13.5" customHeight="1">
      <c r="A31" s="125">
        <v>481</v>
      </c>
      <c r="B31" s="59" t="s">
        <v>192</v>
      </c>
      <c r="C31" s="501"/>
      <c r="D31" s="402" t="s">
        <v>1049</v>
      </c>
      <c r="E31" s="402" t="s">
        <v>1049</v>
      </c>
      <c r="F31" s="506">
        <v>216190</v>
      </c>
      <c r="G31" s="506">
        <v>188515</v>
      </c>
      <c r="H31" s="506">
        <v>37522</v>
      </c>
      <c r="I31" s="506">
        <v>37522</v>
      </c>
      <c r="J31" s="500">
        <v>417100</v>
      </c>
      <c r="K31" s="507">
        <v>417100</v>
      </c>
      <c r="L31" s="276">
        <v>0</v>
      </c>
      <c r="M31" s="276">
        <v>0</v>
      </c>
      <c r="N31" s="276">
        <v>0</v>
      </c>
      <c r="O31" s="276">
        <v>0</v>
      </c>
      <c r="P31" s="500">
        <v>301124</v>
      </c>
      <c r="Q31" s="500">
        <v>292150</v>
      </c>
    </row>
    <row r="32" spans="1:17" ht="13.5" customHeight="1">
      <c r="A32" s="125">
        <v>482</v>
      </c>
      <c r="B32" s="59" t="s">
        <v>193</v>
      </c>
      <c r="C32" s="501"/>
      <c r="D32" s="402" t="s">
        <v>1049</v>
      </c>
      <c r="E32" s="402" t="s">
        <v>1049</v>
      </c>
      <c r="F32" s="506">
        <v>190714</v>
      </c>
      <c r="G32" s="506">
        <v>176693</v>
      </c>
      <c r="H32" s="506">
        <v>66001</v>
      </c>
      <c r="I32" s="506">
        <v>63666</v>
      </c>
      <c r="J32" s="500">
        <v>421282</v>
      </c>
      <c r="K32" s="507">
        <v>393958</v>
      </c>
      <c r="L32" s="276">
        <v>0</v>
      </c>
      <c r="M32" s="276">
        <v>0</v>
      </c>
      <c r="N32" s="276">
        <v>0</v>
      </c>
      <c r="O32" s="276">
        <v>0</v>
      </c>
      <c r="P32" s="500">
        <v>238695</v>
      </c>
      <c r="Q32" s="500">
        <v>230057</v>
      </c>
    </row>
    <row r="33" spans="1:17" ht="13.5" customHeight="1">
      <c r="A33" s="125"/>
      <c r="B33" s="59"/>
      <c r="C33" s="501"/>
      <c r="D33" s="402"/>
      <c r="E33" s="402"/>
      <c r="F33" s="506"/>
      <c r="G33" s="506"/>
      <c r="H33" s="506"/>
      <c r="I33" s="506"/>
      <c r="J33" s="500"/>
      <c r="K33" s="250"/>
      <c r="L33" s="500"/>
      <c r="M33" s="500"/>
      <c r="N33" s="500"/>
      <c r="O33" s="500"/>
      <c r="P33" s="500"/>
      <c r="Q33" s="500"/>
    </row>
    <row r="34" spans="1:17" ht="13.5" customHeight="1">
      <c r="A34" s="125">
        <v>501</v>
      </c>
      <c r="B34" s="59" t="s">
        <v>194</v>
      </c>
      <c r="C34" s="501"/>
      <c r="D34" s="402" t="s">
        <v>1049</v>
      </c>
      <c r="E34" s="402" t="s">
        <v>1049</v>
      </c>
      <c r="F34" s="506">
        <v>648261</v>
      </c>
      <c r="G34" s="506">
        <v>626604</v>
      </c>
      <c r="H34" s="506">
        <v>0</v>
      </c>
      <c r="I34" s="506">
        <v>0</v>
      </c>
      <c r="J34" s="500">
        <v>1068104</v>
      </c>
      <c r="K34" s="507">
        <v>1092245</v>
      </c>
      <c r="L34" s="276">
        <v>0</v>
      </c>
      <c r="M34" s="276">
        <v>0</v>
      </c>
      <c r="N34" s="276">
        <v>0</v>
      </c>
      <c r="O34" s="276">
        <v>0</v>
      </c>
      <c r="P34" s="500">
        <v>492330</v>
      </c>
      <c r="Q34" s="500">
        <v>482078</v>
      </c>
    </row>
    <row r="35" spans="1:17" ht="13.5" customHeight="1">
      <c r="A35" s="125">
        <v>502</v>
      </c>
      <c r="B35" s="59" t="s">
        <v>195</v>
      </c>
      <c r="C35" s="501"/>
      <c r="D35" s="402" t="s">
        <v>1049</v>
      </c>
      <c r="E35" s="402" t="s">
        <v>1049</v>
      </c>
      <c r="F35" s="506">
        <v>427610</v>
      </c>
      <c r="G35" s="506">
        <v>413634</v>
      </c>
      <c r="H35" s="506">
        <v>0</v>
      </c>
      <c r="I35" s="506">
        <v>0</v>
      </c>
      <c r="J35" s="500">
        <v>885805</v>
      </c>
      <c r="K35" s="507">
        <v>878707</v>
      </c>
      <c r="L35" s="276">
        <v>0</v>
      </c>
      <c r="M35" s="276">
        <v>0</v>
      </c>
      <c r="N35" s="276">
        <v>0</v>
      </c>
      <c r="O35" s="276">
        <v>0</v>
      </c>
      <c r="P35" s="500">
        <v>538743</v>
      </c>
      <c r="Q35" s="500">
        <v>492942</v>
      </c>
    </row>
    <row r="36" spans="1:17" ht="13.5" customHeight="1">
      <c r="A36" s="125">
        <v>503</v>
      </c>
      <c r="B36" s="59" t="s">
        <v>196</v>
      </c>
      <c r="C36" s="501"/>
      <c r="D36" s="402" t="s">
        <v>1049</v>
      </c>
      <c r="E36" s="402" t="s">
        <v>1049</v>
      </c>
      <c r="F36" s="506">
        <v>185931</v>
      </c>
      <c r="G36" s="506">
        <v>185409</v>
      </c>
      <c r="H36" s="506">
        <v>0</v>
      </c>
      <c r="I36" s="506">
        <v>0</v>
      </c>
      <c r="J36" s="500">
        <v>367039</v>
      </c>
      <c r="K36" s="507">
        <v>376170</v>
      </c>
      <c r="L36" s="276">
        <v>0</v>
      </c>
      <c r="M36" s="276">
        <v>0</v>
      </c>
      <c r="N36" s="276">
        <v>0</v>
      </c>
      <c r="O36" s="276">
        <v>0</v>
      </c>
      <c r="P36" s="500">
        <v>188078</v>
      </c>
      <c r="Q36" s="500">
        <v>179683</v>
      </c>
    </row>
    <row r="37" spans="1:17" ht="13.5" customHeight="1">
      <c r="A37" s="125">
        <v>504</v>
      </c>
      <c r="B37" s="59" t="s">
        <v>197</v>
      </c>
      <c r="C37" s="501"/>
      <c r="D37" s="402" t="s">
        <v>1049</v>
      </c>
      <c r="E37" s="402" t="s">
        <v>1049</v>
      </c>
      <c r="F37" s="506">
        <v>574722</v>
      </c>
      <c r="G37" s="506">
        <v>571741</v>
      </c>
      <c r="H37" s="506">
        <v>0</v>
      </c>
      <c r="I37" s="506">
        <v>0</v>
      </c>
      <c r="J37" s="500">
        <v>1091230</v>
      </c>
      <c r="K37" s="507">
        <v>1105738</v>
      </c>
      <c r="L37" s="276">
        <v>0</v>
      </c>
      <c r="M37" s="276">
        <v>0</v>
      </c>
      <c r="N37" s="276">
        <v>0</v>
      </c>
      <c r="O37" s="276">
        <v>0</v>
      </c>
      <c r="P37" s="500">
        <v>551905</v>
      </c>
      <c r="Q37" s="500">
        <v>534994</v>
      </c>
    </row>
    <row r="38" spans="1:17" ht="13.5" customHeight="1">
      <c r="A38" s="125"/>
      <c r="B38" s="59"/>
      <c r="C38" s="501"/>
      <c r="D38" s="402"/>
      <c r="E38" s="402"/>
      <c r="F38" s="506"/>
      <c r="G38" s="506"/>
      <c r="H38" s="506"/>
      <c r="I38" s="506"/>
      <c r="J38" s="500"/>
      <c r="K38" s="250"/>
      <c r="L38" s="500"/>
      <c r="M38" s="500"/>
      <c r="N38" s="500"/>
      <c r="O38" s="500"/>
      <c r="P38" s="500"/>
      <c r="Q38" s="500"/>
    </row>
    <row r="39" spans="1:17" ht="13.5" customHeight="1">
      <c r="A39" s="125">
        <v>521</v>
      </c>
      <c r="B39" s="59" t="s">
        <v>198</v>
      </c>
      <c r="C39" s="501"/>
      <c r="D39" s="402" t="s">
        <v>1049</v>
      </c>
      <c r="E39" s="402" t="s">
        <v>1049</v>
      </c>
      <c r="F39" s="506">
        <v>1000057</v>
      </c>
      <c r="G39" s="506">
        <v>959959</v>
      </c>
      <c r="H39" s="506">
        <v>65842</v>
      </c>
      <c r="I39" s="506">
        <v>64310</v>
      </c>
      <c r="J39" s="500">
        <v>1391994</v>
      </c>
      <c r="K39" s="507">
        <v>1391667</v>
      </c>
      <c r="L39" s="276">
        <v>0</v>
      </c>
      <c r="M39" s="276">
        <v>0</v>
      </c>
      <c r="N39" s="276">
        <v>0</v>
      </c>
      <c r="O39" s="276">
        <v>0</v>
      </c>
      <c r="P39" s="276">
        <v>0</v>
      </c>
      <c r="Q39" s="276">
        <v>0</v>
      </c>
    </row>
    <row r="40" spans="1:17" ht="13.5" customHeight="1">
      <c r="A40" s="125">
        <v>522</v>
      </c>
      <c r="B40" s="59" t="s">
        <v>199</v>
      </c>
      <c r="C40" s="501"/>
      <c r="D40" s="402" t="s">
        <v>1049</v>
      </c>
      <c r="E40" s="402" t="s">
        <v>1049</v>
      </c>
      <c r="F40" s="506">
        <v>67683</v>
      </c>
      <c r="G40" s="506">
        <v>56966</v>
      </c>
      <c r="H40" s="506">
        <v>0</v>
      </c>
      <c r="I40" s="506">
        <v>0</v>
      </c>
      <c r="J40" s="500">
        <v>85476</v>
      </c>
      <c r="K40" s="507">
        <v>76255</v>
      </c>
      <c r="L40" s="276">
        <v>0</v>
      </c>
      <c r="M40" s="276">
        <v>0</v>
      </c>
      <c r="N40" s="276">
        <v>0</v>
      </c>
      <c r="O40" s="276">
        <v>0</v>
      </c>
      <c r="P40" s="276">
        <v>0</v>
      </c>
      <c r="Q40" s="276">
        <v>0</v>
      </c>
    </row>
    <row r="41" spans="1:17" ht="13.5" customHeight="1">
      <c r="A41" s="125">
        <v>523</v>
      </c>
      <c r="B41" s="59" t="s">
        <v>200</v>
      </c>
      <c r="C41" s="501"/>
      <c r="D41" s="402" t="s">
        <v>1049</v>
      </c>
      <c r="E41" s="402" t="s">
        <v>1049</v>
      </c>
      <c r="F41" s="506">
        <v>255841</v>
      </c>
      <c r="G41" s="506">
        <v>254368</v>
      </c>
      <c r="H41" s="506">
        <v>194863</v>
      </c>
      <c r="I41" s="506">
        <v>196496</v>
      </c>
      <c r="J41" s="500">
        <v>343549</v>
      </c>
      <c r="K41" s="507">
        <v>343549</v>
      </c>
      <c r="L41" s="276">
        <v>0</v>
      </c>
      <c r="M41" s="276">
        <v>0</v>
      </c>
      <c r="N41" s="276">
        <v>0</v>
      </c>
      <c r="O41" s="276">
        <v>0</v>
      </c>
      <c r="P41" s="276">
        <v>0</v>
      </c>
      <c r="Q41" s="276">
        <v>0</v>
      </c>
    </row>
    <row r="42" spans="1:17" ht="13.5" customHeight="1">
      <c r="A42" s="125">
        <v>524</v>
      </c>
      <c r="B42" s="59" t="s">
        <v>201</v>
      </c>
      <c r="C42" s="501"/>
      <c r="D42" s="402" t="s">
        <v>1049</v>
      </c>
      <c r="E42" s="402" t="s">
        <v>1049</v>
      </c>
      <c r="F42" s="506">
        <v>236538</v>
      </c>
      <c r="G42" s="506">
        <v>229433</v>
      </c>
      <c r="H42" s="506">
        <v>264196</v>
      </c>
      <c r="I42" s="506">
        <v>261010</v>
      </c>
      <c r="J42" s="500">
        <v>313424</v>
      </c>
      <c r="K42" s="507">
        <v>313398</v>
      </c>
      <c r="L42" s="276">
        <v>0</v>
      </c>
      <c r="M42" s="276">
        <v>0</v>
      </c>
      <c r="N42" s="276">
        <v>0</v>
      </c>
      <c r="O42" s="276">
        <v>0</v>
      </c>
      <c r="P42" s="276">
        <v>0</v>
      </c>
      <c r="Q42" s="276">
        <v>0</v>
      </c>
    </row>
    <row r="43" spans="1:17" ht="13.5" customHeight="1">
      <c r="A43" s="125">
        <v>525</v>
      </c>
      <c r="B43" s="59" t="s">
        <v>202</v>
      </c>
      <c r="C43" s="501"/>
      <c r="D43" s="402" t="s">
        <v>1049</v>
      </c>
      <c r="E43" s="402" t="s">
        <v>1049</v>
      </c>
      <c r="F43" s="506">
        <v>308258</v>
      </c>
      <c r="G43" s="506">
        <v>300109</v>
      </c>
      <c r="H43" s="506">
        <v>477509</v>
      </c>
      <c r="I43" s="506">
        <v>477508</v>
      </c>
      <c r="J43" s="500">
        <v>452267</v>
      </c>
      <c r="K43" s="507">
        <v>451200</v>
      </c>
      <c r="L43" s="276">
        <v>0</v>
      </c>
      <c r="M43" s="276">
        <v>0</v>
      </c>
      <c r="N43" s="276">
        <v>0</v>
      </c>
      <c r="O43" s="276">
        <v>0</v>
      </c>
      <c r="P43" s="276">
        <v>0</v>
      </c>
      <c r="Q43" s="276">
        <v>0</v>
      </c>
    </row>
    <row r="44" spans="1:17" ht="13.5" customHeight="1">
      <c r="A44" s="125">
        <v>526</v>
      </c>
      <c r="B44" s="59" t="s">
        <v>203</v>
      </c>
      <c r="C44" s="501"/>
      <c r="D44" s="402" t="s">
        <v>1049</v>
      </c>
      <c r="E44" s="402" t="s">
        <v>1049</v>
      </c>
      <c r="F44" s="506">
        <v>370579</v>
      </c>
      <c r="G44" s="506">
        <v>370459</v>
      </c>
      <c r="H44" s="506">
        <v>112882</v>
      </c>
      <c r="I44" s="506">
        <v>163500</v>
      </c>
      <c r="J44" s="500">
        <v>544786</v>
      </c>
      <c r="K44" s="507">
        <v>509816</v>
      </c>
      <c r="L44" s="276">
        <v>0</v>
      </c>
      <c r="M44" s="276">
        <v>0</v>
      </c>
      <c r="N44" s="276">
        <v>0</v>
      </c>
      <c r="O44" s="276">
        <v>0</v>
      </c>
      <c r="P44" s="276">
        <v>0</v>
      </c>
      <c r="Q44" s="276">
        <v>0</v>
      </c>
    </row>
    <row r="45" spans="1:17" ht="13.5" customHeight="1">
      <c r="A45" s="125">
        <v>527</v>
      </c>
      <c r="B45" s="59" t="s">
        <v>204</v>
      </c>
      <c r="C45" s="501"/>
      <c r="D45" s="402" t="s">
        <v>1049</v>
      </c>
      <c r="E45" s="402" t="s">
        <v>1049</v>
      </c>
      <c r="F45" s="506">
        <v>116923</v>
      </c>
      <c r="G45" s="506">
        <v>108951</v>
      </c>
      <c r="H45" s="506">
        <v>130304</v>
      </c>
      <c r="I45" s="506">
        <v>130304</v>
      </c>
      <c r="J45" s="500">
        <v>132672</v>
      </c>
      <c r="K45" s="507">
        <v>130146</v>
      </c>
      <c r="L45" s="276">
        <v>0</v>
      </c>
      <c r="M45" s="276">
        <v>0</v>
      </c>
      <c r="N45" s="276">
        <v>0</v>
      </c>
      <c r="O45" s="276">
        <v>0</v>
      </c>
      <c r="P45" s="276">
        <v>0</v>
      </c>
      <c r="Q45" s="276">
        <v>0</v>
      </c>
    </row>
    <row r="46" spans="1:17" ht="13.5" customHeight="1">
      <c r="A46" s="152"/>
      <c r="B46" s="42"/>
      <c r="C46" s="214"/>
      <c r="D46" s="402"/>
      <c r="E46" s="402"/>
      <c r="F46" s="500"/>
      <c r="G46" s="500"/>
      <c r="H46" s="500"/>
      <c r="I46" s="500"/>
      <c r="J46" s="500"/>
      <c r="K46" s="500"/>
      <c r="L46" s="500"/>
      <c r="M46" s="500"/>
      <c r="N46" s="500"/>
      <c r="O46" s="500"/>
      <c r="P46" s="500"/>
      <c r="Q46" s="500"/>
    </row>
    <row r="47" spans="1:256" ht="13.5" customHeight="1">
      <c r="A47" s="508" t="s">
        <v>1050</v>
      </c>
      <c r="B47" s="509"/>
      <c r="C47" s="510"/>
      <c r="D47" s="402" t="s">
        <v>1051</v>
      </c>
      <c r="E47" s="402" t="s">
        <v>1051</v>
      </c>
      <c r="F47" s="500">
        <v>0</v>
      </c>
      <c r="G47" s="500">
        <v>0</v>
      </c>
      <c r="H47" s="500">
        <v>0</v>
      </c>
      <c r="I47" s="500">
        <v>0</v>
      </c>
      <c r="J47" s="500">
        <v>0</v>
      </c>
      <c r="K47" s="500">
        <v>0</v>
      </c>
      <c r="L47" s="276">
        <v>0</v>
      </c>
      <c r="M47" s="276">
        <v>0</v>
      </c>
      <c r="N47" s="276">
        <v>0</v>
      </c>
      <c r="O47" s="276">
        <v>0</v>
      </c>
      <c r="P47" s="276">
        <v>0</v>
      </c>
      <c r="Q47" s="276">
        <v>0</v>
      </c>
      <c r="R47" t="s">
        <v>1052</v>
      </c>
      <c r="IV47" t="s">
        <v>1053</v>
      </c>
    </row>
    <row r="48" spans="1:17" ht="13.5" customHeight="1">
      <c r="A48" s="508" t="s">
        <v>777</v>
      </c>
      <c r="B48" s="509"/>
      <c r="C48" s="510"/>
      <c r="D48" s="402" t="s">
        <v>1054</v>
      </c>
      <c r="E48" s="402" t="s">
        <v>1054</v>
      </c>
      <c r="F48" s="500">
        <v>0</v>
      </c>
      <c r="G48" s="500">
        <v>0</v>
      </c>
      <c r="H48" s="500">
        <v>0</v>
      </c>
      <c r="I48" s="500">
        <v>0</v>
      </c>
      <c r="J48" s="500">
        <v>0</v>
      </c>
      <c r="K48" s="500">
        <v>0</v>
      </c>
      <c r="L48" s="500">
        <v>92024</v>
      </c>
      <c r="M48" s="500">
        <v>92000</v>
      </c>
      <c r="N48" s="276">
        <v>0</v>
      </c>
      <c r="O48" s="276">
        <v>0</v>
      </c>
      <c r="P48" s="276">
        <v>0</v>
      </c>
      <c r="Q48" s="276">
        <v>0</v>
      </c>
    </row>
    <row r="49" spans="1:17" ht="13.5" customHeight="1">
      <c r="A49" s="66"/>
      <c r="B49" s="66"/>
      <c r="C49" s="67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229"/>
      <c r="Q49" s="229"/>
    </row>
    <row r="50" spans="1:15" ht="13.5" customHeight="1">
      <c r="A50" s="188"/>
      <c r="B50" s="188"/>
      <c r="C50" s="188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</row>
    <row r="51" spans="1:13" ht="13.5">
      <c r="A51" s="194"/>
      <c r="F51" s="304"/>
      <c r="G51" s="304"/>
      <c r="H51" s="304"/>
      <c r="I51" s="304"/>
      <c r="J51" s="304"/>
      <c r="K51" s="304"/>
      <c r="L51" s="304"/>
      <c r="M51" s="304"/>
    </row>
    <row r="52" ht="13.5">
      <c r="A52" s="194"/>
    </row>
    <row r="53" ht="13.5">
      <c r="A53" s="194"/>
    </row>
    <row r="54" ht="13.5">
      <c r="A54" s="194"/>
    </row>
    <row r="55" ht="13.5">
      <c r="A55" s="194"/>
    </row>
  </sheetData>
  <mergeCells count="8">
    <mergeCell ref="L5:M6"/>
    <mergeCell ref="N5:O6"/>
    <mergeCell ref="A47:C47"/>
    <mergeCell ref="A48:C48"/>
    <mergeCell ref="A5:C7"/>
    <mergeCell ref="D5:E6"/>
    <mergeCell ref="F5:I5"/>
    <mergeCell ref="J5:K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H25" sqref="H25"/>
    </sheetView>
  </sheetViews>
  <sheetFormatPr defaultColWidth="9.00390625" defaultRowHeight="13.5"/>
  <cols>
    <col min="1" max="1" width="1.625" style="0" customWidth="1"/>
    <col min="2" max="2" width="14.625" style="0" customWidth="1"/>
    <col min="3" max="3" width="1.4921875" style="0" customWidth="1"/>
    <col min="4" max="5" width="13.625" style="0" customWidth="1"/>
    <col min="7" max="7" width="11.50390625" style="0" bestFit="1" customWidth="1"/>
  </cols>
  <sheetData>
    <row r="1" spans="1:5" ht="13.5" customHeight="1">
      <c r="A1" s="72" t="s">
        <v>70</v>
      </c>
      <c r="B1" s="20"/>
      <c r="C1" s="20"/>
      <c r="D1" s="20"/>
      <c r="E1" s="20"/>
    </row>
    <row r="2" spans="1:5" ht="13.5" customHeight="1">
      <c r="A2" s="20"/>
      <c r="B2" s="20"/>
      <c r="C2" s="20"/>
      <c r="D2" s="20"/>
      <c r="E2" s="20"/>
    </row>
    <row r="3" spans="1:5" ht="13.5" customHeight="1" thickBot="1">
      <c r="A3" s="38"/>
      <c r="B3" s="38"/>
      <c r="C3" s="38"/>
      <c r="D3" s="38"/>
      <c r="E3" s="73" t="s">
        <v>29</v>
      </c>
    </row>
    <row r="4" spans="1:5" ht="18" customHeight="1" thickTop="1">
      <c r="A4" s="74"/>
      <c r="B4" s="75" t="s">
        <v>71</v>
      </c>
      <c r="C4" s="76"/>
      <c r="D4" s="77" t="s">
        <v>72</v>
      </c>
      <c r="E4" s="78" t="s">
        <v>73</v>
      </c>
    </row>
    <row r="5" spans="1:5" ht="13.5" customHeight="1">
      <c r="A5" s="38"/>
      <c r="B5" s="38"/>
      <c r="C5" s="79"/>
      <c r="D5" s="80"/>
      <c r="E5" s="80"/>
    </row>
    <row r="6" spans="1:5" ht="13.5" customHeight="1">
      <c r="A6" s="38"/>
      <c r="B6" s="42" t="s">
        <v>74</v>
      </c>
      <c r="C6" s="81"/>
      <c r="D6" s="82">
        <v>70359127</v>
      </c>
      <c r="E6" s="82">
        <v>69031420</v>
      </c>
    </row>
    <row r="7" spans="1:5" ht="13.5" customHeight="1">
      <c r="A7" s="38"/>
      <c r="B7" s="48" t="s">
        <v>75</v>
      </c>
      <c r="C7" s="81"/>
      <c r="D7" s="82">
        <v>75001523</v>
      </c>
      <c r="E7" s="82">
        <v>73586362</v>
      </c>
    </row>
    <row r="8" spans="1:5" s="47" customFormat="1" ht="13.5" customHeight="1">
      <c r="A8" s="38"/>
      <c r="B8" s="48" t="s">
        <v>76</v>
      </c>
      <c r="C8" s="81"/>
      <c r="D8" s="82">
        <v>72133882</v>
      </c>
      <c r="E8" s="82">
        <v>70604849</v>
      </c>
    </row>
    <row r="9" spans="1:5" s="47" customFormat="1" ht="13.5" customHeight="1">
      <c r="A9" s="38"/>
      <c r="B9" s="48" t="s">
        <v>77</v>
      </c>
      <c r="C9" s="81"/>
      <c r="D9" s="82">
        <v>63936390</v>
      </c>
      <c r="E9" s="82">
        <v>62429956</v>
      </c>
    </row>
    <row r="10" spans="1:5" s="50" customFormat="1" ht="13.5" customHeight="1">
      <c r="A10" s="83"/>
      <c r="B10" s="51" t="s">
        <v>78</v>
      </c>
      <c r="C10" s="84"/>
      <c r="D10" s="85">
        <v>61171908</v>
      </c>
      <c r="E10" s="85">
        <v>59727283</v>
      </c>
    </row>
    <row r="11" spans="1:7" ht="13.5" customHeight="1">
      <c r="A11" s="38"/>
      <c r="B11" s="38"/>
      <c r="C11" s="39"/>
      <c r="D11" s="82"/>
      <c r="E11" s="82"/>
      <c r="G11" s="86"/>
    </row>
    <row r="12" spans="1:7" ht="13.5" customHeight="1">
      <c r="A12" s="38"/>
      <c r="B12" s="59" t="s">
        <v>79</v>
      </c>
      <c r="C12" s="87"/>
      <c r="D12" s="82">
        <v>14697811</v>
      </c>
      <c r="E12" s="82">
        <v>14083513</v>
      </c>
      <c r="G12" s="86"/>
    </row>
    <row r="13" spans="1:5" ht="13.5" customHeight="1">
      <c r="A13" s="38"/>
      <c r="B13" s="59" t="s">
        <v>80</v>
      </c>
      <c r="C13" s="87"/>
      <c r="D13" s="82">
        <v>15678007</v>
      </c>
      <c r="E13" s="82">
        <v>15450612</v>
      </c>
    </row>
    <row r="14" spans="1:5" ht="13.5" customHeight="1">
      <c r="A14" s="38"/>
      <c r="B14" s="59" t="s">
        <v>81</v>
      </c>
      <c r="C14" s="87"/>
      <c r="D14" s="82">
        <v>7263051</v>
      </c>
      <c r="E14" s="82">
        <v>7263051</v>
      </c>
    </row>
    <row r="15" spans="1:5" ht="13.5" customHeight="1">
      <c r="A15" s="38"/>
      <c r="B15" s="59" t="s">
        <v>82</v>
      </c>
      <c r="C15" s="87"/>
      <c r="D15" s="82">
        <v>1636865</v>
      </c>
      <c r="E15" s="82">
        <v>1554951</v>
      </c>
    </row>
    <row r="16" spans="1:5" ht="13.5" customHeight="1">
      <c r="A16" s="38"/>
      <c r="B16" s="59" t="s">
        <v>83</v>
      </c>
      <c r="C16" s="87"/>
      <c r="D16" s="82">
        <v>1320810</v>
      </c>
      <c r="E16" s="82">
        <v>1320810</v>
      </c>
    </row>
    <row r="17" spans="1:5" ht="13.5" customHeight="1">
      <c r="A17" s="38"/>
      <c r="B17" s="59" t="s">
        <v>84</v>
      </c>
      <c r="C17" s="87"/>
      <c r="D17" s="82">
        <v>231445</v>
      </c>
      <c r="E17" s="82">
        <v>231445</v>
      </c>
    </row>
    <row r="18" spans="1:5" ht="13.5" customHeight="1">
      <c r="A18" s="38"/>
      <c r="B18" s="59" t="s">
        <v>85</v>
      </c>
      <c r="C18" s="87"/>
      <c r="D18" s="82">
        <v>6888</v>
      </c>
      <c r="E18" s="82">
        <v>1420</v>
      </c>
    </row>
    <row r="19" spans="1:5" ht="13.5" customHeight="1">
      <c r="A19" s="38"/>
      <c r="B19" s="59" t="s">
        <v>86</v>
      </c>
      <c r="C19" s="87"/>
      <c r="D19" s="82">
        <v>9701552</v>
      </c>
      <c r="E19" s="82">
        <v>9347620</v>
      </c>
    </row>
    <row r="20" spans="1:5" ht="13.5" customHeight="1">
      <c r="A20" s="38"/>
      <c r="B20" s="59" t="s">
        <v>87</v>
      </c>
      <c r="C20" s="87"/>
      <c r="D20" s="82">
        <v>2881</v>
      </c>
      <c r="E20" s="82">
        <v>2850</v>
      </c>
    </row>
    <row r="21" spans="1:5" ht="13.5" customHeight="1">
      <c r="A21" s="38"/>
      <c r="B21" s="59" t="s">
        <v>88</v>
      </c>
      <c r="C21" s="87"/>
      <c r="D21" s="82">
        <v>27543</v>
      </c>
      <c r="E21" s="82">
        <v>27543</v>
      </c>
    </row>
    <row r="22" spans="1:5" ht="13.5" customHeight="1">
      <c r="A22" s="38"/>
      <c r="B22" s="59" t="s">
        <v>89</v>
      </c>
      <c r="C22" s="87"/>
      <c r="D22" s="82">
        <v>2294557</v>
      </c>
      <c r="E22" s="82">
        <v>2294557</v>
      </c>
    </row>
    <row r="23" spans="1:5" ht="13.5" customHeight="1">
      <c r="A23" s="38"/>
      <c r="B23" s="59" t="s">
        <v>90</v>
      </c>
      <c r="C23" s="87"/>
      <c r="D23" s="82">
        <v>7585346</v>
      </c>
      <c r="E23" s="82">
        <v>7430465</v>
      </c>
    </row>
    <row r="24" spans="1:5" ht="13.5" customHeight="1">
      <c r="A24" s="38"/>
      <c r="B24" s="59" t="s">
        <v>91</v>
      </c>
      <c r="C24" s="87"/>
      <c r="D24" s="82">
        <v>21050</v>
      </c>
      <c r="E24" s="82">
        <v>21050</v>
      </c>
    </row>
    <row r="25" spans="1:5" ht="13.5" customHeight="1">
      <c r="A25" s="38"/>
      <c r="B25" s="59" t="s">
        <v>92</v>
      </c>
      <c r="C25" s="87"/>
      <c r="D25" s="82">
        <v>697234</v>
      </c>
      <c r="E25" s="82">
        <v>697234</v>
      </c>
    </row>
    <row r="26" spans="1:5" ht="13.5" customHeight="1">
      <c r="A26" s="38"/>
      <c r="B26" s="59" t="s">
        <v>93</v>
      </c>
      <c r="C26" s="87"/>
      <c r="D26" s="82">
        <v>6857</v>
      </c>
      <c r="E26" s="82">
        <v>163</v>
      </c>
    </row>
    <row r="27" spans="1:5" ht="13.5" customHeight="1">
      <c r="A27" s="66"/>
      <c r="B27" s="66"/>
      <c r="C27" s="67"/>
      <c r="D27" s="88"/>
      <c r="E27" s="88"/>
    </row>
    <row r="28" spans="1:5" ht="13.5" customHeight="1">
      <c r="A28" s="71" t="s">
        <v>94</v>
      </c>
      <c r="B28" s="71"/>
      <c r="C28" s="71"/>
      <c r="D28" s="38"/>
      <c r="E28" s="38"/>
    </row>
    <row r="29" ht="13.5" customHeight="1"/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F17" sqref="F17"/>
    </sheetView>
  </sheetViews>
  <sheetFormatPr defaultColWidth="9.00390625" defaultRowHeight="13.5"/>
  <cols>
    <col min="1" max="2" width="2.75390625" style="0" customWidth="1"/>
    <col min="3" max="3" width="13.75390625" style="0" customWidth="1"/>
    <col min="4" max="4" width="1.625" style="0" customWidth="1"/>
    <col min="5" max="6" width="15.625" style="0" customWidth="1"/>
  </cols>
  <sheetData>
    <row r="1" spans="1:6" ht="13.5" customHeight="1">
      <c r="A1" s="72" t="s">
        <v>95</v>
      </c>
      <c r="B1" s="20"/>
      <c r="C1" s="20"/>
      <c r="D1" s="20"/>
      <c r="E1" s="20"/>
      <c r="F1" s="20"/>
    </row>
    <row r="2" spans="1:6" ht="13.5" customHeight="1" thickBot="1">
      <c r="A2" s="20"/>
      <c r="B2" s="20"/>
      <c r="C2" s="20"/>
      <c r="D2" s="20"/>
      <c r="E2" s="20"/>
      <c r="F2" s="21" t="s">
        <v>29</v>
      </c>
    </row>
    <row r="3" spans="1:6" ht="18" customHeight="1" thickTop="1">
      <c r="A3" s="74" t="s">
        <v>96</v>
      </c>
      <c r="B3" s="76"/>
      <c r="C3" s="76"/>
      <c r="D3" s="76"/>
      <c r="E3" s="77" t="s">
        <v>97</v>
      </c>
      <c r="F3" s="78" t="s">
        <v>73</v>
      </c>
    </row>
    <row r="4" spans="1:6" ht="7.5" customHeight="1">
      <c r="A4" s="38"/>
      <c r="B4" s="38"/>
      <c r="C4" s="38"/>
      <c r="D4" s="39"/>
      <c r="E4" s="40"/>
      <c r="F4" s="40"/>
    </row>
    <row r="5" spans="1:6" ht="13.5" customHeight="1">
      <c r="A5" s="28" t="s">
        <v>98</v>
      </c>
      <c r="B5" s="28"/>
      <c r="C5" s="28"/>
      <c r="D5" s="89"/>
      <c r="E5" s="55">
        <v>90533128</v>
      </c>
      <c r="F5" s="55">
        <v>86799121</v>
      </c>
    </row>
    <row r="6" spans="1:6" ht="13.5" customHeight="1">
      <c r="A6" s="90" t="s">
        <v>99</v>
      </c>
      <c r="B6" s="90"/>
      <c r="C6" s="90"/>
      <c r="D6" s="91"/>
      <c r="E6" s="55">
        <v>88672858</v>
      </c>
      <c r="F6" s="55">
        <v>84805427</v>
      </c>
    </row>
    <row r="7" spans="1:6" s="47" customFormat="1" ht="13.5" customHeight="1">
      <c r="A7" s="90" t="s">
        <v>100</v>
      </c>
      <c r="B7" s="90"/>
      <c r="C7" s="90"/>
      <c r="D7" s="91"/>
      <c r="E7" s="55">
        <v>88972865</v>
      </c>
      <c r="F7" s="55">
        <v>84653205</v>
      </c>
    </row>
    <row r="8" spans="1:6" s="47" customFormat="1" ht="13.5" customHeight="1">
      <c r="A8" s="90" t="s">
        <v>101</v>
      </c>
      <c r="B8" s="90"/>
      <c r="C8" s="90"/>
      <c r="D8" s="91"/>
      <c r="E8" s="55">
        <v>87474811</v>
      </c>
      <c r="F8" s="55">
        <v>82839284</v>
      </c>
    </row>
    <row r="9" spans="1:6" s="50" customFormat="1" ht="13.5" customHeight="1">
      <c r="A9" s="92" t="s">
        <v>102</v>
      </c>
      <c r="B9" s="92"/>
      <c r="C9" s="92"/>
      <c r="D9" s="93"/>
      <c r="E9" s="94">
        <f>SUM(E11,E24,E29)</f>
        <v>84604977</v>
      </c>
      <c r="F9" s="94">
        <f>SUM(F11,F24,F29)</f>
        <v>79874458</v>
      </c>
    </row>
    <row r="10" spans="1:6" ht="7.5" customHeight="1">
      <c r="A10" s="38"/>
      <c r="B10" s="38"/>
      <c r="C10" s="38"/>
      <c r="D10" s="39"/>
      <c r="E10" s="95"/>
      <c r="F10" s="95"/>
    </row>
    <row r="11" spans="1:6" ht="13.5" customHeight="1">
      <c r="A11" s="57" t="s">
        <v>103</v>
      </c>
      <c r="B11" s="57"/>
      <c r="C11" s="57"/>
      <c r="D11" s="39"/>
      <c r="E11" s="46">
        <f>SUM(E12+E15+E18+E19+E20+E21+E22)</f>
        <v>82836933</v>
      </c>
      <c r="F11" s="46">
        <f>SUM(F12+F15+F18+F19+F20+F21+F22)</f>
        <v>78219384</v>
      </c>
    </row>
    <row r="12" spans="1:6" ht="13.5" customHeight="1">
      <c r="A12" s="38"/>
      <c r="B12" s="57" t="s">
        <v>104</v>
      </c>
      <c r="C12" s="57"/>
      <c r="D12" s="39"/>
      <c r="E12" s="46">
        <f>SUM(E13:E14)</f>
        <v>32502323</v>
      </c>
      <c r="F12" s="46">
        <f>SUM(F13:F14)</f>
        <v>31006828</v>
      </c>
    </row>
    <row r="13" spans="1:6" ht="13.5" customHeight="1">
      <c r="A13" s="38"/>
      <c r="C13" s="59" t="s">
        <v>105</v>
      </c>
      <c r="D13" s="39"/>
      <c r="E13" s="46">
        <v>24334815</v>
      </c>
      <c r="F13" s="46">
        <v>22973375</v>
      </c>
    </row>
    <row r="14" spans="1:6" ht="13.5" customHeight="1">
      <c r="A14" s="38"/>
      <c r="C14" s="59" t="s">
        <v>106</v>
      </c>
      <c r="D14" s="39"/>
      <c r="E14" s="46">
        <v>8167508</v>
      </c>
      <c r="F14" s="46">
        <v>8033453</v>
      </c>
    </row>
    <row r="15" spans="1:6" ht="13.5" customHeight="1">
      <c r="A15" s="38"/>
      <c r="B15" s="57" t="s">
        <v>107</v>
      </c>
      <c r="C15" s="57"/>
      <c r="D15" s="39"/>
      <c r="E15" s="46">
        <f>SUM(E16:E17)</f>
        <v>44587774</v>
      </c>
      <c r="F15" s="46">
        <f>SUM(F16:F17)</f>
        <v>41563717</v>
      </c>
    </row>
    <row r="16" spans="1:6" ht="13.5" customHeight="1">
      <c r="A16" s="38"/>
      <c r="C16" s="59" t="s">
        <v>108</v>
      </c>
      <c r="D16" s="39"/>
      <c r="E16" s="46">
        <v>44144234</v>
      </c>
      <c r="F16" s="46">
        <v>41120177</v>
      </c>
    </row>
    <row r="17" spans="1:6" ht="13.5" customHeight="1">
      <c r="A17" s="38"/>
      <c r="C17" s="59" t="s">
        <v>109</v>
      </c>
      <c r="D17" s="39"/>
      <c r="E17" s="46">
        <v>443540</v>
      </c>
      <c r="F17" s="46">
        <v>443540</v>
      </c>
    </row>
    <row r="18" spans="1:6" ht="13.5" customHeight="1">
      <c r="A18" s="38"/>
      <c r="B18" s="57" t="s">
        <v>110</v>
      </c>
      <c r="C18" s="57"/>
      <c r="D18" s="39"/>
      <c r="E18" s="46">
        <v>1683641</v>
      </c>
      <c r="F18" s="46">
        <v>1589417</v>
      </c>
    </row>
    <row r="19" spans="1:6" ht="13.5" customHeight="1">
      <c r="A19" s="38"/>
      <c r="B19" s="57" t="s">
        <v>111</v>
      </c>
      <c r="C19" s="57"/>
      <c r="D19" s="39"/>
      <c r="E19" s="46">
        <v>4058389</v>
      </c>
      <c r="F19" s="46">
        <v>4058375</v>
      </c>
    </row>
    <row r="20" spans="1:6" ht="13.5" customHeight="1">
      <c r="A20" s="38"/>
      <c r="B20" s="57" t="s">
        <v>112</v>
      </c>
      <c r="C20" s="57"/>
      <c r="D20" s="39"/>
      <c r="E20" s="46">
        <v>323</v>
      </c>
      <c r="F20" s="46">
        <v>323</v>
      </c>
    </row>
    <row r="21" spans="1:6" ht="13.5" customHeight="1">
      <c r="A21" s="38"/>
      <c r="B21" s="57" t="s">
        <v>113</v>
      </c>
      <c r="C21" s="57"/>
      <c r="D21" s="39"/>
      <c r="E21" s="46">
        <v>4483</v>
      </c>
      <c r="F21" s="46">
        <v>724</v>
      </c>
    </row>
    <row r="22" spans="1:6" ht="13.5" customHeight="1">
      <c r="A22" s="38"/>
      <c r="B22" s="57" t="s">
        <v>114</v>
      </c>
      <c r="C22" s="57"/>
      <c r="D22" s="39"/>
      <c r="E22" s="96">
        <v>0</v>
      </c>
      <c r="F22" s="96">
        <v>0</v>
      </c>
    </row>
    <row r="23" spans="1:6" ht="7.5" customHeight="1">
      <c r="A23" s="38"/>
      <c r="B23" s="71"/>
      <c r="C23" s="71"/>
      <c r="D23" s="39"/>
      <c r="E23" s="55"/>
      <c r="F23" s="55"/>
    </row>
    <row r="24" spans="1:6" ht="13.5" customHeight="1">
      <c r="A24" s="57" t="s">
        <v>115</v>
      </c>
      <c r="B24" s="57"/>
      <c r="C24" s="57"/>
      <c r="D24" s="39"/>
      <c r="E24" s="46">
        <f>SUM(E25:E27)</f>
        <v>1768044</v>
      </c>
      <c r="F24" s="46">
        <f>SUM(F25:F27)</f>
        <v>1655074</v>
      </c>
    </row>
    <row r="25" spans="1:6" ht="13.5" customHeight="1">
      <c r="A25" s="38"/>
      <c r="B25" s="57" t="s">
        <v>116</v>
      </c>
      <c r="C25" s="57"/>
      <c r="D25" s="39"/>
      <c r="E25" s="46">
        <v>276697</v>
      </c>
      <c r="F25" s="46">
        <v>274595</v>
      </c>
    </row>
    <row r="26" spans="1:6" ht="13.5" customHeight="1">
      <c r="A26" s="38"/>
      <c r="B26" s="57" t="s">
        <v>117</v>
      </c>
      <c r="C26" s="57"/>
      <c r="D26" s="39"/>
      <c r="E26" s="46">
        <v>1491326</v>
      </c>
      <c r="F26" s="46">
        <v>1380479</v>
      </c>
    </row>
    <row r="27" spans="1:6" ht="13.5" customHeight="1">
      <c r="A27" s="38"/>
      <c r="B27" s="57" t="s">
        <v>118</v>
      </c>
      <c r="C27" s="57"/>
      <c r="D27" s="39"/>
      <c r="E27" s="46">
        <v>21</v>
      </c>
      <c r="F27" s="96">
        <v>0</v>
      </c>
    </row>
    <row r="28" spans="1:6" ht="7.5" customHeight="1">
      <c r="A28" s="38"/>
      <c r="B28" s="59"/>
      <c r="C28" s="59"/>
      <c r="D28" s="39"/>
      <c r="E28" s="55"/>
      <c r="F28" s="55"/>
    </row>
    <row r="29" spans="1:6" ht="13.5" customHeight="1">
      <c r="A29" s="57" t="s">
        <v>119</v>
      </c>
      <c r="B29" s="57"/>
      <c r="C29" s="57"/>
      <c r="D29" s="39"/>
      <c r="E29" s="96">
        <v>0</v>
      </c>
      <c r="F29" s="96">
        <v>0</v>
      </c>
    </row>
    <row r="30" spans="1:6" ht="7.5" customHeight="1">
      <c r="A30" s="71"/>
      <c r="B30" s="38"/>
      <c r="C30" s="38"/>
      <c r="D30" s="39"/>
      <c r="E30" s="55"/>
      <c r="F30" s="55"/>
    </row>
    <row r="31" spans="1:6" ht="13.5" customHeight="1">
      <c r="A31" s="97" t="s">
        <v>120</v>
      </c>
      <c r="B31" s="98"/>
      <c r="C31" s="98"/>
      <c r="D31" s="39"/>
      <c r="E31" s="46">
        <v>10363805</v>
      </c>
      <c r="F31" s="46">
        <v>9178081</v>
      </c>
    </row>
    <row r="32" spans="1:6" ht="13.5" customHeight="1">
      <c r="A32" s="97" t="s">
        <v>121</v>
      </c>
      <c r="B32" s="98"/>
      <c r="C32" s="98"/>
      <c r="D32" s="39"/>
      <c r="E32" s="46">
        <v>11192345</v>
      </c>
      <c r="F32" s="46">
        <v>9690093</v>
      </c>
    </row>
    <row r="33" spans="1:6" ht="7.5" customHeight="1">
      <c r="A33" s="66"/>
      <c r="B33" s="66"/>
      <c r="C33" s="66"/>
      <c r="D33" s="67"/>
      <c r="E33" s="70"/>
      <c r="F33" s="70"/>
    </row>
    <row r="34" spans="1:6" ht="13.5" customHeight="1">
      <c r="A34" s="71" t="s">
        <v>122</v>
      </c>
      <c r="B34" s="38"/>
      <c r="C34" s="38"/>
      <c r="D34" s="38"/>
      <c r="E34" s="38"/>
      <c r="F34" s="38"/>
    </row>
    <row r="35" ht="13.5" customHeight="1"/>
  </sheetData>
  <mergeCells count="20">
    <mergeCell ref="B27:C27"/>
    <mergeCell ref="A29:C29"/>
    <mergeCell ref="A31:C31"/>
    <mergeCell ref="A32:C32"/>
    <mergeCell ref="B22:C22"/>
    <mergeCell ref="A24:C24"/>
    <mergeCell ref="B25:C25"/>
    <mergeCell ref="B26:C26"/>
    <mergeCell ref="B18:C18"/>
    <mergeCell ref="B19:C19"/>
    <mergeCell ref="B20:C20"/>
    <mergeCell ref="B21:C21"/>
    <mergeCell ref="A9:D9"/>
    <mergeCell ref="A11:C11"/>
    <mergeCell ref="B12:C12"/>
    <mergeCell ref="B15:C15"/>
    <mergeCell ref="A5:D5"/>
    <mergeCell ref="A6:D6"/>
    <mergeCell ref="A7:D7"/>
    <mergeCell ref="A8:D8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5"/>
  <sheetViews>
    <sheetView workbookViewId="0" topLeftCell="A1">
      <selection activeCell="E27" sqref="E27"/>
    </sheetView>
  </sheetViews>
  <sheetFormatPr defaultColWidth="9.00390625" defaultRowHeight="13.5"/>
  <cols>
    <col min="1" max="1" width="4.125" style="0" customWidth="1"/>
    <col min="2" max="2" width="9.125" style="0" customWidth="1"/>
    <col min="3" max="3" width="12.75390625" style="0" customWidth="1"/>
    <col min="4" max="4" width="11.625" style="0" customWidth="1"/>
    <col min="5" max="7" width="10.625" style="0" customWidth="1"/>
    <col min="8" max="12" width="11.625" style="0" customWidth="1"/>
    <col min="13" max="13" width="10.625" style="0" customWidth="1"/>
    <col min="14" max="14" width="12.75390625" style="0" customWidth="1"/>
    <col min="16" max="17" width="11.00390625" style="0" bestFit="1" customWidth="1"/>
    <col min="18" max="18" width="9.125" style="0" bestFit="1" customWidth="1"/>
  </cols>
  <sheetData>
    <row r="1" spans="1:14" ht="13.5" customHeight="1">
      <c r="A1" s="19" t="s">
        <v>123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3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 t="s">
        <v>124</v>
      </c>
    </row>
    <row r="3" spans="1:14" ht="13.5" customHeight="1" thickTop="1">
      <c r="A3" s="99" t="s">
        <v>125</v>
      </c>
      <c r="B3" s="99"/>
      <c r="C3" s="100" t="s">
        <v>126</v>
      </c>
      <c r="D3" s="101" t="s">
        <v>127</v>
      </c>
      <c r="E3" s="102"/>
      <c r="F3" s="25"/>
      <c r="G3" s="25"/>
      <c r="H3" s="25"/>
      <c r="I3" s="25"/>
      <c r="J3" s="25"/>
      <c r="K3" s="25"/>
      <c r="L3" s="25"/>
      <c r="M3" s="25"/>
      <c r="N3" s="99" t="s">
        <v>128</v>
      </c>
    </row>
    <row r="4" spans="1:14" ht="13.5" customHeight="1">
      <c r="A4" s="103"/>
      <c r="B4" s="103"/>
      <c r="C4" s="104"/>
      <c r="D4" s="105" t="s">
        <v>129</v>
      </c>
      <c r="E4" s="30" t="s">
        <v>130</v>
      </c>
      <c r="F4" s="106" t="s">
        <v>131</v>
      </c>
      <c r="G4" s="107"/>
      <c r="H4" s="108" t="s">
        <v>132</v>
      </c>
      <c r="I4" s="108"/>
      <c r="J4" s="108"/>
      <c r="K4" s="108"/>
      <c r="L4" s="30" t="s">
        <v>133</v>
      </c>
      <c r="M4" s="30" t="s">
        <v>134</v>
      </c>
      <c r="N4" s="103"/>
    </row>
    <row r="5" spans="1:14" ht="13.5" customHeight="1">
      <c r="A5" s="103"/>
      <c r="B5" s="103"/>
      <c r="C5" s="104"/>
      <c r="D5" s="104"/>
      <c r="E5" s="31"/>
      <c r="F5" s="105" t="s">
        <v>135</v>
      </c>
      <c r="G5" s="30" t="s">
        <v>134</v>
      </c>
      <c r="H5" s="30" t="s">
        <v>136</v>
      </c>
      <c r="I5" s="30" t="s">
        <v>137</v>
      </c>
      <c r="J5" s="30" t="s">
        <v>138</v>
      </c>
      <c r="K5" s="30" t="s">
        <v>134</v>
      </c>
      <c r="L5" s="31"/>
      <c r="M5" s="31"/>
      <c r="N5" s="103"/>
    </row>
    <row r="6" spans="1:14" ht="13.5" customHeight="1">
      <c r="A6" s="109"/>
      <c r="B6" s="109"/>
      <c r="C6" s="110"/>
      <c r="D6" s="110"/>
      <c r="E6" s="35"/>
      <c r="F6" s="110"/>
      <c r="G6" s="35"/>
      <c r="H6" s="35"/>
      <c r="I6" s="35"/>
      <c r="J6" s="35"/>
      <c r="K6" s="35"/>
      <c r="L6" s="35"/>
      <c r="M6" s="35"/>
      <c r="N6" s="109"/>
    </row>
    <row r="7" spans="1:14" ht="13.5" customHeight="1">
      <c r="A7" s="111"/>
      <c r="B7" s="112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ht="13.5" customHeight="1">
      <c r="A8" s="113" t="s">
        <v>139</v>
      </c>
      <c r="B8" s="114">
        <v>11</v>
      </c>
      <c r="C8" s="115">
        <v>271834655.77</v>
      </c>
      <c r="D8" s="115">
        <v>78031365.77</v>
      </c>
      <c r="E8" s="115">
        <v>416334</v>
      </c>
      <c r="F8" s="115">
        <v>394965</v>
      </c>
      <c r="G8" s="115">
        <v>2681743</v>
      </c>
      <c r="H8" s="115">
        <v>7242773</v>
      </c>
      <c r="I8" s="115">
        <v>2133897</v>
      </c>
      <c r="J8" s="115">
        <v>15091130</v>
      </c>
      <c r="K8" s="115">
        <v>33518106</v>
      </c>
      <c r="L8" s="115">
        <v>10097784</v>
      </c>
      <c r="M8" s="115">
        <v>6454633.77</v>
      </c>
      <c r="N8" s="115">
        <v>193803290</v>
      </c>
    </row>
    <row r="9" spans="1:14" ht="13.5" customHeight="1">
      <c r="A9" s="111"/>
      <c r="B9" s="114">
        <v>12</v>
      </c>
      <c r="C9" s="115">
        <v>272957589</v>
      </c>
      <c r="D9" s="115">
        <v>78766351</v>
      </c>
      <c r="E9" s="115">
        <v>413582</v>
      </c>
      <c r="F9" s="115">
        <v>416536</v>
      </c>
      <c r="G9" s="115">
        <v>2829839</v>
      </c>
      <c r="H9" s="115">
        <v>7344285</v>
      </c>
      <c r="I9" s="115">
        <v>2175722</v>
      </c>
      <c r="J9" s="115">
        <v>15243921</v>
      </c>
      <c r="K9" s="115">
        <v>33695007</v>
      </c>
      <c r="L9" s="115">
        <v>10208764</v>
      </c>
      <c r="M9" s="115">
        <v>6438695</v>
      </c>
      <c r="N9" s="115">
        <v>194191238</v>
      </c>
    </row>
    <row r="10" spans="1:14" s="47" customFormat="1" ht="13.5" customHeight="1">
      <c r="A10" s="111"/>
      <c r="B10" s="114">
        <v>13</v>
      </c>
      <c r="C10" s="115">
        <v>290684810</v>
      </c>
      <c r="D10" s="115">
        <v>95551898</v>
      </c>
      <c r="E10" s="115">
        <v>416329</v>
      </c>
      <c r="F10" s="115">
        <v>421075</v>
      </c>
      <c r="G10" s="115">
        <v>2864974</v>
      </c>
      <c r="H10" s="115">
        <v>7358878</v>
      </c>
      <c r="I10" s="115">
        <v>2227811</v>
      </c>
      <c r="J10" s="115">
        <v>15839175</v>
      </c>
      <c r="K10" s="115">
        <v>46505325</v>
      </c>
      <c r="L10" s="115">
        <v>13381163</v>
      </c>
      <c r="M10" s="115">
        <v>6537168</v>
      </c>
      <c r="N10" s="115">
        <v>195132912</v>
      </c>
    </row>
    <row r="11" spans="1:14" s="47" customFormat="1" ht="13.5" customHeight="1">
      <c r="A11" s="111"/>
      <c r="B11" s="114">
        <v>14</v>
      </c>
      <c r="C11" s="116">
        <v>297360911</v>
      </c>
      <c r="D11" s="116">
        <v>95936538</v>
      </c>
      <c r="E11" s="116">
        <v>418759</v>
      </c>
      <c r="F11" s="116">
        <v>425943</v>
      </c>
      <c r="G11" s="116">
        <v>2888145</v>
      </c>
      <c r="H11" s="116">
        <v>7304269</v>
      </c>
      <c r="I11" s="116">
        <v>2219230</v>
      </c>
      <c r="J11" s="116">
        <v>16036482</v>
      </c>
      <c r="K11" s="116">
        <v>45741571</v>
      </c>
      <c r="L11" s="117">
        <v>14256653</v>
      </c>
      <c r="M11" s="116">
        <v>6645486</v>
      </c>
      <c r="N11" s="116">
        <v>201424373</v>
      </c>
    </row>
    <row r="12" spans="1:14" s="50" customFormat="1" ht="13.5" customHeight="1">
      <c r="A12" s="118"/>
      <c r="B12" s="119">
        <v>15</v>
      </c>
      <c r="C12" s="120">
        <f>SUM(D12+N12)</f>
        <v>297554139</v>
      </c>
      <c r="D12" s="120">
        <f>SUM(E12:M12)</f>
        <v>96364668</v>
      </c>
      <c r="E12" s="120">
        <f>SUM(E14,E16)</f>
        <v>420215</v>
      </c>
      <c r="F12" s="120">
        <f aca="true" t="shared" si="0" ref="F12:N12">SUM(F14,F16)</f>
        <v>426058</v>
      </c>
      <c r="G12" s="120">
        <f t="shared" si="0"/>
        <v>2467351</v>
      </c>
      <c r="H12" s="120">
        <f t="shared" si="0"/>
        <v>7253982</v>
      </c>
      <c r="I12" s="120">
        <f t="shared" si="0"/>
        <v>2229094</v>
      </c>
      <c r="J12" s="120">
        <f t="shared" si="0"/>
        <v>16083803</v>
      </c>
      <c r="K12" s="120">
        <f t="shared" si="0"/>
        <v>46514004</v>
      </c>
      <c r="L12" s="120">
        <f t="shared" si="0"/>
        <v>14267251</v>
      </c>
      <c r="M12" s="120">
        <f t="shared" si="0"/>
        <v>6702910</v>
      </c>
      <c r="N12" s="120">
        <f t="shared" si="0"/>
        <v>201189471</v>
      </c>
    </row>
    <row r="13" spans="1:14" ht="13.5" customHeight="1">
      <c r="A13" s="111"/>
      <c r="B13" s="112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</row>
    <row r="14" spans="1:14" ht="13.5" customHeight="1">
      <c r="A14" s="113" t="s">
        <v>140</v>
      </c>
      <c r="B14" s="112"/>
      <c r="C14" s="121">
        <v>36820767</v>
      </c>
      <c r="D14" s="121">
        <v>35013717</v>
      </c>
      <c r="E14" s="121">
        <v>69454</v>
      </c>
      <c r="F14" s="121">
        <v>296950</v>
      </c>
      <c r="G14" s="121">
        <v>1917638</v>
      </c>
      <c r="H14" s="121">
        <v>287039</v>
      </c>
      <c r="I14" s="121">
        <v>616926</v>
      </c>
      <c r="J14" s="121">
        <v>6194671</v>
      </c>
      <c r="K14" s="121">
        <v>19787800</v>
      </c>
      <c r="L14" s="121">
        <v>1121462</v>
      </c>
      <c r="M14" s="121">
        <v>4721776</v>
      </c>
      <c r="N14" s="121">
        <v>1807049</v>
      </c>
    </row>
    <row r="15" spans="1:18" ht="13.5" customHeight="1">
      <c r="A15" s="111"/>
      <c r="B15" s="112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P15" t="s">
        <v>141</v>
      </c>
      <c r="Q15" t="s">
        <v>142</v>
      </c>
      <c r="R15" t="s">
        <v>143</v>
      </c>
    </row>
    <row r="16" spans="1:18" ht="13.5" customHeight="1">
      <c r="A16" s="113" t="s">
        <v>144</v>
      </c>
      <c r="B16" s="112"/>
      <c r="C16" s="121">
        <f aca="true" t="shared" si="1" ref="C16:N16">SUM(C18:C82)</f>
        <v>260733374</v>
      </c>
      <c r="D16" s="121">
        <f t="shared" si="1"/>
        <v>61350952</v>
      </c>
      <c r="E16" s="121">
        <f t="shared" si="1"/>
        <v>350761</v>
      </c>
      <c r="F16" s="121">
        <f t="shared" si="1"/>
        <v>129108</v>
      </c>
      <c r="G16" s="121">
        <f t="shared" si="1"/>
        <v>549713</v>
      </c>
      <c r="H16" s="121">
        <f t="shared" si="1"/>
        <v>6966943</v>
      </c>
      <c r="I16" s="121">
        <f t="shared" si="1"/>
        <v>1612168</v>
      </c>
      <c r="J16" s="121">
        <f t="shared" si="1"/>
        <v>9889132</v>
      </c>
      <c r="K16" s="121">
        <f t="shared" si="1"/>
        <v>26726204</v>
      </c>
      <c r="L16" s="121">
        <f t="shared" si="1"/>
        <v>13145789</v>
      </c>
      <c r="M16" s="121">
        <f t="shared" si="1"/>
        <v>1981134</v>
      </c>
      <c r="N16" s="121">
        <f t="shared" si="1"/>
        <v>199382422</v>
      </c>
      <c r="P16" s="122">
        <v>4173112</v>
      </c>
      <c r="Q16" s="122">
        <v>2760079</v>
      </c>
      <c r="R16" s="122">
        <v>33752</v>
      </c>
    </row>
    <row r="17" spans="1:14" ht="13.5" customHeight="1">
      <c r="A17" s="111"/>
      <c r="B17" s="112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</row>
    <row r="18" spans="1:18" ht="13.5" customHeight="1">
      <c r="A18" s="123">
        <v>201</v>
      </c>
      <c r="B18" s="114" t="s">
        <v>145</v>
      </c>
      <c r="C18" s="121">
        <f>SUM(D18+N18)</f>
        <v>7504907</v>
      </c>
      <c r="D18" s="121">
        <f>SUM(E18:M18)</f>
        <v>4318696</v>
      </c>
      <c r="E18" s="121">
        <v>16616</v>
      </c>
      <c r="F18" s="121">
        <v>7243</v>
      </c>
      <c r="G18" s="121">
        <v>235978</v>
      </c>
      <c r="H18" s="121">
        <f>SUM(P18:R18)</f>
        <v>720162</v>
      </c>
      <c r="I18" s="121">
        <v>221118</v>
      </c>
      <c r="J18" s="121">
        <v>909634</v>
      </c>
      <c r="K18" s="121">
        <v>1503112</v>
      </c>
      <c r="L18" s="121">
        <v>305431</v>
      </c>
      <c r="M18" s="121">
        <v>399402</v>
      </c>
      <c r="N18" s="121">
        <v>3186211</v>
      </c>
      <c r="P18" s="122">
        <v>424652</v>
      </c>
      <c r="Q18" s="122">
        <v>262687</v>
      </c>
      <c r="R18" s="122">
        <v>32823</v>
      </c>
    </row>
    <row r="19" spans="1:18" ht="13.5" customHeight="1">
      <c r="A19" s="123">
        <v>202</v>
      </c>
      <c r="B19" s="114" t="s">
        <v>146</v>
      </c>
      <c r="C19" s="121">
        <f aca="true" t="shared" si="2" ref="C19:C82">SUM(D19+N19)</f>
        <v>4967502</v>
      </c>
      <c r="D19" s="121">
        <f aca="true" t="shared" si="3" ref="D19:D82">SUM(E19:M19)</f>
        <v>1009913</v>
      </c>
      <c r="E19" s="121">
        <v>14211</v>
      </c>
      <c r="F19" s="121">
        <v>1167</v>
      </c>
      <c r="G19" s="121">
        <v>1006</v>
      </c>
      <c r="H19" s="121">
        <f aca="true" t="shared" si="4" ref="H19:H82">SUM(P19:R19)</f>
        <v>392880</v>
      </c>
      <c r="I19" s="124">
        <v>62160</v>
      </c>
      <c r="J19" s="124">
        <v>281095</v>
      </c>
      <c r="K19" s="124">
        <v>257394</v>
      </c>
      <c r="L19" s="124" t="s">
        <v>147</v>
      </c>
      <c r="M19" s="124" t="s">
        <v>147</v>
      </c>
      <c r="N19" s="121">
        <v>3957589</v>
      </c>
      <c r="P19" s="122">
        <v>238237</v>
      </c>
      <c r="Q19" s="122">
        <v>154643</v>
      </c>
      <c r="R19" t="s">
        <v>147</v>
      </c>
    </row>
    <row r="20" spans="1:18" ht="13.5" customHeight="1">
      <c r="A20" s="123">
        <v>203</v>
      </c>
      <c r="B20" s="114" t="s">
        <v>148</v>
      </c>
      <c r="C20" s="121">
        <f t="shared" si="2"/>
        <v>14492946</v>
      </c>
      <c r="D20" s="121">
        <f t="shared" si="3"/>
        <v>1627667</v>
      </c>
      <c r="E20" s="121">
        <v>12394</v>
      </c>
      <c r="F20" s="121">
        <v>12148</v>
      </c>
      <c r="G20" s="121">
        <v>10471</v>
      </c>
      <c r="H20" s="121">
        <f t="shared" si="4"/>
        <v>402417</v>
      </c>
      <c r="I20" s="124">
        <v>85299</v>
      </c>
      <c r="J20" s="124">
        <v>616596</v>
      </c>
      <c r="K20" s="124">
        <v>488342</v>
      </c>
      <c r="L20" s="124" t="s">
        <v>147</v>
      </c>
      <c r="M20" s="124" t="s">
        <v>147</v>
      </c>
      <c r="N20" s="121">
        <v>12865279</v>
      </c>
      <c r="P20" s="122">
        <v>247337</v>
      </c>
      <c r="Q20" s="122">
        <v>155080</v>
      </c>
      <c r="R20" t="s">
        <v>147</v>
      </c>
    </row>
    <row r="21" spans="1:18" ht="13.5" customHeight="1">
      <c r="A21" s="123">
        <v>204</v>
      </c>
      <c r="B21" s="114" t="s">
        <v>149</v>
      </c>
      <c r="C21" s="121">
        <f t="shared" si="2"/>
        <v>4000921</v>
      </c>
      <c r="D21" s="121">
        <f t="shared" si="3"/>
        <v>1490589</v>
      </c>
      <c r="E21" s="121">
        <v>5813</v>
      </c>
      <c r="F21" s="121">
        <v>2036</v>
      </c>
      <c r="G21" s="124" t="s">
        <v>147</v>
      </c>
      <c r="H21" s="121">
        <f t="shared" si="4"/>
        <v>374139</v>
      </c>
      <c r="I21" s="124">
        <v>70549</v>
      </c>
      <c r="J21" s="124">
        <v>691123</v>
      </c>
      <c r="K21" s="124">
        <v>346929</v>
      </c>
      <c r="L21" s="124" t="s">
        <v>147</v>
      </c>
      <c r="M21" s="124" t="s">
        <v>147</v>
      </c>
      <c r="N21" s="121">
        <v>2510332</v>
      </c>
      <c r="P21" s="122">
        <v>159288</v>
      </c>
      <c r="Q21" s="122">
        <v>214851</v>
      </c>
      <c r="R21" t="s">
        <v>147</v>
      </c>
    </row>
    <row r="22" spans="1:18" ht="13.5" customHeight="1">
      <c r="A22" s="123">
        <v>205</v>
      </c>
      <c r="B22" s="114" t="s">
        <v>150</v>
      </c>
      <c r="C22" s="121">
        <f t="shared" si="2"/>
        <v>18305690</v>
      </c>
      <c r="D22" s="121">
        <f t="shared" si="3"/>
        <v>6869638</v>
      </c>
      <c r="E22" s="121">
        <v>11662</v>
      </c>
      <c r="F22" s="121">
        <v>12221</v>
      </c>
      <c r="G22" s="121">
        <v>5537</v>
      </c>
      <c r="H22" s="121">
        <f t="shared" si="4"/>
        <v>415603</v>
      </c>
      <c r="I22" s="124">
        <v>27922</v>
      </c>
      <c r="J22" s="124">
        <v>432703</v>
      </c>
      <c r="K22" s="124">
        <v>1061600</v>
      </c>
      <c r="L22" s="124">
        <v>4902390</v>
      </c>
      <c r="M22" s="124" t="s">
        <v>147</v>
      </c>
      <c r="N22" s="121">
        <v>11436052</v>
      </c>
      <c r="P22" s="122">
        <v>298610</v>
      </c>
      <c r="Q22" s="122">
        <v>116993</v>
      </c>
      <c r="R22" t="s">
        <v>147</v>
      </c>
    </row>
    <row r="23" spans="1:18" ht="13.5" customHeight="1">
      <c r="A23" s="123">
        <v>206</v>
      </c>
      <c r="B23" s="114" t="s">
        <v>151</v>
      </c>
      <c r="C23" s="121">
        <f t="shared" si="2"/>
        <v>1016135</v>
      </c>
      <c r="D23" s="121">
        <f t="shared" si="3"/>
        <v>963413</v>
      </c>
      <c r="E23" s="121">
        <v>4663</v>
      </c>
      <c r="F23" s="121">
        <v>2760</v>
      </c>
      <c r="G23" s="124" t="s">
        <v>147</v>
      </c>
      <c r="H23" s="121">
        <f t="shared" si="4"/>
        <v>241166</v>
      </c>
      <c r="I23" s="124">
        <v>71938</v>
      </c>
      <c r="J23" s="124">
        <v>140630</v>
      </c>
      <c r="K23" s="124">
        <v>350814</v>
      </c>
      <c r="L23" s="124">
        <v>151442</v>
      </c>
      <c r="M23" s="124" t="s">
        <v>147</v>
      </c>
      <c r="N23" s="121">
        <v>52722</v>
      </c>
      <c r="P23" s="122">
        <v>180709</v>
      </c>
      <c r="Q23" s="122">
        <v>60457</v>
      </c>
      <c r="R23" t="s">
        <v>147</v>
      </c>
    </row>
    <row r="24" spans="1:18" ht="13.5" customHeight="1">
      <c r="A24" s="123">
        <v>207</v>
      </c>
      <c r="B24" s="114" t="s">
        <v>152</v>
      </c>
      <c r="C24" s="121">
        <f t="shared" si="2"/>
        <v>8161250</v>
      </c>
      <c r="D24" s="121">
        <f t="shared" si="3"/>
        <v>1993749</v>
      </c>
      <c r="E24" s="121">
        <v>13056</v>
      </c>
      <c r="F24" s="121">
        <v>1981</v>
      </c>
      <c r="G24" s="121">
        <v>144</v>
      </c>
      <c r="H24" s="121">
        <f t="shared" si="4"/>
        <v>265829</v>
      </c>
      <c r="I24" s="124">
        <v>39610</v>
      </c>
      <c r="J24" s="124">
        <v>522160</v>
      </c>
      <c r="K24" s="124">
        <v>163907</v>
      </c>
      <c r="L24" s="124">
        <v>987062</v>
      </c>
      <c r="M24" s="124" t="s">
        <v>147</v>
      </c>
      <c r="N24" s="121">
        <v>6167501</v>
      </c>
      <c r="P24" s="122">
        <v>171457</v>
      </c>
      <c r="Q24" s="122">
        <v>94372</v>
      </c>
      <c r="R24" t="s">
        <v>147</v>
      </c>
    </row>
    <row r="25" spans="1:18" ht="13.5" customHeight="1">
      <c r="A25" s="123">
        <v>208</v>
      </c>
      <c r="B25" s="114" t="s">
        <v>153</v>
      </c>
      <c r="C25" s="121">
        <f t="shared" si="2"/>
        <v>6794407</v>
      </c>
      <c r="D25" s="121">
        <f t="shared" si="3"/>
        <v>1329137</v>
      </c>
      <c r="E25" s="121">
        <v>6505</v>
      </c>
      <c r="F25" s="121">
        <v>9328</v>
      </c>
      <c r="G25" s="121">
        <v>204</v>
      </c>
      <c r="H25" s="121">
        <f t="shared" si="4"/>
        <v>290801</v>
      </c>
      <c r="I25" s="124">
        <v>74121</v>
      </c>
      <c r="J25" s="124">
        <v>405615</v>
      </c>
      <c r="K25" s="124">
        <v>542563</v>
      </c>
      <c r="L25" s="124" t="s">
        <v>147</v>
      </c>
      <c r="M25" s="124" t="s">
        <v>147</v>
      </c>
      <c r="N25" s="121">
        <v>5465270</v>
      </c>
      <c r="P25" s="122">
        <v>205206</v>
      </c>
      <c r="Q25" s="122">
        <v>85595</v>
      </c>
      <c r="R25" t="s">
        <v>147</v>
      </c>
    </row>
    <row r="26" spans="1:14" ht="13.5" customHeight="1">
      <c r="A26" s="123"/>
      <c r="B26" s="114"/>
      <c r="C26" s="121"/>
      <c r="D26" s="121"/>
      <c r="E26" s="121"/>
      <c r="F26" s="121"/>
      <c r="G26" s="121"/>
      <c r="H26" s="121"/>
      <c r="I26" s="124"/>
      <c r="J26" s="124"/>
      <c r="K26" s="124"/>
      <c r="L26" s="124"/>
      <c r="M26" s="124"/>
      <c r="N26" s="121"/>
    </row>
    <row r="27" spans="1:18" ht="13.5" customHeight="1">
      <c r="A27" s="123">
        <v>301</v>
      </c>
      <c r="B27" s="114" t="s">
        <v>154</v>
      </c>
      <c r="C27" s="121">
        <f t="shared" si="2"/>
        <v>424645</v>
      </c>
      <c r="D27" s="121">
        <f t="shared" si="3"/>
        <v>265882</v>
      </c>
      <c r="E27" s="121">
        <v>12372</v>
      </c>
      <c r="F27" s="121">
        <v>632</v>
      </c>
      <c r="G27" s="121">
        <v>225</v>
      </c>
      <c r="H27" s="121">
        <f t="shared" si="4"/>
        <v>103113</v>
      </c>
      <c r="I27" s="124">
        <v>1567</v>
      </c>
      <c r="J27" s="124">
        <v>4793</v>
      </c>
      <c r="K27" s="124">
        <v>141848</v>
      </c>
      <c r="L27" s="124" t="s">
        <v>147</v>
      </c>
      <c r="M27" s="124">
        <v>1332</v>
      </c>
      <c r="N27" s="121">
        <v>158763</v>
      </c>
      <c r="P27" s="122">
        <v>73189</v>
      </c>
      <c r="Q27" s="122">
        <v>29924</v>
      </c>
      <c r="R27" t="s">
        <v>147</v>
      </c>
    </row>
    <row r="28" spans="1:18" ht="13.5" customHeight="1">
      <c r="A28" s="123">
        <v>302</v>
      </c>
      <c r="B28" s="114" t="s">
        <v>155</v>
      </c>
      <c r="C28" s="121">
        <f t="shared" si="2"/>
        <v>759086</v>
      </c>
      <c r="D28" s="121">
        <f t="shared" si="3"/>
        <v>456539</v>
      </c>
      <c r="E28" s="121">
        <v>1902</v>
      </c>
      <c r="F28" s="121">
        <v>370</v>
      </c>
      <c r="G28" s="124" t="s">
        <v>147</v>
      </c>
      <c r="H28" s="121">
        <f t="shared" si="4"/>
        <v>102562</v>
      </c>
      <c r="I28" s="124">
        <v>2777</v>
      </c>
      <c r="J28" s="124">
        <v>99076</v>
      </c>
      <c r="K28" s="124">
        <v>249852</v>
      </c>
      <c r="L28" s="124" t="s">
        <v>147</v>
      </c>
      <c r="M28" s="124" t="s">
        <v>147</v>
      </c>
      <c r="N28" s="121">
        <v>302547</v>
      </c>
      <c r="P28" s="122">
        <v>45507</v>
      </c>
      <c r="Q28" s="122">
        <v>57055</v>
      </c>
      <c r="R28" t="s">
        <v>147</v>
      </c>
    </row>
    <row r="29" spans="1:18" ht="13.5" customHeight="1">
      <c r="A29" s="123">
        <v>303</v>
      </c>
      <c r="B29" s="114" t="s">
        <v>156</v>
      </c>
      <c r="C29" s="121">
        <f t="shared" si="2"/>
        <v>3214945</v>
      </c>
      <c r="D29" s="121">
        <f t="shared" si="3"/>
        <v>352745</v>
      </c>
      <c r="E29" s="121">
        <v>1016</v>
      </c>
      <c r="F29" s="121">
        <v>1158</v>
      </c>
      <c r="G29" s="124" t="s">
        <v>147</v>
      </c>
      <c r="H29" s="121">
        <f t="shared" si="4"/>
        <v>111257</v>
      </c>
      <c r="I29" s="124" t="s">
        <v>147</v>
      </c>
      <c r="J29" s="124">
        <v>74244</v>
      </c>
      <c r="K29" s="124">
        <v>165070</v>
      </c>
      <c r="L29" s="124" t="s">
        <v>147</v>
      </c>
      <c r="M29" s="124" t="s">
        <v>147</v>
      </c>
      <c r="N29" s="121">
        <v>2862200</v>
      </c>
      <c r="P29" s="122">
        <v>37933</v>
      </c>
      <c r="Q29" s="122">
        <v>73324</v>
      </c>
      <c r="R29" t="s">
        <v>147</v>
      </c>
    </row>
    <row r="30" spans="1:18" ht="13.5" customHeight="1">
      <c r="A30" s="123">
        <v>304</v>
      </c>
      <c r="B30" s="114" t="s">
        <v>157</v>
      </c>
      <c r="C30" s="121">
        <f t="shared" si="2"/>
        <v>3873050</v>
      </c>
      <c r="D30" s="121">
        <f t="shared" si="3"/>
        <v>745664</v>
      </c>
      <c r="E30" s="121">
        <v>5669</v>
      </c>
      <c r="F30" s="121">
        <v>2472</v>
      </c>
      <c r="G30" s="124" t="s">
        <v>147</v>
      </c>
      <c r="H30" s="121">
        <f t="shared" si="4"/>
        <v>97279</v>
      </c>
      <c r="I30" s="124">
        <v>23989</v>
      </c>
      <c r="J30" s="124">
        <v>157382</v>
      </c>
      <c r="K30" s="124">
        <v>401649</v>
      </c>
      <c r="L30" s="124" t="s">
        <v>147</v>
      </c>
      <c r="M30" s="124">
        <v>57224</v>
      </c>
      <c r="N30" s="121">
        <v>3127386</v>
      </c>
      <c r="P30" s="122">
        <v>76206</v>
      </c>
      <c r="Q30" s="122">
        <v>21073</v>
      </c>
      <c r="R30" t="s">
        <v>147</v>
      </c>
    </row>
    <row r="31" spans="1:18" ht="13.5" customHeight="1">
      <c r="A31" s="123">
        <v>305</v>
      </c>
      <c r="B31" s="114" t="s">
        <v>158</v>
      </c>
      <c r="C31" s="121">
        <f t="shared" si="2"/>
        <v>1380919</v>
      </c>
      <c r="D31" s="121">
        <f t="shared" si="3"/>
        <v>268676</v>
      </c>
      <c r="E31" s="121">
        <v>1529</v>
      </c>
      <c r="F31" s="124" t="s">
        <v>147</v>
      </c>
      <c r="G31" s="121">
        <v>3425</v>
      </c>
      <c r="H31" s="121">
        <f t="shared" si="4"/>
        <v>35145</v>
      </c>
      <c r="I31" s="124">
        <v>1268</v>
      </c>
      <c r="J31" s="124">
        <v>70037</v>
      </c>
      <c r="K31" s="124">
        <v>157272</v>
      </c>
      <c r="L31" s="124" t="s">
        <v>147</v>
      </c>
      <c r="M31" s="124" t="s">
        <v>147</v>
      </c>
      <c r="N31" s="121">
        <v>1112243</v>
      </c>
      <c r="P31" s="122">
        <v>18698</v>
      </c>
      <c r="Q31" s="122">
        <v>16447</v>
      </c>
      <c r="R31" t="s">
        <v>147</v>
      </c>
    </row>
    <row r="32" spans="1:18" ht="13.5" customHeight="1">
      <c r="A32" s="123">
        <v>306</v>
      </c>
      <c r="B32" s="114" t="s">
        <v>159</v>
      </c>
      <c r="C32" s="121">
        <f t="shared" si="2"/>
        <v>875235</v>
      </c>
      <c r="D32" s="121">
        <f t="shared" si="3"/>
        <v>161699</v>
      </c>
      <c r="E32" s="121">
        <v>3389</v>
      </c>
      <c r="F32" s="121">
        <v>350</v>
      </c>
      <c r="G32" s="124" t="s">
        <v>147</v>
      </c>
      <c r="H32" s="121">
        <f t="shared" si="4"/>
        <v>42157</v>
      </c>
      <c r="I32" s="124">
        <v>14168</v>
      </c>
      <c r="J32" s="124">
        <v>57277</v>
      </c>
      <c r="K32" s="124">
        <v>44358</v>
      </c>
      <c r="L32" s="124" t="s">
        <v>147</v>
      </c>
      <c r="M32" s="124" t="s">
        <v>147</v>
      </c>
      <c r="N32" s="121">
        <v>713536</v>
      </c>
      <c r="P32" s="122">
        <v>19372</v>
      </c>
      <c r="Q32" s="122">
        <v>22785</v>
      </c>
      <c r="R32" t="s">
        <v>147</v>
      </c>
    </row>
    <row r="33" spans="1:18" ht="13.5" customHeight="1">
      <c r="A33" s="123">
        <v>307</v>
      </c>
      <c r="B33" s="114" t="s">
        <v>160</v>
      </c>
      <c r="C33" s="121">
        <f t="shared" si="2"/>
        <v>853298</v>
      </c>
      <c r="D33" s="121">
        <f t="shared" si="3"/>
        <v>608414</v>
      </c>
      <c r="E33" s="121">
        <v>3620</v>
      </c>
      <c r="F33" s="121">
        <v>2579</v>
      </c>
      <c r="G33" s="124" t="s">
        <v>147</v>
      </c>
      <c r="H33" s="121">
        <f t="shared" si="4"/>
        <v>70479</v>
      </c>
      <c r="I33" s="124">
        <v>11559</v>
      </c>
      <c r="J33" s="124">
        <v>285491</v>
      </c>
      <c r="K33" s="124">
        <v>122485</v>
      </c>
      <c r="L33" s="124">
        <v>112201</v>
      </c>
      <c r="M33" s="124" t="s">
        <v>147</v>
      </c>
      <c r="N33" s="121">
        <v>244884</v>
      </c>
      <c r="P33" s="122">
        <v>35415</v>
      </c>
      <c r="Q33" s="122">
        <v>35064</v>
      </c>
      <c r="R33" t="s">
        <v>147</v>
      </c>
    </row>
    <row r="34" spans="1:18" ht="13.5" customHeight="1">
      <c r="A34" s="123">
        <v>308</v>
      </c>
      <c r="B34" s="114" t="s">
        <v>161</v>
      </c>
      <c r="C34" s="121">
        <f t="shared" si="2"/>
        <v>762444</v>
      </c>
      <c r="D34" s="121">
        <f t="shared" si="3"/>
        <v>112067</v>
      </c>
      <c r="E34" s="121">
        <v>10202</v>
      </c>
      <c r="F34" s="121">
        <v>1712</v>
      </c>
      <c r="G34" s="121">
        <v>360</v>
      </c>
      <c r="H34" s="121">
        <f t="shared" si="4"/>
        <v>30977</v>
      </c>
      <c r="I34" s="124" t="s">
        <v>147</v>
      </c>
      <c r="J34" s="124" t="s">
        <v>147</v>
      </c>
      <c r="K34" s="124">
        <v>68816</v>
      </c>
      <c r="L34" s="124" t="s">
        <v>147</v>
      </c>
      <c r="M34" s="124" t="s">
        <v>147</v>
      </c>
      <c r="N34" s="121">
        <v>650377</v>
      </c>
      <c r="P34" s="122">
        <v>14207</v>
      </c>
      <c r="Q34" s="122">
        <v>16770</v>
      </c>
      <c r="R34" t="s">
        <v>147</v>
      </c>
    </row>
    <row r="35" spans="1:18" ht="13.5" customHeight="1">
      <c r="A35" s="123">
        <v>321</v>
      </c>
      <c r="B35" s="114" t="s">
        <v>162</v>
      </c>
      <c r="C35" s="121">
        <f t="shared" si="2"/>
        <v>4435515</v>
      </c>
      <c r="D35" s="121">
        <f t="shared" si="3"/>
        <v>496009</v>
      </c>
      <c r="E35" s="121">
        <v>1991</v>
      </c>
      <c r="F35" s="121">
        <v>2581</v>
      </c>
      <c r="G35" s="121">
        <v>1575</v>
      </c>
      <c r="H35" s="121">
        <f t="shared" si="4"/>
        <v>123398</v>
      </c>
      <c r="I35" s="124">
        <v>9642</v>
      </c>
      <c r="J35" s="124">
        <v>156045</v>
      </c>
      <c r="K35" s="124">
        <v>200777</v>
      </c>
      <c r="L35" s="124" t="s">
        <v>147</v>
      </c>
      <c r="M35" s="124" t="s">
        <v>147</v>
      </c>
      <c r="N35" s="121">
        <v>3939506</v>
      </c>
      <c r="P35" s="122">
        <v>77172</v>
      </c>
      <c r="Q35" s="122">
        <v>46226</v>
      </c>
      <c r="R35" t="s">
        <v>147</v>
      </c>
    </row>
    <row r="36" spans="1:18" ht="13.5" customHeight="1">
      <c r="A36" s="123">
        <v>322</v>
      </c>
      <c r="B36" s="114" t="s">
        <v>163</v>
      </c>
      <c r="C36" s="121">
        <f t="shared" si="2"/>
        <v>383629</v>
      </c>
      <c r="D36" s="121">
        <f t="shared" si="3"/>
        <v>275188</v>
      </c>
      <c r="E36" s="121">
        <v>11815</v>
      </c>
      <c r="F36" s="121">
        <v>875</v>
      </c>
      <c r="G36" s="121">
        <v>23669</v>
      </c>
      <c r="H36" s="121">
        <f t="shared" si="4"/>
        <v>60277</v>
      </c>
      <c r="I36" s="124">
        <v>52437</v>
      </c>
      <c r="J36" s="124">
        <v>124522</v>
      </c>
      <c r="K36" s="124">
        <v>1593</v>
      </c>
      <c r="L36" s="124" t="s">
        <v>147</v>
      </c>
      <c r="M36" s="124" t="s">
        <v>147</v>
      </c>
      <c r="N36" s="121">
        <v>108441</v>
      </c>
      <c r="P36" s="122">
        <v>40441</v>
      </c>
      <c r="Q36" s="122">
        <v>19836</v>
      </c>
      <c r="R36" t="s">
        <v>147</v>
      </c>
    </row>
    <row r="37" spans="1:14" ht="13.5" customHeight="1">
      <c r="A37" s="42"/>
      <c r="B37" s="114"/>
      <c r="C37" s="121"/>
      <c r="D37" s="121"/>
      <c r="E37" s="121"/>
      <c r="F37" s="121"/>
      <c r="G37" s="121"/>
      <c r="H37" s="121"/>
      <c r="I37" s="124"/>
      <c r="J37" s="124"/>
      <c r="K37" s="124"/>
      <c r="L37" s="124"/>
      <c r="M37" s="124"/>
      <c r="N37" s="121"/>
    </row>
    <row r="38" spans="1:18" ht="13.5" customHeight="1">
      <c r="A38" s="125">
        <v>341</v>
      </c>
      <c r="B38" s="114" t="s">
        <v>164</v>
      </c>
      <c r="C38" s="121">
        <f t="shared" si="2"/>
        <v>14259189</v>
      </c>
      <c r="D38" s="121">
        <f t="shared" si="3"/>
        <v>12954623</v>
      </c>
      <c r="E38" s="121">
        <v>6355</v>
      </c>
      <c r="F38" s="121">
        <v>2153</v>
      </c>
      <c r="G38" s="124" t="s">
        <v>147</v>
      </c>
      <c r="H38" s="121">
        <f t="shared" si="4"/>
        <v>125385</v>
      </c>
      <c r="I38" s="124">
        <v>23383</v>
      </c>
      <c r="J38" s="124">
        <v>276930</v>
      </c>
      <c r="K38" s="124">
        <v>12520417</v>
      </c>
      <c r="L38" s="124" t="s">
        <v>147</v>
      </c>
      <c r="M38" s="124" t="s">
        <v>147</v>
      </c>
      <c r="N38" s="121">
        <v>1304566</v>
      </c>
      <c r="P38" s="122">
        <v>89929</v>
      </c>
      <c r="Q38" s="122">
        <v>35456</v>
      </c>
      <c r="R38" t="s">
        <v>147</v>
      </c>
    </row>
    <row r="39" spans="1:18" ht="13.5" customHeight="1">
      <c r="A39" s="125">
        <v>342</v>
      </c>
      <c r="B39" s="114" t="s">
        <v>165</v>
      </c>
      <c r="C39" s="121">
        <f t="shared" si="2"/>
        <v>977578</v>
      </c>
      <c r="D39" s="121">
        <f t="shared" si="3"/>
        <v>513419</v>
      </c>
      <c r="E39" s="121">
        <v>6398</v>
      </c>
      <c r="F39" s="121">
        <v>1922</v>
      </c>
      <c r="G39" s="124" t="s">
        <v>147</v>
      </c>
      <c r="H39" s="121">
        <f t="shared" si="4"/>
        <v>56262</v>
      </c>
      <c r="I39" s="124">
        <v>22544</v>
      </c>
      <c r="J39" s="124">
        <v>161055</v>
      </c>
      <c r="K39" s="124">
        <v>239027</v>
      </c>
      <c r="L39" s="124" t="s">
        <v>147</v>
      </c>
      <c r="M39" s="124">
        <v>26211</v>
      </c>
      <c r="N39" s="121">
        <v>464159</v>
      </c>
      <c r="P39" s="122">
        <v>23880</v>
      </c>
      <c r="Q39" s="122">
        <v>32382</v>
      </c>
      <c r="R39" t="s">
        <v>147</v>
      </c>
    </row>
    <row r="40" spans="1:18" ht="13.5" customHeight="1">
      <c r="A40" s="125">
        <v>361</v>
      </c>
      <c r="B40" s="114" t="s">
        <v>166</v>
      </c>
      <c r="C40" s="121">
        <f t="shared" si="2"/>
        <v>2423072</v>
      </c>
      <c r="D40" s="121">
        <f t="shared" si="3"/>
        <v>650233</v>
      </c>
      <c r="E40" s="121">
        <v>12483</v>
      </c>
      <c r="F40" s="121">
        <v>4225</v>
      </c>
      <c r="G40" s="121">
        <v>27055</v>
      </c>
      <c r="H40" s="121">
        <f t="shared" si="4"/>
        <v>157116</v>
      </c>
      <c r="I40" s="124">
        <v>28763</v>
      </c>
      <c r="J40" s="124">
        <v>141937</v>
      </c>
      <c r="K40" s="124">
        <v>278654</v>
      </c>
      <c r="L40" s="124" t="s">
        <v>147</v>
      </c>
      <c r="M40" s="124" t="s">
        <v>147</v>
      </c>
      <c r="N40" s="121">
        <v>1772839</v>
      </c>
      <c r="P40" s="122">
        <v>117321</v>
      </c>
      <c r="Q40" s="122">
        <v>39795</v>
      </c>
      <c r="R40" t="s">
        <v>147</v>
      </c>
    </row>
    <row r="41" spans="1:18" ht="13.5" customHeight="1">
      <c r="A41" s="125">
        <v>362</v>
      </c>
      <c r="B41" s="114" t="s">
        <v>167</v>
      </c>
      <c r="C41" s="121">
        <f t="shared" si="2"/>
        <v>1336113</v>
      </c>
      <c r="D41" s="121">
        <f t="shared" si="3"/>
        <v>483020</v>
      </c>
      <c r="E41" s="121">
        <v>6775</v>
      </c>
      <c r="F41" s="121">
        <v>409</v>
      </c>
      <c r="G41" s="124" t="s">
        <v>147</v>
      </c>
      <c r="H41" s="121">
        <f t="shared" si="4"/>
        <v>44908</v>
      </c>
      <c r="I41" s="124">
        <v>15506</v>
      </c>
      <c r="J41" s="124">
        <v>253184</v>
      </c>
      <c r="K41" s="124">
        <v>162238</v>
      </c>
      <c r="L41" s="124" t="s">
        <v>147</v>
      </c>
      <c r="M41" s="124" t="s">
        <v>147</v>
      </c>
      <c r="N41" s="121">
        <v>853093</v>
      </c>
      <c r="P41" s="122">
        <v>26247</v>
      </c>
      <c r="Q41" s="122">
        <v>18661</v>
      </c>
      <c r="R41" t="s">
        <v>147</v>
      </c>
    </row>
    <row r="42" spans="1:18" ht="13.5" customHeight="1">
      <c r="A42" s="125">
        <v>363</v>
      </c>
      <c r="B42" s="114" t="s">
        <v>168</v>
      </c>
      <c r="C42" s="121">
        <f t="shared" si="2"/>
        <v>1765256</v>
      </c>
      <c r="D42" s="121">
        <f t="shared" si="3"/>
        <v>941514</v>
      </c>
      <c r="E42" s="121">
        <v>3641</v>
      </c>
      <c r="F42" s="121">
        <v>1222</v>
      </c>
      <c r="G42" s="124" t="s">
        <v>147</v>
      </c>
      <c r="H42" s="121">
        <f t="shared" si="4"/>
        <v>147928</v>
      </c>
      <c r="I42" s="124">
        <v>18457</v>
      </c>
      <c r="J42" s="124">
        <v>447917</v>
      </c>
      <c r="K42" s="124">
        <v>169305</v>
      </c>
      <c r="L42" s="124" t="s">
        <v>147</v>
      </c>
      <c r="M42" s="124">
        <v>153044</v>
      </c>
      <c r="N42" s="121">
        <v>823742</v>
      </c>
      <c r="P42" s="122">
        <v>83829</v>
      </c>
      <c r="Q42" s="122">
        <v>64099</v>
      </c>
      <c r="R42" t="s">
        <v>147</v>
      </c>
    </row>
    <row r="43" spans="1:18" ht="13.5" customHeight="1">
      <c r="A43" s="125">
        <v>381</v>
      </c>
      <c r="B43" s="114" t="s">
        <v>169</v>
      </c>
      <c r="C43" s="121">
        <f t="shared" si="2"/>
        <v>2035748</v>
      </c>
      <c r="D43" s="121">
        <f t="shared" si="3"/>
        <v>1114678</v>
      </c>
      <c r="E43" s="121">
        <v>3332</v>
      </c>
      <c r="F43" s="121">
        <v>1702</v>
      </c>
      <c r="G43" s="121">
        <v>5501</v>
      </c>
      <c r="H43" s="121">
        <f t="shared" si="4"/>
        <v>147303</v>
      </c>
      <c r="I43" s="124">
        <v>39002</v>
      </c>
      <c r="J43" s="124">
        <v>75352</v>
      </c>
      <c r="K43" s="124">
        <v>309091</v>
      </c>
      <c r="L43" s="124">
        <v>438670</v>
      </c>
      <c r="M43" s="124">
        <v>94725</v>
      </c>
      <c r="N43" s="121">
        <v>921070</v>
      </c>
      <c r="P43" s="122">
        <v>114778</v>
      </c>
      <c r="Q43" s="122">
        <v>32525</v>
      </c>
      <c r="R43" t="s">
        <v>147</v>
      </c>
    </row>
    <row r="44" spans="1:18" ht="13.5" customHeight="1">
      <c r="A44" s="125">
        <v>382</v>
      </c>
      <c r="B44" s="114" t="s">
        <v>170</v>
      </c>
      <c r="C44" s="121">
        <f t="shared" si="2"/>
        <v>6869148</v>
      </c>
      <c r="D44" s="121">
        <f t="shared" si="3"/>
        <v>322378</v>
      </c>
      <c r="E44" s="121">
        <v>6680</v>
      </c>
      <c r="F44" s="121">
        <v>466</v>
      </c>
      <c r="G44" s="124" t="s">
        <v>147</v>
      </c>
      <c r="H44" s="121">
        <f t="shared" si="4"/>
        <v>65407</v>
      </c>
      <c r="I44" s="124">
        <v>15819</v>
      </c>
      <c r="J44" s="124" t="s">
        <v>147</v>
      </c>
      <c r="K44" s="124">
        <v>230560</v>
      </c>
      <c r="L44" s="124" t="s">
        <v>147</v>
      </c>
      <c r="M44" s="124">
        <v>3446</v>
      </c>
      <c r="N44" s="121">
        <v>6546770</v>
      </c>
      <c r="P44" s="122">
        <v>38527</v>
      </c>
      <c r="Q44" s="122">
        <v>26880</v>
      </c>
      <c r="R44" t="s">
        <v>147</v>
      </c>
    </row>
    <row r="45" spans="1:18" ht="13.5" customHeight="1">
      <c r="A45" s="125">
        <v>383</v>
      </c>
      <c r="B45" s="114" t="s">
        <v>171</v>
      </c>
      <c r="C45" s="121">
        <f t="shared" si="2"/>
        <v>3663731</v>
      </c>
      <c r="D45" s="121">
        <f t="shared" si="3"/>
        <v>225626</v>
      </c>
      <c r="E45" s="121">
        <v>1784</v>
      </c>
      <c r="F45" s="121">
        <v>4647</v>
      </c>
      <c r="G45" s="124">
        <v>3015</v>
      </c>
      <c r="H45" s="121">
        <f t="shared" si="4"/>
        <v>44353</v>
      </c>
      <c r="I45" s="124">
        <v>13960</v>
      </c>
      <c r="J45" s="124">
        <v>25469</v>
      </c>
      <c r="K45" s="124">
        <v>132398</v>
      </c>
      <c r="L45" s="124" t="s">
        <v>147</v>
      </c>
      <c r="M45" s="124" t="s">
        <v>147</v>
      </c>
      <c r="N45" s="121">
        <v>3438105</v>
      </c>
      <c r="P45" s="122">
        <v>27242</v>
      </c>
      <c r="Q45" s="122">
        <v>17111</v>
      </c>
      <c r="R45" t="s">
        <v>147</v>
      </c>
    </row>
    <row r="46" spans="1:18" ht="13.5" customHeight="1">
      <c r="A46" s="125">
        <v>384</v>
      </c>
      <c r="B46" s="114" t="s">
        <v>172</v>
      </c>
      <c r="C46" s="121">
        <f t="shared" si="2"/>
        <v>9945734</v>
      </c>
      <c r="D46" s="121">
        <f t="shared" si="3"/>
        <v>404470</v>
      </c>
      <c r="E46" s="121">
        <v>1956</v>
      </c>
      <c r="F46" s="121">
        <v>2617</v>
      </c>
      <c r="G46" s="124" t="s">
        <v>147</v>
      </c>
      <c r="H46" s="121">
        <f t="shared" si="4"/>
        <v>49451</v>
      </c>
      <c r="I46" s="124">
        <v>18322</v>
      </c>
      <c r="J46" s="124" t="s">
        <v>147</v>
      </c>
      <c r="K46" s="124">
        <v>332124</v>
      </c>
      <c r="L46" s="124" t="s">
        <v>147</v>
      </c>
      <c r="M46" s="124" t="s">
        <v>147</v>
      </c>
      <c r="N46" s="121">
        <v>9541264</v>
      </c>
      <c r="P46" s="122">
        <v>25608</v>
      </c>
      <c r="Q46" s="122">
        <v>23843</v>
      </c>
      <c r="R46" t="s">
        <v>147</v>
      </c>
    </row>
    <row r="47" spans="1:18" ht="13.5" customHeight="1">
      <c r="A47" s="125">
        <v>385</v>
      </c>
      <c r="B47" s="114" t="s">
        <v>173</v>
      </c>
      <c r="C47" s="121">
        <f t="shared" si="2"/>
        <v>4104841</v>
      </c>
      <c r="D47" s="121">
        <f t="shared" si="3"/>
        <v>411798</v>
      </c>
      <c r="E47" s="121">
        <v>2017</v>
      </c>
      <c r="F47" s="121">
        <v>621</v>
      </c>
      <c r="G47" s="121">
        <v>28985</v>
      </c>
      <c r="H47" s="121">
        <f t="shared" si="4"/>
        <v>83941</v>
      </c>
      <c r="I47" s="124">
        <v>8364</v>
      </c>
      <c r="J47" s="124" t="s">
        <v>147</v>
      </c>
      <c r="K47" s="124">
        <v>215996</v>
      </c>
      <c r="L47" s="124">
        <v>71874</v>
      </c>
      <c r="M47" s="124" t="s">
        <v>147</v>
      </c>
      <c r="N47" s="121">
        <v>3693043</v>
      </c>
      <c r="P47" s="122">
        <v>42933</v>
      </c>
      <c r="Q47" s="122">
        <v>40079</v>
      </c>
      <c r="R47">
        <v>929</v>
      </c>
    </row>
    <row r="48" spans="1:14" ht="13.5" customHeight="1">
      <c r="A48" s="42"/>
      <c r="B48" s="114"/>
      <c r="C48" s="121"/>
      <c r="D48" s="121"/>
      <c r="E48" s="121"/>
      <c r="F48" s="121"/>
      <c r="G48" s="121"/>
      <c r="H48" s="121"/>
      <c r="I48" s="124"/>
      <c r="J48" s="124"/>
      <c r="K48" s="124"/>
      <c r="L48" s="124"/>
      <c r="M48" s="124"/>
      <c r="N48" s="121"/>
    </row>
    <row r="49" spans="1:18" ht="13.5" customHeight="1">
      <c r="A49" s="125">
        <v>401</v>
      </c>
      <c r="B49" s="114" t="s">
        <v>174</v>
      </c>
      <c r="C49" s="121">
        <f t="shared" si="2"/>
        <v>11155688</v>
      </c>
      <c r="D49" s="121">
        <f t="shared" si="3"/>
        <v>1901559</v>
      </c>
      <c r="E49" s="121">
        <v>8819</v>
      </c>
      <c r="F49" s="121">
        <v>7674</v>
      </c>
      <c r="G49" s="124" t="s">
        <v>147</v>
      </c>
      <c r="H49" s="121">
        <f t="shared" si="4"/>
        <v>205407</v>
      </c>
      <c r="I49" s="124">
        <v>36628</v>
      </c>
      <c r="J49" s="124">
        <v>588378</v>
      </c>
      <c r="K49" s="124">
        <v>237231</v>
      </c>
      <c r="L49" s="124" t="s">
        <v>147</v>
      </c>
      <c r="M49" s="124">
        <v>817422</v>
      </c>
      <c r="N49" s="121">
        <v>9254129</v>
      </c>
      <c r="P49" s="122">
        <v>97112</v>
      </c>
      <c r="Q49" s="122">
        <v>108295</v>
      </c>
      <c r="R49" t="s">
        <v>147</v>
      </c>
    </row>
    <row r="50" spans="1:18" ht="13.5" customHeight="1">
      <c r="A50" s="125">
        <v>402</v>
      </c>
      <c r="B50" s="114" t="s">
        <v>175</v>
      </c>
      <c r="C50" s="121">
        <f t="shared" si="2"/>
        <v>7312361</v>
      </c>
      <c r="D50" s="121">
        <f t="shared" si="3"/>
        <v>304925</v>
      </c>
      <c r="E50" s="121">
        <v>2653</v>
      </c>
      <c r="F50" s="121">
        <v>7084</v>
      </c>
      <c r="G50" s="124" t="s">
        <v>147</v>
      </c>
      <c r="H50" s="121">
        <f t="shared" si="4"/>
        <v>50594</v>
      </c>
      <c r="I50" s="124">
        <v>19662</v>
      </c>
      <c r="J50" s="124">
        <v>177783</v>
      </c>
      <c r="K50" s="124">
        <v>47149</v>
      </c>
      <c r="L50" s="124" t="s">
        <v>147</v>
      </c>
      <c r="M50" s="124" t="s">
        <v>147</v>
      </c>
      <c r="N50" s="121">
        <v>7007436</v>
      </c>
      <c r="P50" s="122">
        <v>26817</v>
      </c>
      <c r="Q50" s="122">
        <v>23777</v>
      </c>
      <c r="R50" t="s">
        <v>147</v>
      </c>
    </row>
    <row r="51" spans="1:18" ht="13.5" customHeight="1">
      <c r="A51" s="125">
        <v>403</v>
      </c>
      <c r="B51" s="114" t="s">
        <v>176</v>
      </c>
      <c r="C51" s="121">
        <f t="shared" si="2"/>
        <v>7473110</v>
      </c>
      <c r="D51" s="121">
        <f t="shared" si="3"/>
        <v>542352</v>
      </c>
      <c r="E51" s="121">
        <v>5342</v>
      </c>
      <c r="F51" s="121">
        <v>2188</v>
      </c>
      <c r="G51" s="121">
        <v>34798</v>
      </c>
      <c r="H51" s="121">
        <f t="shared" si="4"/>
        <v>51124</v>
      </c>
      <c r="I51" s="124">
        <v>24173</v>
      </c>
      <c r="J51" s="124">
        <v>303613</v>
      </c>
      <c r="K51" s="124">
        <v>121114</v>
      </c>
      <c r="L51" s="124" t="s">
        <v>147</v>
      </c>
      <c r="M51" s="124" t="s">
        <v>147</v>
      </c>
      <c r="N51" s="121">
        <v>6930758</v>
      </c>
      <c r="P51" s="122">
        <v>35677</v>
      </c>
      <c r="Q51" s="122">
        <v>15447</v>
      </c>
      <c r="R51" t="s">
        <v>147</v>
      </c>
    </row>
    <row r="52" spans="1:18" ht="13.5" customHeight="1">
      <c r="A52" s="125">
        <v>404</v>
      </c>
      <c r="B52" s="114" t="s">
        <v>177</v>
      </c>
      <c r="C52" s="121">
        <f t="shared" si="2"/>
        <v>2110008</v>
      </c>
      <c r="D52" s="121">
        <f t="shared" si="3"/>
        <v>247562</v>
      </c>
      <c r="E52" s="121">
        <v>5174</v>
      </c>
      <c r="F52" s="121">
        <v>2994</v>
      </c>
      <c r="G52" s="124" t="s">
        <v>147</v>
      </c>
      <c r="H52" s="121">
        <f t="shared" si="4"/>
        <v>52575</v>
      </c>
      <c r="I52" s="124">
        <v>31541</v>
      </c>
      <c r="J52" s="124">
        <v>106158</v>
      </c>
      <c r="K52" s="124">
        <v>49120</v>
      </c>
      <c r="L52" s="124" t="s">
        <v>147</v>
      </c>
      <c r="M52" s="124" t="s">
        <v>147</v>
      </c>
      <c r="N52" s="121">
        <v>1862446</v>
      </c>
      <c r="P52" s="122">
        <v>29193</v>
      </c>
      <c r="Q52" s="122">
        <v>23382</v>
      </c>
      <c r="R52" t="s">
        <v>147</v>
      </c>
    </row>
    <row r="53" spans="1:18" ht="13.5" customHeight="1">
      <c r="A53" s="125">
        <v>405</v>
      </c>
      <c r="B53" s="114" t="s">
        <v>178</v>
      </c>
      <c r="C53" s="121">
        <f t="shared" si="2"/>
        <v>1288732</v>
      </c>
      <c r="D53" s="121">
        <f t="shared" si="3"/>
        <v>449940</v>
      </c>
      <c r="E53" s="121">
        <v>7521</v>
      </c>
      <c r="F53" s="121">
        <v>173</v>
      </c>
      <c r="G53" s="124" t="s">
        <v>147</v>
      </c>
      <c r="H53" s="121">
        <f t="shared" si="4"/>
        <v>119278</v>
      </c>
      <c r="I53" s="124">
        <v>23947</v>
      </c>
      <c r="J53" s="124">
        <v>64907</v>
      </c>
      <c r="K53" s="124">
        <v>234114</v>
      </c>
      <c r="L53" s="124" t="s">
        <v>147</v>
      </c>
      <c r="M53" s="124" t="s">
        <v>147</v>
      </c>
      <c r="N53" s="121">
        <v>838792</v>
      </c>
      <c r="P53" s="122">
        <v>76579</v>
      </c>
      <c r="Q53" s="122">
        <v>42699</v>
      </c>
      <c r="R53" t="s">
        <v>147</v>
      </c>
    </row>
    <row r="54" spans="1:18" ht="13.5" customHeight="1">
      <c r="A54" s="125">
        <v>421</v>
      </c>
      <c r="B54" s="114" t="s">
        <v>179</v>
      </c>
      <c r="C54" s="121">
        <f t="shared" si="2"/>
        <v>1272142</v>
      </c>
      <c r="D54" s="121">
        <f t="shared" si="3"/>
        <v>275723</v>
      </c>
      <c r="E54" s="121">
        <v>3150</v>
      </c>
      <c r="F54" s="124" t="s">
        <v>147</v>
      </c>
      <c r="G54" s="124" t="s">
        <v>147</v>
      </c>
      <c r="H54" s="121">
        <f t="shared" si="4"/>
        <v>61222</v>
      </c>
      <c r="I54" s="124">
        <v>13333</v>
      </c>
      <c r="J54" s="124">
        <v>68713</v>
      </c>
      <c r="K54" s="124">
        <v>129305</v>
      </c>
      <c r="L54" s="124" t="s">
        <v>147</v>
      </c>
      <c r="M54" s="124" t="s">
        <v>147</v>
      </c>
      <c r="N54" s="121">
        <v>996419</v>
      </c>
      <c r="P54" s="122">
        <v>44097</v>
      </c>
      <c r="Q54" s="122">
        <v>17125</v>
      </c>
      <c r="R54" t="s">
        <v>147</v>
      </c>
    </row>
    <row r="55" spans="1:18" ht="13.5" customHeight="1">
      <c r="A55" s="125">
        <v>422</v>
      </c>
      <c r="B55" s="114" t="s">
        <v>180</v>
      </c>
      <c r="C55" s="121">
        <f t="shared" si="2"/>
        <v>959171</v>
      </c>
      <c r="D55" s="121">
        <f t="shared" si="3"/>
        <v>272975</v>
      </c>
      <c r="E55" s="121">
        <v>7930</v>
      </c>
      <c r="F55" s="124" t="s">
        <v>147</v>
      </c>
      <c r="G55" s="124" t="s">
        <v>147</v>
      </c>
      <c r="H55" s="121">
        <f t="shared" si="4"/>
        <v>56336</v>
      </c>
      <c r="I55" s="124">
        <v>11190</v>
      </c>
      <c r="J55" s="124">
        <v>67877</v>
      </c>
      <c r="K55" s="124">
        <v>129642</v>
      </c>
      <c r="L55" s="124" t="s">
        <v>147</v>
      </c>
      <c r="M55" s="124" t="s">
        <v>147</v>
      </c>
      <c r="N55" s="121">
        <v>686196</v>
      </c>
      <c r="P55" s="122">
        <v>25953</v>
      </c>
      <c r="Q55" s="122">
        <v>30383</v>
      </c>
      <c r="R55" t="s">
        <v>147</v>
      </c>
    </row>
    <row r="56" spans="1:18" ht="13.5" customHeight="1">
      <c r="A56" s="125">
        <v>441</v>
      </c>
      <c r="B56" s="114" t="s">
        <v>181</v>
      </c>
      <c r="C56" s="121">
        <f t="shared" si="2"/>
        <v>2792718</v>
      </c>
      <c r="D56" s="121">
        <f t="shared" si="3"/>
        <v>428267</v>
      </c>
      <c r="E56" s="121">
        <v>2205</v>
      </c>
      <c r="F56" s="121">
        <v>1240</v>
      </c>
      <c r="G56" s="121">
        <v>60</v>
      </c>
      <c r="H56" s="121">
        <f t="shared" si="4"/>
        <v>108521</v>
      </c>
      <c r="I56" s="124">
        <v>48638</v>
      </c>
      <c r="J56" s="124">
        <v>166545</v>
      </c>
      <c r="K56" s="124">
        <v>101058</v>
      </c>
      <c r="L56" s="124" t="s">
        <v>147</v>
      </c>
      <c r="M56" s="124" t="s">
        <v>147</v>
      </c>
      <c r="N56" s="121">
        <v>2364451</v>
      </c>
      <c r="P56" s="122">
        <v>64568</v>
      </c>
      <c r="Q56" s="122">
        <v>43953</v>
      </c>
      <c r="R56" t="s">
        <v>147</v>
      </c>
    </row>
    <row r="57" spans="1:18" ht="13.5" customHeight="1">
      <c r="A57" s="125">
        <v>442</v>
      </c>
      <c r="B57" s="114" t="s">
        <v>182</v>
      </c>
      <c r="C57" s="121">
        <f t="shared" si="2"/>
        <v>9537064</v>
      </c>
      <c r="D57" s="121">
        <f t="shared" si="3"/>
        <v>399198</v>
      </c>
      <c r="E57" s="121">
        <v>6906</v>
      </c>
      <c r="F57" s="121">
        <v>1053</v>
      </c>
      <c r="G57" s="124" t="s">
        <v>147</v>
      </c>
      <c r="H57" s="121">
        <f t="shared" si="4"/>
        <v>77139</v>
      </c>
      <c r="I57" s="124">
        <v>12801</v>
      </c>
      <c r="J57" s="124" t="s">
        <v>147</v>
      </c>
      <c r="K57" s="124">
        <v>297296</v>
      </c>
      <c r="L57" s="124" t="s">
        <v>147</v>
      </c>
      <c r="M57" s="124">
        <v>4003</v>
      </c>
      <c r="N57" s="121">
        <v>9137866</v>
      </c>
      <c r="P57" s="122">
        <v>30229</v>
      </c>
      <c r="Q57" s="122">
        <v>46910</v>
      </c>
      <c r="R57" t="s">
        <v>147</v>
      </c>
    </row>
    <row r="58" spans="1:18" ht="13.5" customHeight="1">
      <c r="A58" s="125">
        <v>443</v>
      </c>
      <c r="B58" s="114" t="s">
        <v>183</v>
      </c>
      <c r="C58" s="121">
        <f t="shared" si="2"/>
        <v>1010872</v>
      </c>
      <c r="D58" s="121">
        <f t="shared" si="3"/>
        <v>178087</v>
      </c>
      <c r="E58" s="121">
        <v>3463</v>
      </c>
      <c r="F58" s="121">
        <v>294</v>
      </c>
      <c r="G58" s="121">
        <v>195</v>
      </c>
      <c r="H58" s="121">
        <f t="shared" si="4"/>
        <v>39113</v>
      </c>
      <c r="I58" s="124">
        <v>21060</v>
      </c>
      <c r="J58" s="124">
        <v>27779</v>
      </c>
      <c r="K58" s="124">
        <v>86183</v>
      </c>
      <c r="L58" s="124" t="s">
        <v>147</v>
      </c>
      <c r="M58" s="124" t="s">
        <v>147</v>
      </c>
      <c r="N58" s="121">
        <v>832785</v>
      </c>
      <c r="P58" s="122">
        <v>32386</v>
      </c>
      <c r="Q58" s="122">
        <v>6727</v>
      </c>
      <c r="R58" t="s">
        <v>147</v>
      </c>
    </row>
    <row r="59" spans="1:14" ht="13.5" customHeight="1">
      <c r="A59" s="42"/>
      <c r="B59" s="114"/>
      <c r="C59" s="121"/>
      <c r="D59" s="121"/>
      <c r="E59" s="121"/>
      <c r="F59" s="121"/>
      <c r="G59" s="121"/>
      <c r="H59" s="121"/>
      <c r="I59" s="124"/>
      <c r="J59" s="124"/>
      <c r="K59" s="124"/>
      <c r="L59" s="124"/>
      <c r="M59" s="124"/>
      <c r="N59" s="121"/>
    </row>
    <row r="60" spans="1:18" ht="13.5" customHeight="1">
      <c r="A60" s="125">
        <v>444</v>
      </c>
      <c r="B60" s="114" t="s">
        <v>184</v>
      </c>
      <c r="C60" s="121">
        <f t="shared" si="2"/>
        <v>384245</v>
      </c>
      <c r="D60" s="121">
        <f t="shared" si="3"/>
        <v>245842</v>
      </c>
      <c r="E60" s="121">
        <v>3205</v>
      </c>
      <c r="F60" s="121">
        <v>412</v>
      </c>
      <c r="G60" s="121">
        <v>940</v>
      </c>
      <c r="H60" s="121">
        <f t="shared" si="4"/>
        <v>38031</v>
      </c>
      <c r="I60" s="124">
        <v>8651</v>
      </c>
      <c r="J60" s="124">
        <v>2772</v>
      </c>
      <c r="K60" s="124">
        <v>191831</v>
      </c>
      <c r="L60" s="124" t="s">
        <v>147</v>
      </c>
      <c r="M60" s="124" t="s">
        <v>147</v>
      </c>
      <c r="N60" s="121">
        <v>138403</v>
      </c>
      <c r="P60" s="122">
        <v>17822</v>
      </c>
      <c r="Q60" s="122">
        <v>20209</v>
      </c>
      <c r="R60" t="s">
        <v>147</v>
      </c>
    </row>
    <row r="61" spans="1:18" ht="13.5" customHeight="1">
      <c r="A61" s="125">
        <v>445</v>
      </c>
      <c r="B61" s="114" t="s">
        <v>185</v>
      </c>
      <c r="C61" s="121">
        <f t="shared" si="2"/>
        <v>2077797</v>
      </c>
      <c r="D61" s="121">
        <f t="shared" si="3"/>
        <v>418856</v>
      </c>
      <c r="E61" s="121">
        <v>4040</v>
      </c>
      <c r="F61" s="121">
        <v>1359</v>
      </c>
      <c r="G61" s="124" t="s">
        <v>147</v>
      </c>
      <c r="H61" s="121">
        <f t="shared" si="4"/>
        <v>81864</v>
      </c>
      <c r="I61" s="124">
        <v>58597</v>
      </c>
      <c r="J61" s="124" t="s">
        <v>147</v>
      </c>
      <c r="K61" s="124">
        <v>272996</v>
      </c>
      <c r="L61" s="124" t="s">
        <v>147</v>
      </c>
      <c r="M61" s="124" t="s">
        <v>147</v>
      </c>
      <c r="N61" s="121">
        <v>1658941</v>
      </c>
      <c r="P61" s="122">
        <v>45355</v>
      </c>
      <c r="Q61" s="122">
        <v>36509</v>
      </c>
      <c r="R61" t="s">
        <v>147</v>
      </c>
    </row>
    <row r="62" spans="1:18" ht="13.5" customHeight="1">
      <c r="A62" s="125">
        <v>446</v>
      </c>
      <c r="B62" s="114" t="s">
        <v>186</v>
      </c>
      <c r="C62" s="121">
        <f t="shared" si="2"/>
        <v>3795094</v>
      </c>
      <c r="D62" s="121">
        <f t="shared" si="3"/>
        <v>2839024</v>
      </c>
      <c r="E62" s="121">
        <v>18397</v>
      </c>
      <c r="F62" s="121">
        <v>2337</v>
      </c>
      <c r="G62" s="121">
        <v>76104</v>
      </c>
      <c r="H62" s="121">
        <f t="shared" si="4"/>
        <v>58295</v>
      </c>
      <c r="I62" s="124">
        <v>29140</v>
      </c>
      <c r="J62" s="124">
        <v>385133</v>
      </c>
      <c r="K62" s="124">
        <v>262588</v>
      </c>
      <c r="L62" s="124">
        <v>2007030</v>
      </c>
      <c r="M62" s="124" t="s">
        <v>147</v>
      </c>
      <c r="N62" s="121">
        <v>956070</v>
      </c>
      <c r="P62" s="122">
        <v>35560</v>
      </c>
      <c r="Q62" s="122">
        <v>22735</v>
      </c>
      <c r="R62" t="s">
        <v>147</v>
      </c>
    </row>
    <row r="63" spans="1:18" ht="13.5" customHeight="1">
      <c r="A63" s="125">
        <v>447</v>
      </c>
      <c r="B63" s="114" t="s">
        <v>187</v>
      </c>
      <c r="C63" s="121">
        <f t="shared" si="2"/>
        <v>3271775</v>
      </c>
      <c r="D63" s="121">
        <f t="shared" si="3"/>
        <v>581842</v>
      </c>
      <c r="E63" s="121">
        <v>6327</v>
      </c>
      <c r="F63" s="121">
        <v>594</v>
      </c>
      <c r="G63" s="124" t="s">
        <v>147</v>
      </c>
      <c r="H63" s="121">
        <f t="shared" si="4"/>
        <v>59285</v>
      </c>
      <c r="I63" s="124">
        <v>26500</v>
      </c>
      <c r="J63" s="124">
        <v>334140</v>
      </c>
      <c r="K63" s="124">
        <v>154996</v>
      </c>
      <c r="L63" s="124" t="s">
        <v>147</v>
      </c>
      <c r="M63" s="124" t="s">
        <v>147</v>
      </c>
      <c r="N63" s="121">
        <v>2689933</v>
      </c>
      <c r="P63" s="122">
        <v>40867</v>
      </c>
      <c r="Q63" s="122">
        <v>18418</v>
      </c>
      <c r="R63" t="s">
        <v>147</v>
      </c>
    </row>
    <row r="64" spans="1:18" ht="13.5" customHeight="1">
      <c r="A64" s="125">
        <v>462</v>
      </c>
      <c r="B64" s="114" t="s">
        <v>188</v>
      </c>
      <c r="C64" s="121">
        <f t="shared" si="2"/>
        <v>1514381</v>
      </c>
      <c r="D64" s="121">
        <f t="shared" si="3"/>
        <v>782683</v>
      </c>
      <c r="E64" s="121">
        <v>4604</v>
      </c>
      <c r="F64" s="121">
        <v>5634</v>
      </c>
      <c r="G64" s="121">
        <v>1214</v>
      </c>
      <c r="H64" s="121">
        <f t="shared" si="4"/>
        <v>87790</v>
      </c>
      <c r="I64" s="124">
        <v>20851</v>
      </c>
      <c r="J64" s="124">
        <v>68314</v>
      </c>
      <c r="K64" s="124">
        <v>584359</v>
      </c>
      <c r="L64" s="124">
        <v>9917</v>
      </c>
      <c r="M64" s="124" t="s">
        <v>147</v>
      </c>
      <c r="N64" s="121">
        <v>731698</v>
      </c>
      <c r="P64" s="122">
        <v>39409</v>
      </c>
      <c r="Q64" s="122">
        <v>48381</v>
      </c>
      <c r="R64" t="s">
        <v>147</v>
      </c>
    </row>
    <row r="65" spans="1:18" ht="13.5" customHeight="1">
      <c r="A65" s="125">
        <v>463</v>
      </c>
      <c r="B65" s="114" t="s">
        <v>189</v>
      </c>
      <c r="C65" s="121">
        <f t="shared" si="2"/>
        <v>4507131</v>
      </c>
      <c r="D65" s="121">
        <f t="shared" si="3"/>
        <v>425899</v>
      </c>
      <c r="E65" s="121">
        <v>6591</v>
      </c>
      <c r="F65" s="121">
        <v>348</v>
      </c>
      <c r="G65" s="124" t="s">
        <v>147</v>
      </c>
      <c r="H65" s="121">
        <f t="shared" si="4"/>
        <v>92862</v>
      </c>
      <c r="I65" s="124">
        <v>14506</v>
      </c>
      <c r="J65" s="124">
        <v>252505</v>
      </c>
      <c r="K65" s="124">
        <v>59087</v>
      </c>
      <c r="L65" s="124" t="s">
        <v>147</v>
      </c>
      <c r="M65" s="124" t="s">
        <v>147</v>
      </c>
      <c r="N65" s="121">
        <v>4081232</v>
      </c>
      <c r="P65" s="122">
        <v>75963</v>
      </c>
      <c r="Q65" s="122">
        <v>16899</v>
      </c>
      <c r="R65" t="s">
        <v>147</v>
      </c>
    </row>
    <row r="66" spans="1:18" ht="13.5" customHeight="1">
      <c r="A66" s="125">
        <v>464</v>
      </c>
      <c r="B66" s="114" t="s">
        <v>190</v>
      </c>
      <c r="C66" s="121">
        <f t="shared" si="2"/>
        <v>9585095</v>
      </c>
      <c r="D66" s="121">
        <f t="shared" si="3"/>
        <v>4249070</v>
      </c>
      <c r="E66" s="121">
        <v>1892</v>
      </c>
      <c r="F66" s="121">
        <v>3790</v>
      </c>
      <c r="G66" s="124">
        <v>548</v>
      </c>
      <c r="H66" s="121">
        <f t="shared" si="4"/>
        <v>34126</v>
      </c>
      <c r="I66" s="124">
        <v>1380</v>
      </c>
      <c r="J66" s="124" t="s">
        <v>147</v>
      </c>
      <c r="K66" s="124">
        <v>313232</v>
      </c>
      <c r="L66" s="124">
        <v>3894102</v>
      </c>
      <c r="M66" s="124" t="s">
        <v>147</v>
      </c>
      <c r="N66" s="121">
        <v>5336025</v>
      </c>
      <c r="P66" s="122">
        <v>12128</v>
      </c>
      <c r="Q66" s="122">
        <v>21998</v>
      </c>
      <c r="R66" t="s">
        <v>147</v>
      </c>
    </row>
    <row r="67" spans="1:18" ht="13.5" customHeight="1">
      <c r="A67" s="125">
        <v>465</v>
      </c>
      <c r="B67" s="114" t="s">
        <v>191</v>
      </c>
      <c r="C67" s="121">
        <f t="shared" si="2"/>
        <v>2566710</v>
      </c>
      <c r="D67" s="121">
        <f t="shared" si="3"/>
        <v>759445</v>
      </c>
      <c r="E67" s="121">
        <v>4078</v>
      </c>
      <c r="F67" s="121">
        <v>4043</v>
      </c>
      <c r="G67" s="121">
        <v>56283</v>
      </c>
      <c r="H67" s="121">
        <f t="shared" si="4"/>
        <v>192550</v>
      </c>
      <c r="I67" s="124">
        <v>3840</v>
      </c>
      <c r="J67" s="124">
        <v>330775</v>
      </c>
      <c r="K67" s="124">
        <v>167876</v>
      </c>
      <c r="L67" s="124" t="s">
        <v>147</v>
      </c>
      <c r="M67" s="124" t="s">
        <v>147</v>
      </c>
      <c r="N67" s="121">
        <v>1807265</v>
      </c>
      <c r="P67" s="122">
        <v>120089</v>
      </c>
      <c r="Q67" s="122">
        <v>72461</v>
      </c>
      <c r="R67" t="s">
        <v>147</v>
      </c>
    </row>
    <row r="68" spans="1:18" ht="13.5" customHeight="1">
      <c r="A68" s="125">
        <v>481</v>
      </c>
      <c r="B68" s="114" t="s">
        <v>192</v>
      </c>
      <c r="C68" s="121">
        <f t="shared" si="2"/>
        <v>3069938</v>
      </c>
      <c r="D68" s="121">
        <f t="shared" si="3"/>
        <v>533213</v>
      </c>
      <c r="E68" s="121">
        <v>4075</v>
      </c>
      <c r="F68" s="124" t="s">
        <v>147</v>
      </c>
      <c r="G68" s="121">
        <v>400</v>
      </c>
      <c r="H68" s="121">
        <f t="shared" si="4"/>
        <v>44169</v>
      </c>
      <c r="I68" s="124">
        <v>40042</v>
      </c>
      <c r="J68" s="124">
        <v>20630</v>
      </c>
      <c r="K68" s="124">
        <v>271969</v>
      </c>
      <c r="L68" s="124">
        <v>151928</v>
      </c>
      <c r="M68" s="124" t="s">
        <v>147</v>
      </c>
      <c r="N68" s="121">
        <v>2536725</v>
      </c>
      <c r="P68" s="122">
        <v>30688</v>
      </c>
      <c r="Q68" s="122">
        <v>13481</v>
      </c>
      <c r="R68" t="s">
        <v>147</v>
      </c>
    </row>
    <row r="69" spans="1:18" ht="13.5" customHeight="1">
      <c r="A69" s="125">
        <v>482</v>
      </c>
      <c r="B69" s="114" t="s">
        <v>193</v>
      </c>
      <c r="C69" s="121">
        <f t="shared" si="2"/>
        <v>29985683</v>
      </c>
      <c r="D69" s="121">
        <f t="shared" si="3"/>
        <v>315615</v>
      </c>
      <c r="E69" s="121">
        <v>9854</v>
      </c>
      <c r="F69" s="124">
        <v>994</v>
      </c>
      <c r="G69" s="121">
        <v>7530</v>
      </c>
      <c r="H69" s="121">
        <f t="shared" si="4"/>
        <v>47615</v>
      </c>
      <c r="I69" s="124">
        <v>13552</v>
      </c>
      <c r="J69" s="124">
        <v>97005</v>
      </c>
      <c r="K69" s="124">
        <v>139065</v>
      </c>
      <c r="L69" s="124" t="s">
        <v>147</v>
      </c>
      <c r="M69" s="124" t="s">
        <v>147</v>
      </c>
      <c r="N69" s="121">
        <v>29670068</v>
      </c>
      <c r="P69" s="122">
        <v>25245</v>
      </c>
      <c r="Q69" s="122">
        <v>22370</v>
      </c>
      <c r="R69" t="s">
        <v>147</v>
      </c>
    </row>
    <row r="70" spans="1:14" ht="13.5" customHeight="1">
      <c r="A70" s="42"/>
      <c r="B70" s="114"/>
      <c r="C70" s="121"/>
      <c r="D70" s="121"/>
      <c r="E70" s="121"/>
      <c r="F70" s="121"/>
      <c r="G70" s="121"/>
      <c r="H70" s="121"/>
      <c r="I70" s="124"/>
      <c r="J70" s="124"/>
      <c r="K70" s="124"/>
      <c r="L70" s="124"/>
      <c r="M70" s="124"/>
      <c r="N70" s="121"/>
    </row>
    <row r="71" spans="1:18" ht="13.5" customHeight="1">
      <c r="A71" s="125">
        <v>501</v>
      </c>
      <c r="B71" s="114" t="s">
        <v>194</v>
      </c>
      <c r="C71" s="121">
        <f t="shared" si="2"/>
        <v>2781933</v>
      </c>
      <c r="D71" s="121">
        <f t="shared" si="3"/>
        <v>218246</v>
      </c>
      <c r="E71" s="126">
        <v>2361</v>
      </c>
      <c r="F71" s="126">
        <v>73</v>
      </c>
      <c r="G71" s="127" t="s">
        <v>147</v>
      </c>
      <c r="H71" s="121">
        <f t="shared" si="4"/>
        <v>59271</v>
      </c>
      <c r="I71" s="127">
        <v>21495</v>
      </c>
      <c r="J71" s="127">
        <v>1808</v>
      </c>
      <c r="K71" s="127">
        <v>133238</v>
      </c>
      <c r="L71" s="127" t="s">
        <v>147</v>
      </c>
      <c r="M71" s="127" t="s">
        <v>147</v>
      </c>
      <c r="N71" s="126">
        <v>2563687</v>
      </c>
      <c r="P71" s="122">
        <v>35536</v>
      </c>
      <c r="Q71" s="122">
        <v>23735</v>
      </c>
      <c r="R71" t="s">
        <v>147</v>
      </c>
    </row>
    <row r="72" spans="1:18" ht="13.5" customHeight="1">
      <c r="A72" s="125">
        <v>502</v>
      </c>
      <c r="B72" s="114" t="s">
        <v>195</v>
      </c>
      <c r="C72" s="121">
        <f t="shared" si="2"/>
        <v>2074094</v>
      </c>
      <c r="D72" s="121">
        <f t="shared" si="3"/>
        <v>288096</v>
      </c>
      <c r="E72" s="126">
        <v>1368</v>
      </c>
      <c r="F72" s="126">
        <v>386</v>
      </c>
      <c r="G72" s="126">
        <v>788</v>
      </c>
      <c r="H72" s="121">
        <f t="shared" si="4"/>
        <v>37162</v>
      </c>
      <c r="I72" s="127" t="s">
        <v>147</v>
      </c>
      <c r="J72" s="127">
        <v>168801</v>
      </c>
      <c r="K72" s="127">
        <v>79591</v>
      </c>
      <c r="L72" s="127" t="s">
        <v>147</v>
      </c>
      <c r="M72" s="127" t="s">
        <v>147</v>
      </c>
      <c r="N72" s="126">
        <v>1785998</v>
      </c>
      <c r="P72" s="122">
        <v>37162</v>
      </c>
      <c r="Q72" t="s">
        <v>147</v>
      </c>
      <c r="R72" t="s">
        <v>147</v>
      </c>
    </row>
    <row r="73" spans="1:18" ht="13.5" customHeight="1">
      <c r="A73" s="125">
        <v>503</v>
      </c>
      <c r="B73" s="114" t="s">
        <v>196</v>
      </c>
      <c r="C73" s="121">
        <f t="shared" si="2"/>
        <v>1045387</v>
      </c>
      <c r="D73" s="121">
        <f t="shared" si="3"/>
        <v>343793</v>
      </c>
      <c r="E73" s="126">
        <v>4593</v>
      </c>
      <c r="F73" s="127" t="s">
        <v>147</v>
      </c>
      <c r="G73" s="127" t="s">
        <v>147</v>
      </c>
      <c r="H73" s="121">
        <f t="shared" si="4"/>
        <v>14984</v>
      </c>
      <c r="I73" s="127">
        <v>11412</v>
      </c>
      <c r="J73" s="127" t="s">
        <v>147</v>
      </c>
      <c r="K73" s="127">
        <v>310672</v>
      </c>
      <c r="L73" s="127" t="s">
        <v>147</v>
      </c>
      <c r="M73" s="127">
        <v>2132</v>
      </c>
      <c r="N73" s="126">
        <v>701594</v>
      </c>
      <c r="P73" s="122">
        <v>7826</v>
      </c>
      <c r="Q73" s="122">
        <v>7158</v>
      </c>
      <c r="R73" t="s">
        <v>147</v>
      </c>
    </row>
    <row r="74" spans="1:18" ht="13.5" customHeight="1">
      <c r="A74" s="125">
        <v>504</v>
      </c>
      <c r="B74" s="114" t="s">
        <v>197</v>
      </c>
      <c r="C74" s="121">
        <f t="shared" si="2"/>
        <v>512750</v>
      </c>
      <c r="D74" s="121">
        <f t="shared" si="3"/>
        <v>364250</v>
      </c>
      <c r="E74" s="126">
        <v>9984</v>
      </c>
      <c r="F74" s="126">
        <v>3193</v>
      </c>
      <c r="G74" s="126">
        <v>10185</v>
      </c>
      <c r="H74" s="121">
        <f t="shared" si="4"/>
        <v>77851</v>
      </c>
      <c r="I74" s="127">
        <v>32569</v>
      </c>
      <c r="J74" s="127">
        <v>21123</v>
      </c>
      <c r="K74" s="127">
        <v>209345</v>
      </c>
      <c r="L74" s="127" t="s">
        <v>147</v>
      </c>
      <c r="M74" s="127" t="s">
        <v>147</v>
      </c>
      <c r="N74" s="126">
        <v>148500</v>
      </c>
      <c r="P74" s="122">
        <v>37188</v>
      </c>
      <c r="Q74" s="122">
        <v>40663</v>
      </c>
      <c r="R74" t="s">
        <v>147</v>
      </c>
    </row>
    <row r="75" spans="1:14" ht="13.5" customHeight="1">
      <c r="A75" s="42"/>
      <c r="B75" s="114"/>
      <c r="C75" s="121"/>
      <c r="D75" s="121"/>
      <c r="E75" s="121"/>
      <c r="F75" s="121"/>
      <c r="G75" s="121"/>
      <c r="H75" s="121"/>
      <c r="I75" s="124"/>
      <c r="J75" s="124"/>
      <c r="K75" s="124"/>
      <c r="L75" s="124"/>
      <c r="M75" s="124"/>
      <c r="N75" s="121"/>
    </row>
    <row r="76" spans="1:18" ht="13.5" customHeight="1">
      <c r="A76" s="125">
        <v>521</v>
      </c>
      <c r="B76" s="114" t="s">
        <v>198</v>
      </c>
      <c r="C76" s="121">
        <f t="shared" si="2"/>
        <v>3653842</v>
      </c>
      <c r="D76" s="121">
        <f t="shared" si="3"/>
        <v>691022</v>
      </c>
      <c r="E76" s="121">
        <v>11499</v>
      </c>
      <c r="F76" s="121">
        <v>1465</v>
      </c>
      <c r="G76" s="121">
        <v>4002</v>
      </c>
      <c r="H76" s="121">
        <f t="shared" si="4"/>
        <v>234661</v>
      </c>
      <c r="I76" s="124">
        <v>21667</v>
      </c>
      <c r="J76" s="124">
        <v>80066</v>
      </c>
      <c r="K76" s="124">
        <v>317118</v>
      </c>
      <c r="L76" s="124">
        <v>3599</v>
      </c>
      <c r="M76" s="124">
        <v>16945</v>
      </c>
      <c r="N76" s="121">
        <v>2962820</v>
      </c>
      <c r="P76" s="122">
        <v>98981</v>
      </c>
      <c r="Q76" s="122">
        <v>135680</v>
      </c>
      <c r="R76" t="s">
        <v>147</v>
      </c>
    </row>
    <row r="77" spans="1:18" ht="13.5" customHeight="1">
      <c r="A77" s="125">
        <v>522</v>
      </c>
      <c r="B77" s="114" t="s">
        <v>199</v>
      </c>
      <c r="C77" s="121">
        <f t="shared" si="2"/>
        <v>11087697</v>
      </c>
      <c r="D77" s="121">
        <f t="shared" si="3"/>
        <v>25785</v>
      </c>
      <c r="E77" s="121">
        <v>221</v>
      </c>
      <c r="F77" s="121">
        <v>95</v>
      </c>
      <c r="G77" s="124" t="s">
        <v>147</v>
      </c>
      <c r="H77" s="121">
        <f t="shared" si="4"/>
        <v>7943</v>
      </c>
      <c r="I77" s="124">
        <v>7969</v>
      </c>
      <c r="J77" s="124" t="s">
        <v>147</v>
      </c>
      <c r="K77" s="124">
        <v>9557</v>
      </c>
      <c r="L77" s="124" t="s">
        <v>147</v>
      </c>
      <c r="M77" s="124" t="s">
        <v>147</v>
      </c>
      <c r="N77" s="121">
        <v>11061912</v>
      </c>
      <c r="P77" s="122">
        <v>5924</v>
      </c>
      <c r="Q77" s="122">
        <v>2019</v>
      </c>
      <c r="R77" t="s">
        <v>147</v>
      </c>
    </row>
    <row r="78" spans="1:18" ht="13.5" customHeight="1">
      <c r="A78" s="125">
        <v>523</v>
      </c>
      <c r="B78" s="114" t="s">
        <v>200</v>
      </c>
      <c r="C78" s="121">
        <f t="shared" si="2"/>
        <v>557197</v>
      </c>
      <c r="D78" s="121">
        <f t="shared" si="3"/>
        <v>287882</v>
      </c>
      <c r="E78" s="121">
        <v>952</v>
      </c>
      <c r="F78" s="124" t="s">
        <v>147</v>
      </c>
      <c r="G78" s="124" t="s">
        <v>147</v>
      </c>
      <c r="H78" s="121">
        <f t="shared" si="4"/>
        <v>20431</v>
      </c>
      <c r="I78" s="124">
        <v>10216</v>
      </c>
      <c r="J78" s="124" t="s">
        <v>147</v>
      </c>
      <c r="K78" s="124">
        <v>87556</v>
      </c>
      <c r="L78" s="124">
        <v>94382</v>
      </c>
      <c r="M78" s="124">
        <v>74345</v>
      </c>
      <c r="N78" s="121">
        <v>269315</v>
      </c>
      <c r="P78" s="122">
        <v>9704</v>
      </c>
      <c r="Q78" s="122">
        <v>10727</v>
      </c>
      <c r="R78" t="s">
        <v>147</v>
      </c>
    </row>
    <row r="79" spans="1:18" ht="13.5" customHeight="1">
      <c r="A79" s="125">
        <v>524</v>
      </c>
      <c r="B79" s="114" t="s">
        <v>201</v>
      </c>
      <c r="C79" s="121">
        <f t="shared" si="2"/>
        <v>682952</v>
      </c>
      <c r="D79" s="121">
        <f t="shared" si="3"/>
        <v>601762</v>
      </c>
      <c r="E79" s="121">
        <v>6765</v>
      </c>
      <c r="F79" s="121">
        <v>51</v>
      </c>
      <c r="G79" s="121">
        <v>9516</v>
      </c>
      <c r="H79" s="121">
        <f t="shared" si="4"/>
        <v>39820</v>
      </c>
      <c r="I79" s="124">
        <v>25290</v>
      </c>
      <c r="J79" s="124">
        <v>7886</v>
      </c>
      <c r="K79" s="124">
        <v>167639</v>
      </c>
      <c r="L79" s="124">
        <v>15761</v>
      </c>
      <c r="M79" s="124">
        <v>329034</v>
      </c>
      <c r="N79" s="121">
        <v>81190</v>
      </c>
      <c r="P79" s="122">
        <v>26320</v>
      </c>
      <c r="Q79" s="122">
        <v>13500</v>
      </c>
      <c r="R79" t="s">
        <v>147</v>
      </c>
    </row>
    <row r="80" spans="1:18" ht="13.5" customHeight="1">
      <c r="A80" s="125">
        <v>525</v>
      </c>
      <c r="B80" s="114" t="s">
        <v>202</v>
      </c>
      <c r="C80" s="121">
        <f t="shared" si="2"/>
        <v>1322851</v>
      </c>
      <c r="D80" s="121">
        <f t="shared" si="3"/>
        <v>679583</v>
      </c>
      <c r="E80" s="121">
        <v>3516</v>
      </c>
      <c r="F80" s="124" t="s">
        <v>147</v>
      </c>
      <c r="G80" s="124" t="s">
        <v>147</v>
      </c>
      <c r="H80" s="121">
        <f t="shared" si="4"/>
        <v>51802</v>
      </c>
      <c r="I80" s="124">
        <v>20570</v>
      </c>
      <c r="J80" s="124">
        <v>12197</v>
      </c>
      <c r="K80" s="124">
        <v>591498</v>
      </c>
      <c r="L80" s="124" t="s">
        <v>147</v>
      </c>
      <c r="M80" s="124" t="s">
        <v>147</v>
      </c>
      <c r="N80" s="121">
        <v>643268</v>
      </c>
      <c r="P80" s="122">
        <v>21187</v>
      </c>
      <c r="Q80" s="122">
        <v>30615</v>
      </c>
      <c r="R80" t="s">
        <v>147</v>
      </c>
    </row>
    <row r="81" spans="1:18" ht="13.5" customHeight="1">
      <c r="A81" s="125">
        <v>526</v>
      </c>
      <c r="B81" s="114" t="s">
        <v>203</v>
      </c>
      <c r="C81" s="121">
        <f t="shared" si="2"/>
        <v>997023</v>
      </c>
      <c r="D81" s="121">
        <f t="shared" si="3"/>
        <v>292928</v>
      </c>
      <c r="E81" s="121">
        <v>713</v>
      </c>
      <c r="F81" s="121">
        <v>37</v>
      </c>
      <c r="G81" s="124" t="s">
        <v>147</v>
      </c>
      <c r="H81" s="121">
        <f t="shared" si="4"/>
        <v>54444</v>
      </c>
      <c r="I81" s="124">
        <v>26704</v>
      </c>
      <c r="J81" s="124">
        <v>123957</v>
      </c>
      <c r="K81" s="124">
        <v>87073</v>
      </c>
      <c r="L81" s="124" t="s">
        <v>147</v>
      </c>
      <c r="M81" s="124" t="s">
        <v>147</v>
      </c>
      <c r="N81" s="121">
        <v>704095</v>
      </c>
      <c r="P81" s="122">
        <v>28244</v>
      </c>
      <c r="Q81" s="122">
        <v>26200</v>
      </c>
      <c r="R81" t="s">
        <v>147</v>
      </c>
    </row>
    <row r="82" spans="1:18" ht="13.5" customHeight="1">
      <c r="A82" s="125">
        <v>527</v>
      </c>
      <c r="B82" s="114" t="s">
        <v>204</v>
      </c>
      <c r="C82" s="121">
        <f t="shared" si="2"/>
        <v>760999</v>
      </c>
      <c r="D82" s="121">
        <f t="shared" si="3"/>
        <v>38084</v>
      </c>
      <c r="E82" s="121">
        <v>2717</v>
      </c>
      <c r="F82" s="124" t="s">
        <v>147</v>
      </c>
      <c r="G82" s="124" t="s">
        <v>147</v>
      </c>
      <c r="H82" s="121">
        <f t="shared" si="4"/>
        <v>8983</v>
      </c>
      <c r="I82" s="124" t="s">
        <v>147</v>
      </c>
      <c r="J82" s="124" t="s">
        <v>147</v>
      </c>
      <c r="K82" s="124">
        <v>24515</v>
      </c>
      <c r="L82" s="124" t="s">
        <v>147</v>
      </c>
      <c r="M82" s="124">
        <v>1869</v>
      </c>
      <c r="N82" s="121">
        <v>722915</v>
      </c>
      <c r="P82" s="122">
        <v>5373</v>
      </c>
      <c r="Q82" s="122">
        <v>3610</v>
      </c>
      <c r="R82" t="s">
        <v>147</v>
      </c>
    </row>
    <row r="83" spans="1:14" ht="13.5" customHeight="1">
      <c r="A83" s="66"/>
      <c r="B83" s="67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</row>
    <row r="84" spans="1:14" ht="13.5" customHeight="1">
      <c r="A84" s="71" t="s">
        <v>205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</row>
    <row r="85" spans="1:14" ht="13.5" customHeight="1">
      <c r="A85" s="71" t="s">
        <v>206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</row>
    <row r="86" ht="13.5" customHeight="1"/>
  </sheetData>
  <mergeCells count="14">
    <mergeCell ref="H5:H6"/>
    <mergeCell ref="I5:I6"/>
    <mergeCell ref="J5:J6"/>
    <mergeCell ref="K5:K6"/>
    <mergeCell ref="A3:B6"/>
    <mergeCell ref="C3:C6"/>
    <mergeCell ref="N3:N6"/>
    <mergeCell ref="D4:D6"/>
    <mergeCell ref="E4:E6"/>
    <mergeCell ref="H4:K4"/>
    <mergeCell ref="L4:L6"/>
    <mergeCell ref="M4:M6"/>
    <mergeCell ref="F5:F6"/>
    <mergeCell ref="G5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2"/>
  <sheetViews>
    <sheetView workbookViewId="0" topLeftCell="A1">
      <selection activeCell="E23" sqref="E23"/>
    </sheetView>
  </sheetViews>
  <sheetFormatPr defaultColWidth="9.00390625" defaultRowHeight="13.5"/>
  <cols>
    <col min="1" max="1" width="2.625" style="0" customWidth="1"/>
    <col min="2" max="2" width="4.125" style="0" customWidth="1"/>
    <col min="3" max="3" width="22.625" style="0" customWidth="1"/>
    <col min="4" max="4" width="1.625" style="0" customWidth="1"/>
    <col min="5" max="5" width="15.625" style="0" customWidth="1"/>
    <col min="6" max="6" width="10.625" style="0" customWidth="1"/>
    <col min="7" max="7" width="15.625" style="0" customWidth="1"/>
    <col min="8" max="8" width="10.625" style="0" customWidth="1"/>
    <col min="9" max="9" width="15.625" style="0" customWidth="1"/>
    <col min="10" max="10" width="10.625" style="0" customWidth="1"/>
    <col min="11" max="11" width="15.625" style="0" customWidth="1"/>
    <col min="12" max="12" width="10.625" style="0" customWidth="1"/>
    <col min="13" max="13" width="15.625" style="0" customWidth="1"/>
    <col min="14" max="14" width="10.625" style="0" customWidth="1"/>
    <col min="15" max="15" width="5.625" style="0" customWidth="1"/>
  </cols>
  <sheetData>
    <row r="1" spans="1:15" ht="13.5" customHeight="1">
      <c r="A1" s="72" t="s">
        <v>207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3.5" customHeight="1">
      <c r="A2" s="72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3.5" customHeight="1">
      <c r="A3" s="20"/>
      <c r="B3" s="19" t="s">
        <v>208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3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O4" s="128" t="s">
        <v>209</v>
      </c>
    </row>
    <row r="5" spans="1:15" ht="15" customHeight="1" thickTop="1">
      <c r="A5" s="22" t="s">
        <v>210</v>
      </c>
      <c r="B5" s="22"/>
      <c r="C5" s="22"/>
      <c r="D5" s="23"/>
      <c r="E5" s="129" t="s">
        <v>211</v>
      </c>
      <c r="F5" s="130"/>
      <c r="G5" s="129" t="s">
        <v>212</v>
      </c>
      <c r="H5" s="130"/>
      <c r="I5" s="129" t="s">
        <v>213</v>
      </c>
      <c r="J5" s="130"/>
      <c r="K5" s="129" t="s">
        <v>214</v>
      </c>
      <c r="L5" s="130"/>
      <c r="M5" s="129" t="s">
        <v>215</v>
      </c>
      <c r="N5" s="130"/>
      <c r="O5" s="131" t="s">
        <v>216</v>
      </c>
    </row>
    <row r="6" spans="1:15" ht="15" customHeight="1">
      <c r="A6" s="33"/>
      <c r="B6" s="33"/>
      <c r="C6" s="33"/>
      <c r="D6" s="34"/>
      <c r="E6" s="132" t="s">
        <v>217</v>
      </c>
      <c r="F6" s="132" t="s">
        <v>218</v>
      </c>
      <c r="G6" s="132" t="s">
        <v>217</v>
      </c>
      <c r="H6" s="132" t="s">
        <v>218</v>
      </c>
      <c r="I6" s="132" t="s">
        <v>217</v>
      </c>
      <c r="J6" s="132" t="s">
        <v>218</v>
      </c>
      <c r="K6" s="132" t="s">
        <v>219</v>
      </c>
      <c r="L6" s="132" t="s">
        <v>220</v>
      </c>
      <c r="M6" s="132" t="s">
        <v>219</v>
      </c>
      <c r="N6" s="132" t="s">
        <v>220</v>
      </c>
      <c r="O6" s="133"/>
    </row>
    <row r="7" spans="1:15" ht="13.5" customHeight="1">
      <c r="A7" s="38"/>
      <c r="B7" s="38"/>
      <c r="C7" s="38"/>
      <c r="D7" s="39"/>
      <c r="E7" s="38"/>
      <c r="F7" s="73" t="s">
        <v>221</v>
      </c>
      <c r="G7" s="38"/>
      <c r="H7" s="73" t="s">
        <v>221</v>
      </c>
      <c r="I7" s="38"/>
      <c r="J7" s="73" t="s">
        <v>221</v>
      </c>
      <c r="K7" s="73"/>
      <c r="L7" s="73" t="s">
        <v>222</v>
      </c>
      <c r="M7" s="38"/>
      <c r="N7" s="73" t="s">
        <v>222</v>
      </c>
      <c r="O7" s="134"/>
    </row>
    <row r="8" spans="1:15" ht="6" customHeight="1">
      <c r="A8" s="38"/>
      <c r="B8" s="38"/>
      <c r="C8" s="38"/>
      <c r="D8" s="39"/>
      <c r="E8" s="38"/>
      <c r="F8" s="73"/>
      <c r="G8" s="38"/>
      <c r="H8" s="73"/>
      <c r="I8" s="38"/>
      <c r="J8" s="73"/>
      <c r="K8" s="73"/>
      <c r="L8" s="73"/>
      <c r="M8" s="38"/>
      <c r="N8" s="73"/>
      <c r="O8" s="134"/>
    </row>
    <row r="9" spans="1:15" s="50" customFormat="1" ht="13.5" customHeight="1">
      <c r="A9" s="135" t="s">
        <v>223</v>
      </c>
      <c r="B9" s="135"/>
      <c r="C9" s="135"/>
      <c r="D9" s="136"/>
      <c r="E9" s="137">
        <v>726929868</v>
      </c>
      <c r="F9" s="138">
        <v>100</v>
      </c>
      <c r="G9" s="137">
        <v>697664261</v>
      </c>
      <c r="H9" s="138">
        <v>100</v>
      </c>
      <c r="I9" s="137">
        <v>697065113</v>
      </c>
      <c r="J9" s="138">
        <v>100</v>
      </c>
      <c r="K9" s="139">
        <v>663426643</v>
      </c>
      <c r="L9" s="54">
        <v>100</v>
      </c>
      <c r="M9" s="85">
        <v>618006281</v>
      </c>
      <c r="N9" s="138">
        <f>M9/$M$9*100</f>
        <v>100</v>
      </c>
      <c r="O9" s="140" t="s">
        <v>224</v>
      </c>
    </row>
    <row r="10" spans="1:15" ht="9" customHeight="1">
      <c r="A10" s="38"/>
      <c r="B10" s="38"/>
      <c r="C10" s="38"/>
      <c r="D10" s="39"/>
      <c r="E10" s="141"/>
      <c r="F10" s="142"/>
      <c r="G10" s="141"/>
      <c r="H10" s="143"/>
      <c r="I10" s="143"/>
      <c r="J10" s="143"/>
      <c r="L10" s="144"/>
      <c r="M10" s="86"/>
      <c r="O10" s="134"/>
    </row>
    <row r="11" spans="1:15" ht="13.5" customHeight="1">
      <c r="A11" s="42">
        <v>1</v>
      </c>
      <c r="B11" s="57" t="s">
        <v>225</v>
      </c>
      <c r="C11" s="57"/>
      <c r="D11" s="39"/>
      <c r="E11" s="141">
        <v>538045252</v>
      </c>
      <c r="F11" s="142">
        <v>74.01611567843845</v>
      </c>
      <c r="G11" s="141">
        <v>526574215</v>
      </c>
      <c r="H11" s="142">
        <v>75.47673636674934</v>
      </c>
      <c r="I11" s="141">
        <v>531513360</v>
      </c>
      <c r="J11" s="142">
        <v>76.25017377680756</v>
      </c>
      <c r="K11" s="141">
        <v>492409802</v>
      </c>
      <c r="L11" s="144">
        <v>74.2</v>
      </c>
      <c r="M11" s="86">
        <v>454157844</v>
      </c>
      <c r="N11" s="142">
        <f>M11/$M$9*100</f>
        <v>73.48757738596511</v>
      </c>
      <c r="O11" s="145">
        <v>1</v>
      </c>
    </row>
    <row r="12" spans="1:15" ht="7.5" customHeight="1">
      <c r="A12" s="38"/>
      <c r="B12" s="38"/>
      <c r="C12" s="38"/>
      <c r="D12" s="39"/>
      <c r="E12" s="141"/>
      <c r="F12" s="142"/>
      <c r="G12" s="141"/>
      <c r="H12" s="143"/>
      <c r="I12" s="143"/>
      <c r="J12" s="143"/>
      <c r="L12" s="144"/>
      <c r="M12" s="86"/>
      <c r="N12" s="142"/>
      <c r="O12" s="134"/>
    </row>
    <row r="13" spans="1:15" ht="12.75" customHeight="1">
      <c r="A13" s="38"/>
      <c r="B13" s="42" t="s">
        <v>10</v>
      </c>
      <c r="C13" s="146" t="s">
        <v>226</v>
      </c>
      <c r="D13" s="39"/>
      <c r="E13" s="147">
        <v>13497893</v>
      </c>
      <c r="F13" s="142">
        <v>1.856835658319655</v>
      </c>
      <c r="G13" s="141">
        <v>13918946</v>
      </c>
      <c r="H13" s="142">
        <v>1.9950779734724007</v>
      </c>
      <c r="I13" s="141">
        <v>13579963</v>
      </c>
      <c r="J13" s="142">
        <v>1.9481627679737288</v>
      </c>
      <c r="K13" s="141">
        <v>11913727</v>
      </c>
      <c r="L13" s="144">
        <v>1.8</v>
      </c>
      <c r="M13" s="86">
        <v>13497922</v>
      </c>
      <c r="N13" s="142">
        <f aca="true" t="shared" si="0" ref="N13:N18">M13/$M$9*100</f>
        <v>2.184107575437409</v>
      </c>
      <c r="O13" s="145" t="s">
        <v>10</v>
      </c>
    </row>
    <row r="14" spans="1:15" ht="13.5" customHeight="1">
      <c r="A14" s="38"/>
      <c r="B14" s="42" t="s">
        <v>12</v>
      </c>
      <c r="C14" s="59" t="s">
        <v>227</v>
      </c>
      <c r="D14" s="39"/>
      <c r="E14" s="141">
        <v>2110532</v>
      </c>
      <c r="F14" s="142">
        <v>0.290335023075431</v>
      </c>
      <c r="G14" s="141">
        <v>2158161</v>
      </c>
      <c r="H14" s="142">
        <v>0.3093409137665431</v>
      </c>
      <c r="I14" s="141">
        <v>2150327</v>
      </c>
      <c r="J14" s="142">
        <v>0.30848294655652925</v>
      </c>
      <c r="K14" s="141">
        <v>2257458</v>
      </c>
      <c r="L14" s="144">
        <v>0.3</v>
      </c>
      <c r="M14" s="86">
        <v>2990090</v>
      </c>
      <c r="N14" s="142">
        <f t="shared" si="0"/>
        <v>0.483828415976892</v>
      </c>
      <c r="O14" s="145" t="s">
        <v>12</v>
      </c>
    </row>
    <row r="15" spans="1:15" ht="13.5" customHeight="1">
      <c r="A15" s="38"/>
      <c r="B15" s="42" t="s">
        <v>228</v>
      </c>
      <c r="C15" s="59" t="s">
        <v>229</v>
      </c>
      <c r="D15" s="39"/>
      <c r="E15" s="148">
        <v>677356</v>
      </c>
      <c r="F15" s="149">
        <v>0.09318037816544911</v>
      </c>
      <c r="G15" s="150">
        <v>576618</v>
      </c>
      <c r="H15" s="142">
        <v>0.08264978331748027</v>
      </c>
      <c r="I15" s="141">
        <v>514032</v>
      </c>
      <c r="J15" s="142">
        <v>0.07374232197444659</v>
      </c>
      <c r="K15" s="141">
        <v>522754</v>
      </c>
      <c r="L15" s="144">
        <v>0.1</v>
      </c>
      <c r="M15" s="86">
        <v>1224748</v>
      </c>
      <c r="N15" s="142">
        <f t="shared" si="0"/>
        <v>0.1981772738649561</v>
      </c>
      <c r="O15" s="145" t="s">
        <v>228</v>
      </c>
    </row>
    <row r="16" spans="1:15" ht="13.5" customHeight="1">
      <c r="A16" s="38"/>
      <c r="B16" s="42" t="s">
        <v>230</v>
      </c>
      <c r="C16" s="59" t="s">
        <v>231</v>
      </c>
      <c r="D16" s="39"/>
      <c r="E16" s="141">
        <v>218683156</v>
      </c>
      <c r="F16" s="142">
        <v>30.083116078537582</v>
      </c>
      <c r="G16" s="141">
        <v>228487241</v>
      </c>
      <c r="H16" s="142">
        <v>32.75031469614007</v>
      </c>
      <c r="I16" s="141">
        <v>214377658</v>
      </c>
      <c r="J16" s="142">
        <v>30.75432323350258</v>
      </c>
      <c r="K16" s="141">
        <v>207157079</v>
      </c>
      <c r="L16" s="144">
        <v>31.2</v>
      </c>
      <c r="M16" s="86">
        <v>190773276</v>
      </c>
      <c r="N16" s="142">
        <f t="shared" si="0"/>
        <v>30.869148399480423</v>
      </c>
      <c r="O16" s="145" t="s">
        <v>230</v>
      </c>
    </row>
    <row r="17" spans="1:15" ht="13.5" customHeight="1">
      <c r="A17" s="38"/>
      <c r="B17" s="42" t="s">
        <v>232</v>
      </c>
      <c r="C17" s="59" t="s">
        <v>233</v>
      </c>
      <c r="D17" s="39"/>
      <c r="E17" s="141">
        <v>341581</v>
      </c>
      <c r="F17" s="142">
        <v>0.04698953984925545</v>
      </c>
      <c r="G17" s="141">
        <v>296372</v>
      </c>
      <c r="H17" s="142">
        <v>0.04248060515170921</v>
      </c>
      <c r="I17" s="141">
        <v>301152</v>
      </c>
      <c r="J17" s="142">
        <v>0.04320285069265832</v>
      </c>
      <c r="K17" s="141">
        <v>296741</v>
      </c>
      <c r="L17" s="144">
        <v>19.7</v>
      </c>
      <c r="M17" s="86">
        <v>318180</v>
      </c>
      <c r="N17" s="142">
        <f t="shared" si="0"/>
        <v>0.05148491362986649</v>
      </c>
      <c r="O17" s="145" t="s">
        <v>232</v>
      </c>
    </row>
    <row r="18" spans="1:15" ht="13.5" customHeight="1">
      <c r="A18" s="38"/>
      <c r="B18" s="42" t="s">
        <v>234</v>
      </c>
      <c r="C18" s="59" t="s">
        <v>235</v>
      </c>
      <c r="D18" s="39"/>
      <c r="E18" s="141">
        <v>162723434</v>
      </c>
      <c r="F18" s="142">
        <v>22.385025180998618</v>
      </c>
      <c r="G18" s="141">
        <v>161284977</v>
      </c>
      <c r="H18" s="142">
        <v>23.11784994817156</v>
      </c>
      <c r="I18" s="141">
        <v>159063467</v>
      </c>
      <c r="J18" s="142">
        <v>22.819025659658855</v>
      </c>
      <c r="K18" s="141">
        <v>130681452</v>
      </c>
      <c r="L18" s="144">
        <v>21</v>
      </c>
      <c r="M18" s="86">
        <v>123287328</v>
      </c>
      <c r="N18" s="142">
        <f t="shared" si="0"/>
        <v>19.949203072905338</v>
      </c>
      <c r="O18" s="145" t="s">
        <v>234</v>
      </c>
    </row>
    <row r="19" spans="1:15" ht="13.5" customHeight="1">
      <c r="A19" s="38"/>
      <c r="B19" s="42" t="s">
        <v>236</v>
      </c>
      <c r="C19" s="59" t="s">
        <v>237</v>
      </c>
      <c r="D19" s="39"/>
      <c r="E19" s="141">
        <v>140011300</v>
      </c>
      <c r="F19" s="142">
        <v>19.260633819492472</v>
      </c>
      <c r="G19" s="141">
        <v>119851900</v>
      </c>
      <c r="H19" s="142">
        <v>17.179022446729576</v>
      </c>
      <c r="I19" s="141">
        <v>141526761</v>
      </c>
      <c r="J19" s="142">
        <v>20.303233996448768</v>
      </c>
      <c r="K19" s="141">
        <v>139580592</v>
      </c>
      <c r="L19" s="144">
        <v>21</v>
      </c>
      <c r="M19" s="86">
        <v>122066300</v>
      </c>
      <c r="N19" s="142">
        <f>M19/$M$9*100</f>
        <v>19.751627734670222</v>
      </c>
      <c r="O19" s="145" t="s">
        <v>236</v>
      </c>
    </row>
    <row r="20" spans="1:15" ht="9" customHeight="1">
      <c r="A20" s="38"/>
      <c r="B20" s="38"/>
      <c r="C20" s="38"/>
      <c r="D20" s="39"/>
      <c r="E20" s="141"/>
      <c r="F20" s="142"/>
      <c r="G20" s="141"/>
      <c r="H20" s="142"/>
      <c r="I20" s="141"/>
      <c r="J20" s="142"/>
      <c r="L20" s="144"/>
      <c r="M20" s="86"/>
      <c r="N20" s="142"/>
      <c r="O20" s="134"/>
    </row>
    <row r="21" spans="1:15" ht="13.5" customHeight="1">
      <c r="A21" s="42">
        <v>2</v>
      </c>
      <c r="B21" s="57" t="s">
        <v>238</v>
      </c>
      <c r="C21" s="57"/>
      <c r="D21" s="39"/>
      <c r="E21" s="141">
        <v>188884616</v>
      </c>
      <c r="F21" s="142">
        <v>25.98388432156154</v>
      </c>
      <c r="G21" s="141">
        <v>171090045</v>
      </c>
      <c r="H21" s="142">
        <v>24.523263489915244</v>
      </c>
      <c r="I21" s="141">
        <v>165551754</v>
      </c>
      <c r="J21" s="142">
        <v>23.749826366651057</v>
      </c>
      <c r="K21" s="141">
        <v>171016841</v>
      </c>
      <c r="L21" s="144">
        <v>25.8</v>
      </c>
      <c r="M21" s="86">
        <v>163848437</v>
      </c>
      <c r="N21" s="142">
        <f>M21/$M$9*100</f>
        <v>26.512422614034886</v>
      </c>
      <c r="O21" s="145">
        <v>2</v>
      </c>
    </row>
    <row r="22" spans="1:15" ht="7.5" customHeight="1">
      <c r="A22" s="38"/>
      <c r="B22" s="38"/>
      <c r="C22" s="38"/>
      <c r="D22" s="39"/>
      <c r="E22" s="141"/>
      <c r="F22" s="142"/>
      <c r="G22" s="141"/>
      <c r="H22" s="142"/>
      <c r="I22" s="141"/>
      <c r="J22" s="142"/>
      <c r="L22" s="144"/>
      <c r="M22" s="86"/>
      <c r="N22" s="142"/>
      <c r="O22" s="134"/>
    </row>
    <row r="23" spans="1:15" ht="13.5" customHeight="1">
      <c r="A23" s="38"/>
      <c r="B23" s="42" t="s">
        <v>10</v>
      </c>
      <c r="C23" s="59" t="s">
        <v>239</v>
      </c>
      <c r="D23" s="39"/>
      <c r="E23" s="141">
        <v>69031420</v>
      </c>
      <c r="F23" s="142">
        <v>9.49629710358799</v>
      </c>
      <c r="G23" s="141">
        <v>73586362</v>
      </c>
      <c r="H23" s="142">
        <v>10.547532117314521</v>
      </c>
      <c r="I23" s="141">
        <v>70604849</v>
      </c>
      <c r="J23" s="142">
        <v>10.12887428781707</v>
      </c>
      <c r="K23" s="141">
        <v>62429956</v>
      </c>
      <c r="L23" s="144">
        <v>9.4</v>
      </c>
      <c r="M23" s="86">
        <v>59727283</v>
      </c>
      <c r="N23" s="142">
        <f aca="true" t="shared" si="1" ref="N23:N30">M23/$M$9*100</f>
        <v>9.66451067509458</v>
      </c>
      <c r="O23" s="145" t="s">
        <v>10</v>
      </c>
    </row>
    <row r="24" spans="1:15" ht="13.5" customHeight="1">
      <c r="A24" s="38"/>
      <c r="B24" s="42" t="s">
        <v>12</v>
      </c>
      <c r="C24" s="59" t="s">
        <v>240</v>
      </c>
      <c r="D24" s="39"/>
      <c r="E24" s="141">
        <v>12718062</v>
      </c>
      <c r="F24" s="142">
        <v>1.7495583219040327</v>
      </c>
      <c r="G24" s="141">
        <v>12219558</v>
      </c>
      <c r="H24" s="142">
        <v>1.751495480431382</v>
      </c>
      <c r="I24" s="141">
        <v>11672489</v>
      </c>
      <c r="J24" s="142">
        <v>1.6745191779523185</v>
      </c>
      <c r="K24" s="141">
        <v>10635142</v>
      </c>
      <c r="L24" s="144">
        <v>1.63</v>
      </c>
      <c r="M24" s="86">
        <v>8240658</v>
      </c>
      <c r="N24" s="142">
        <f t="shared" si="1"/>
        <v>1.3334262536402928</v>
      </c>
      <c r="O24" s="145" t="s">
        <v>12</v>
      </c>
    </row>
    <row r="25" spans="1:15" ht="13.5" customHeight="1">
      <c r="A25" s="38"/>
      <c r="B25" s="42" t="s">
        <v>228</v>
      </c>
      <c r="C25" s="59" t="s">
        <v>241</v>
      </c>
      <c r="D25" s="39"/>
      <c r="E25" s="141">
        <v>7152970</v>
      </c>
      <c r="F25" s="142">
        <v>0.9839972623053646</v>
      </c>
      <c r="G25" s="141">
        <v>7010188</v>
      </c>
      <c r="H25" s="142">
        <v>1.004808242570992</v>
      </c>
      <c r="I25" s="141">
        <v>7066100</v>
      </c>
      <c r="J25" s="142">
        <v>1.0136929632856264</v>
      </c>
      <c r="K25" s="141">
        <v>5668543</v>
      </c>
      <c r="L25" s="144">
        <v>0.9</v>
      </c>
      <c r="M25" s="86">
        <v>5648105</v>
      </c>
      <c r="N25" s="142">
        <f t="shared" si="1"/>
        <v>0.9139235592979353</v>
      </c>
      <c r="O25" s="145" t="s">
        <v>228</v>
      </c>
    </row>
    <row r="26" spans="1:15" ht="13.5" customHeight="1">
      <c r="A26" s="38"/>
      <c r="B26" s="42" t="s">
        <v>230</v>
      </c>
      <c r="C26" s="59" t="s">
        <v>242</v>
      </c>
      <c r="D26" s="39"/>
      <c r="E26" s="141">
        <v>2572328</v>
      </c>
      <c r="F26" s="142">
        <v>0.3538619216565194</v>
      </c>
      <c r="G26" s="141">
        <v>2141215</v>
      </c>
      <c r="H26" s="142">
        <v>0.30691195173605146</v>
      </c>
      <c r="I26" s="141">
        <v>2371175</v>
      </c>
      <c r="J26" s="142">
        <v>0.3401654961320665</v>
      </c>
      <c r="K26" s="141">
        <v>1537234</v>
      </c>
      <c r="L26" s="144">
        <v>0.22</v>
      </c>
      <c r="M26" s="86">
        <v>2035983</v>
      </c>
      <c r="N26" s="142">
        <f t="shared" si="1"/>
        <v>0.32944373910012087</v>
      </c>
      <c r="O26" s="145" t="s">
        <v>230</v>
      </c>
    </row>
    <row r="27" spans="1:15" ht="13.5" customHeight="1">
      <c r="A27" s="38"/>
      <c r="B27" s="42" t="s">
        <v>232</v>
      </c>
      <c r="C27" s="59" t="s">
        <v>243</v>
      </c>
      <c r="D27" s="39"/>
      <c r="E27" s="141">
        <v>2000</v>
      </c>
      <c r="F27" s="142">
        <v>0.00027512970480943286</v>
      </c>
      <c r="G27" s="149" t="s">
        <v>244</v>
      </c>
      <c r="H27" s="149" t="s">
        <v>244</v>
      </c>
      <c r="I27" s="151">
        <v>5000</v>
      </c>
      <c r="J27" s="151">
        <v>0.0007172931060171993</v>
      </c>
      <c r="K27" s="141">
        <v>1000</v>
      </c>
      <c r="L27" s="144">
        <v>0</v>
      </c>
      <c r="M27" s="86">
        <v>1000</v>
      </c>
      <c r="N27" s="142">
        <f t="shared" si="1"/>
        <v>0.00016181065318331288</v>
      </c>
      <c r="O27" s="145" t="s">
        <v>232</v>
      </c>
    </row>
    <row r="28" spans="1:15" ht="13.5" customHeight="1">
      <c r="A28" s="38"/>
      <c r="B28" s="42" t="s">
        <v>234</v>
      </c>
      <c r="C28" s="59" t="s">
        <v>245</v>
      </c>
      <c r="D28" s="39"/>
      <c r="E28" s="141">
        <v>23140797</v>
      </c>
      <c r="F28" s="142">
        <v>3.183360323832505</v>
      </c>
      <c r="G28" s="141">
        <v>9492664</v>
      </c>
      <c r="H28" s="142">
        <v>1.3606349831355342</v>
      </c>
      <c r="I28" s="141">
        <v>5539895</v>
      </c>
      <c r="J28" s="142">
        <v>0.7947456983118304</v>
      </c>
      <c r="K28" s="141">
        <v>21407417</v>
      </c>
      <c r="L28" s="144">
        <v>3.2</v>
      </c>
      <c r="M28" s="86">
        <v>17901526</v>
      </c>
      <c r="N28" s="142">
        <f t="shared" si="1"/>
        <v>2.896657615038058</v>
      </c>
      <c r="O28" s="145" t="s">
        <v>234</v>
      </c>
    </row>
    <row r="29" spans="1:15" ht="13.5" customHeight="1">
      <c r="A29" s="38"/>
      <c r="B29" s="42" t="s">
        <v>236</v>
      </c>
      <c r="C29" s="59" t="s">
        <v>246</v>
      </c>
      <c r="D29" s="39"/>
      <c r="E29" s="141">
        <v>18620451</v>
      </c>
      <c r="F29" s="142">
        <v>2.5615195935242547</v>
      </c>
      <c r="G29" s="141">
        <v>11714654</v>
      </c>
      <c r="H29" s="142">
        <v>1.6791248534372039</v>
      </c>
      <c r="I29" s="141">
        <v>15351513</v>
      </c>
      <c r="J29" s="142">
        <v>2.2023068883666825</v>
      </c>
      <c r="K29" s="141">
        <v>15230242</v>
      </c>
      <c r="L29" s="144">
        <v>2.3</v>
      </c>
      <c r="M29" s="86">
        <v>13561525</v>
      </c>
      <c r="N29" s="142">
        <f t="shared" si="1"/>
        <v>2.194399218411827</v>
      </c>
      <c r="O29" s="145" t="s">
        <v>236</v>
      </c>
    </row>
    <row r="30" spans="1:15" ht="13.5" customHeight="1">
      <c r="A30" s="38"/>
      <c r="B30" s="42" t="s">
        <v>247</v>
      </c>
      <c r="C30" s="59" t="s">
        <v>248</v>
      </c>
      <c r="D30" s="39"/>
      <c r="E30" s="141">
        <v>55646588</v>
      </c>
      <c r="F30" s="142">
        <v>7.655014665046064</v>
      </c>
      <c r="G30" s="141">
        <v>54925404</v>
      </c>
      <c r="H30" s="142">
        <v>7.872755861289561</v>
      </c>
      <c r="I30" s="141">
        <v>52940733</v>
      </c>
      <c r="J30" s="142">
        <v>7.594804561679449</v>
      </c>
      <c r="K30" s="141">
        <v>54107306</v>
      </c>
      <c r="L30" s="144">
        <v>8.2</v>
      </c>
      <c r="M30" s="86">
        <v>56732357</v>
      </c>
      <c r="N30" s="142">
        <f t="shared" si="1"/>
        <v>9.179899742798893</v>
      </c>
      <c r="O30" s="145" t="s">
        <v>247</v>
      </c>
    </row>
    <row r="31" spans="1:15" ht="13.5" customHeight="1">
      <c r="A31" s="38"/>
      <c r="B31" s="38"/>
      <c r="C31" s="38"/>
      <c r="D31" s="39"/>
      <c r="E31" s="141"/>
      <c r="F31" s="142"/>
      <c r="G31" s="141"/>
      <c r="H31" s="142"/>
      <c r="I31" s="142"/>
      <c r="J31" s="142"/>
      <c r="K31" s="86"/>
      <c r="L31" s="144"/>
      <c r="M31" s="86"/>
      <c r="N31" s="142"/>
      <c r="O31" s="134"/>
    </row>
    <row r="32" spans="1:15" s="50" customFormat="1" ht="13.5" customHeight="1">
      <c r="A32" s="135" t="s">
        <v>249</v>
      </c>
      <c r="B32" s="135"/>
      <c r="C32" s="135"/>
      <c r="D32" s="136"/>
      <c r="E32" s="137">
        <v>715215214</v>
      </c>
      <c r="F32" s="138">
        <v>100</v>
      </c>
      <c r="G32" s="137">
        <v>682312748</v>
      </c>
      <c r="H32" s="138">
        <v>100</v>
      </c>
      <c r="I32" s="137">
        <v>681834871</v>
      </c>
      <c r="J32" s="138">
        <v>100</v>
      </c>
      <c r="K32" s="137">
        <v>649865118</v>
      </c>
      <c r="L32" s="54">
        <v>100</v>
      </c>
      <c r="M32" s="85">
        <v>609513073</v>
      </c>
      <c r="N32" s="138">
        <f>M32/$M$32*100</f>
        <v>100</v>
      </c>
      <c r="O32" s="140" t="s">
        <v>250</v>
      </c>
    </row>
    <row r="33" spans="1:15" ht="9" customHeight="1">
      <c r="A33" s="38"/>
      <c r="B33" s="38"/>
      <c r="C33" s="38"/>
      <c r="D33" s="39"/>
      <c r="E33" s="141"/>
      <c r="F33" s="142"/>
      <c r="G33" s="141"/>
      <c r="H33" s="142"/>
      <c r="I33" s="142"/>
      <c r="J33" s="142"/>
      <c r="L33" s="144"/>
      <c r="M33" s="86"/>
      <c r="N33" s="142"/>
      <c r="O33" s="134"/>
    </row>
    <row r="34" spans="1:15" ht="13.5" customHeight="1">
      <c r="A34" s="42">
        <v>1</v>
      </c>
      <c r="B34" s="57" t="s">
        <v>251</v>
      </c>
      <c r="C34" s="57"/>
      <c r="D34" s="39"/>
      <c r="E34" s="141">
        <v>1181190</v>
      </c>
      <c r="F34" s="142">
        <v>0.16515168817423956</v>
      </c>
      <c r="G34" s="141">
        <v>1165669</v>
      </c>
      <c r="H34" s="142">
        <v>0.17084086489909756</v>
      </c>
      <c r="I34" s="141">
        <v>1175722</v>
      </c>
      <c r="J34" s="142">
        <v>0.1724350058945577</v>
      </c>
      <c r="K34" s="141">
        <v>1147122</v>
      </c>
      <c r="L34" s="144">
        <v>0.2</v>
      </c>
      <c r="M34" s="86">
        <v>1037020</v>
      </c>
      <c r="N34" s="142">
        <f>M34/$M$32*100</f>
        <v>0.17013909068362182</v>
      </c>
      <c r="O34" s="145">
        <v>1</v>
      </c>
    </row>
    <row r="35" spans="1:15" ht="13.5" customHeight="1">
      <c r="A35" s="42">
        <v>2</v>
      </c>
      <c r="B35" s="57" t="s">
        <v>252</v>
      </c>
      <c r="C35" s="57"/>
      <c r="D35" s="39"/>
      <c r="E35" s="141">
        <v>48309694</v>
      </c>
      <c r="F35" s="142">
        <v>6.754567444086837</v>
      </c>
      <c r="G35" s="141">
        <v>40955145</v>
      </c>
      <c r="H35" s="142">
        <v>6.0024006762365225</v>
      </c>
      <c r="I35" s="141">
        <v>33473489</v>
      </c>
      <c r="J35" s="142">
        <v>4.909324885497092</v>
      </c>
      <c r="K35" s="141">
        <v>32632737</v>
      </c>
      <c r="L35" s="144">
        <v>5</v>
      </c>
      <c r="M35" s="86">
        <v>39726640</v>
      </c>
      <c r="N35" s="142">
        <f>M35/$M$32*100</f>
        <v>6.517766682914116</v>
      </c>
      <c r="O35" s="145">
        <v>2</v>
      </c>
    </row>
    <row r="36" spans="1:15" ht="13.5" customHeight="1">
      <c r="A36" s="42">
        <v>3</v>
      </c>
      <c r="B36" s="57" t="s">
        <v>253</v>
      </c>
      <c r="C36" s="57"/>
      <c r="D36" s="39"/>
      <c r="E36" s="141">
        <v>48283282</v>
      </c>
      <c r="F36" s="142">
        <v>6.7508745696229</v>
      </c>
      <c r="G36" s="141">
        <v>39278475</v>
      </c>
      <c r="H36" s="142">
        <v>5.756667322299538</v>
      </c>
      <c r="I36" s="141">
        <v>38587065</v>
      </c>
      <c r="J36" s="142">
        <v>5.65929767472981</v>
      </c>
      <c r="K36" s="141">
        <v>42357029</v>
      </c>
      <c r="L36" s="144">
        <v>6.5</v>
      </c>
      <c r="M36" s="86">
        <v>33652710</v>
      </c>
      <c r="N36" s="142">
        <f>M36/$M$32*100</f>
        <v>5.521244988948744</v>
      </c>
      <c r="O36" s="145">
        <v>3</v>
      </c>
    </row>
    <row r="37" spans="1:15" ht="13.5" customHeight="1">
      <c r="A37" s="42">
        <v>4</v>
      </c>
      <c r="B37" s="57" t="s">
        <v>254</v>
      </c>
      <c r="C37" s="57"/>
      <c r="D37" s="39"/>
      <c r="E37" s="141">
        <v>20807862</v>
      </c>
      <c r="F37" s="142">
        <v>2.909314789827723</v>
      </c>
      <c r="G37" s="141">
        <v>22376678</v>
      </c>
      <c r="H37" s="142">
        <v>3.2795339183667136</v>
      </c>
      <c r="I37" s="141">
        <v>24252451</v>
      </c>
      <c r="J37" s="142">
        <v>3.556939081808856</v>
      </c>
      <c r="K37" s="141">
        <v>21630570</v>
      </c>
      <c r="L37" s="144">
        <v>3.3</v>
      </c>
      <c r="M37" s="86">
        <v>20824985</v>
      </c>
      <c r="N37" s="142">
        <f>M37/$M$32*100</f>
        <v>3.416659284681167</v>
      </c>
      <c r="O37" s="145">
        <v>4</v>
      </c>
    </row>
    <row r="38" spans="1:15" ht="13.5" customHeight="1">
      <c r="A38" s="42">
        <v>5</v>
      </c>
      <c r="B38" s="57" t="s">
        <v>255</v>
      </c>
      <c r="C38" s="57"/>
      <c r="D38" s="39"/>
      <c r="E38" s="141">
        <v>3549296</v>
      </c>
      <c r="F38" s="142">
        <v>0.49625566270462473</v>
      </c>
      <c r="G38" s="141">
        <v>2851070</v>
      </c>
      <c r="H38" s="142">
        <v>0.4178538373139117</v>
      </c>
      <c r="I38" s="141">
        <v>6485538</v>
      </c>
      <c r="J38" s="142">
        <v>0.9511889573040038</v>
      </c>
      <c r="K38" s="141">
        <v>3564041</v>
      </c>
      <c r="L38" s="144">
        <v>0.5</v>
      </c>
      <c r="M38" s="86">
        <v>3492205</v>
      </c>
      <c r="N38" s="142">
        <f>M38/$M$32*100</f>
        <v>0.5729499751025029</v>
      </c>
      <c r="O38" s="145">
        <v>5</v>
      </c>
    </row>
    <row r="39" spans="1:15" ht="6" customHeight="1">
      <c r="A39" s="123"/>
      <c r="B39" s="38"/>
      <c r="C39" s="38"/>
      <c r="D39" s="39"/>
      <c r="E39" s="141"/>
      <c r="F39" s="142"/>
      <c r="G39" s="141"/>
      <c r="H39" s="142"/>
      <c r="I39" s="141"/>
      <c r="J39" s="142"/>
      <c r="K39" s="141"/>
      <c r="L39" s="144"/>
      <c r="M39" s="86"/>
      <c r="N39" s="142"/>
      <c r="O39" s="134"/>
    </row>
    <row r="40" spans="1:15" ht="13.5" customHeight="1">
      <c r="A40" s="42">
        <v>6</v>
      </c>
      <c r="B40" s="57" t="s">
        <v>256</v>
      </c>
      <c r="C40" s="57"/>
      <c r="D40" s="39"/>
      <c r="E40" s="141">
        <v>112082782</v>
      </c>
      <c r="F40" s="142">
        <v>15.671196558187308</v>
      </c>
      <c r="G40" s="141">
        <v>101450620</v>
      </c>
      <c r="H40" s="142">
        <v>14.868639095103056</v>
      </c>
      <c r="I40" s="141">
        <v>98244554</v>
      </c>
      <c r="J40" s="142">
        <v>14.40884856122297</v>
      </c>
      <c r="K40" s="141">
        <v>90153087</v>
      </c>
      <c r="L40" s="144">
        <v>13.9</v>
      </c>
      <c r="M40" s="86">
        <v>72928182</v>
      </c>
      <c r="N40" s="142">
        <f>M40/$M$32*100</f>
        <v>11.964990618010912</v>
      </c>
      <c r="O40" s="145">
        <v>6</v>
      </c>
    </row>
    <row r="41" spans="1:15" ht="13.5" customHeight="1">
      <c r="A41" s="42">
        <v>7</v>
      </c>
      <c r="B41" s="57" t="s">
        <v>257</v>
      </c>
      <c r="C41" s="57"/>
      <c r="D41" s="39"/>
      <c r="E41" s="141">
        <v>39817528</v>
      </c>
      <c r="F41" s="142">
        <v>5.567209312748204</v>
      </c>
      <c r="G41" s="141">
        <v>48135242</v>
      </c>
      <c r="H41" s="142">
        <v>7.054718256561139</v>
      </c>
      <c r="I41" s="141">
        <v>50605650</v>
      </c>
      <c r="J41" s="142">
        <v>7.421980328723903</v>
      </c>
      <c r="K41" s="141">
        <v>44583199</v>
      </c>
      <c r="L41" s="144">
        <v>6.9</v>
      </c>
      <c r="M41" s="86">
        <v>51482477</v>
      </c>
      <c r="N41" s="142">
        <f>M41/$M$32*100</f>
        <v>8.446492664481374</v>
      </c>
      <c r="O41" s="145">
        <v>7</v>
      </c>
    </row>
    <row r="42" spans="1:15" ht="13.5" customHeight="1">
      <c r="A42" s="42">
        <v>8</v>
      </c>
      <c r="B42" s="57" t="s">
        <v>258</v>
      </c>
      <c r="C42" s="57"/>
      <c r="D42" s="39"/>
      <c r="E42" s="141">
        <v>182267587</v>
      </c>
      <c r="F42" s="142">
        <v>25.484299471291727</v>
      </c>
      <c r="G42" s="141">
        <v>174319109</v>
      </c>
      <c r="H42" s="142">
        <v>25.54827086419907</v>
      </c>
      <c r="I42" s="141">
        <v>172119402</v>
      </c>
      <c r="J42" s="142">
        <v>25.243561061575566</v>
      </c>
      <c r="K42" s="141">
        <v>155812543</v>
      </c>
      <c r="L42" s="144">
        <v>24</v>
      </c>
      <c r="M42" s="86">
        <v>128639402</v>
      </c>
      <c r="N42" s="142">
        <f>M42/$M$32*100</f>
        <v>21.10527365177613</v>
      </c>
      <c r="O42" s="145">
        <v>8</v>
      </c>
    </row>
    <row r="43" spans="1:15" ht="13.5" customHeight="1">
      <c r="A43" s="42">
        <v>9</v>
      </c>
      <c r="B43" s="57" t="s">
        <v>259</v>
      </c>
      <c r="C43" s="57"/>
      <c r="D43" s="39"/>
      <c r="E43" s="141">
        <v>23951505</v>
      </c>
      <c r="F43" s="142">
        <v>3.348852839139968</v>
      </c>
      <c r="G43" s="141">
        <v>24234779</v>
      </c>
      <c r="H43" s="142">
        <v>3.5518578644525047</v>
      </c>
      <c r="I43" s="141">
        <v>25966029</v>
      </c>
      <c r="J43" s="142">
        <v>3.8082577034990046</v>
      </c>
      <c r="K43" s="141">
        <v>23602317</v>
      </c>
      <c r="L43" s="144">
        <v>3.6</v>
      </c>
      <c r="M43" s="86">
        <v>22308515</v>
      </c>
      <c r="N43" s="142">
        <f>M43/$M$32*100</f>
        <v>3.6600552126303616</v>
      </c>
      <c r="O43" s="145">
        <v>9</v>
      </c>
    </row>
    <row r="44" spans="1:15" ht="13.5" customHeight="1">
      <c r="A44" s="152">
        <v>10</v>
      </c>
      <c r="B44" s="57" t="s">
        <v>260</v>
      </c>
      <c r="C44" s="57"/>
      <c r="D44" s="39"/>
      <c r="E44" s="141">
        <v>125552629</v>
      </c>
      <c r="F44" s="142">
        <v>17.554524364466328</v>
      </c>
      <c r="G44" s="141">
        <v>108460560</v>
      </c>
      <c r="H44" s="142">
        <v>15.8960184047448</v>
      </c>
      <c r="I44" s="141">
        <v>109762353</v>
      </c>
      <c r="J44" s="142">
        <v>16.09808439967571</v>
      </c>
      <c r="K44" s="141">
        <v>111305767</v>
      </c>
      <c r="L44" s="144">
        <v>17.1</v>
      </c>
      <c r="M44" s="86">
        <v>108152020</v>
      </c>
      <c r="N44" s="142">
        <f>M44/$M$32*100</f>
        <v>17.744003334937496</v>
      </c>
      <c r="O44" s="145">
        <v>10</v>
      </c>
    </row>
    <row r="45" spans="1:15" ht="6" customHeight="1">
      <c r="A45" s="38"/>
      <c r="B45" s="38"/>
      <c r="C45" s="38"/>
      <c r="D45" s="39"/>
      <c r="E45" s="141"/>
      <c r="F45" s="142"/>
      <c r="G45" s="141"/>
      <c r="H45" s="142"/>
      <c r="I45" s="141"/>
      <c r="J45" s="142"/>
      <c r="K45" s="141"/>
      <c r="L45" s="144"/>
      <c r="M45" s="86"/>
      <c r="N45" s="142"/>
      <c r="O45" s="134"/>
    </row>
    <row r="46" spans="1:15" ht="13.5" customHeight="1">
      <c r="A46" s="152">
        <v>11</v>
      </c>
      <c r="B46" s="57" t="s">
        <v>261</v>
      </c>
      <c r="C46" s="57"/>
      <c r="D46" s="39"/>
      <c r="E46" s="141">
        <v>6419652</v>
      </c>
      <c r="F46" s="142">
        <v>0.8975832552689519</v>
      </c>
      <c r="G46" s="141">
        <v>6417301</v>
      </c>
      <c r="H46" s="142">
        <v>0.9405219261710174</v>
      </c>
      <c r="I46" s="141">
        <v>4723455</v>
      </c>
      <c r="J46" s="142">
        <v>0.6927564430772565</v>
      </c>
      <c r="K46" s="141">
        <v>2990856</v>
      </c>
      <c r="L46" s="144">
        <v>0.5</v>
      </c>
      <c r="M46" s="86">
        <v>3648012</v>
      </c>
      <c r="N46" s="142">
        <f>M46/$M$32*100</f>
        <v>0.5985125113140929</v>
      </c>
      <c r="O46" s="145">
        <v>11</v>
      </c>
    </row>
    <row r="47" spans="1:15" ht="13.5" customHeight="1">
      <c r="A47" s="152">
        <v>12</v>
      </c>
      <c r="B47" s="57" t="s">
        <v>262</v>
      </c>
      <c r="C47" s="57"/>
      <c r="D47" s="39"/>
      <c r="E47" s="141">
        <v>80169335</v>
      </c>
      <c r="F47" s="142">
        <v>11.20912047600822</v>
      </c>
      <c r="G47" s="141">
        <v>87610978</v>
      </c>
      <c r="H47" s="142">
        <v>12.84029622146236</v>
      </c>
      <c r="I47" s="141">
        <v>93969099</v>
      </c>
      <c r="J47" s="142">
        <v>13.781797176519007</v>
      </c>
      <c r="K47" s="141">
        <v>102187472</v>
      </c>
      <c r="L47" s="144">
        <v>15.7</v>
      </c>
      <c r="M47" s="86">
        <v>105110577</v>
      </c>
      <c r="N47" s="142">
        <f>M47/$M$32*100</f>
        <v>17.24500780313862</v>
      </c>
      <c r="O47" s="145">
        <v>12</v>
      </c>
    </row>
    <row r="48" spans="1:15" ht="13.5" customHeight="1">
      <c r="A48" s="152">
        <v>13</v>
      </c>
      <c r="B48" s="57" t="s">
        <v>263</v>
      </c>
      <c r="C48" s="57"/>
      <c r="D48" s="39"/>
      <c r="E48" s="141">
        <v>22822871</v>
      </c>
      <c r="F48" s="142">
        <v>3.1910494286549107</v>
      </c>
      <c r="G48" s="141">
        <v>25057121</v>
      </c>
      <c r="H48" s="142">
        <v>3.672380601629914</v>
      </c>
      <c r="I48" s="141">
        <v>22470064</v>
      </c>
      <c r="J48" s="142">
        <v>3.295528720472262</v>
      </c>
      <c r="K48" s="141">
        <v>17898378</v>
      </c>
      <c r="L48" s="144">
        <v>2.8</v>
      </c>
      <c r="M48" s="86">
        <v>18510327</v>
      </c>
      <c r="N48" s="142">
        <f>M48/$M$32*100</f>
        <v>3.036904017315474</v>
      </c>
      <c r="O48" s="145">
        <v>13</v>
      </c>
    </row>
    <row r="49" spans="1:15" ht="13.5" customHeight="1">
      <c r="A49" s="152">
        <v>14</v>
      </c>
      <c r="B49" s="57" t="s">
        <v>264</v>
      </c>
      <c r="C49" s="57"/>
      <c r="D49" s="39"/>
      <c r="E49" s="149" t="s">
        <v>244</v>
      </c>
      <c r="F49" s="153" t="s">
        <v>265</v>
      </c>
      <c r="G49" s="149" t="s">
        <v>244</v>
      </c>
      <c r="H49" s="153" t="s">
        <v>265</v>
      </c>
      <c r="I49" s="149" t="s">
        <v>244</v>
      </c>
      <c r="J49" s="153" t="s">
        <v>265</v>
      </c>
      <c r="K49" s="153" t="s">
        <v>265</v>
      </c>
      <c r="L49" s="153" t="s">
        <v>265</v>
      </c>
      <c r="M49" s="153" t="s">
        <v>265</v>
      </c>
      <c r="N49" s="153" t="s">
        <v>265</v>
      </c>
      <c r="O49" s="145">
        <v>14</v>
      </c>
    </row>
    <row r="50" spans="1:15" ht="13.5" customHeight="1">
      <c r="A50" s="66"/>
      <c r="B50" s="66"/>
      <c r="C50" s="66"/>
      <c r="D50" s="67"/>
      <c r="E50" s="88"/>
      <c r="F50" s="69"/>
      <c r="G50" s="88"/>
      <c r="H50" s="69"/>
      <c r="I50" s="88"/>
      <c r="J50" s="69"/>
      <c r="K50" s="69"/>
      <c r="L50" s="69"/>
      <c r="M50" s="88"/>
      <c r="N50" s="69"/>
      <c r="O50" s="154"/>
    </row>
    <row r="51" spans="1:15" ht="13.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ht="13.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 ht="13.5" customHeight="1">
      <c r="A53" s="20"/>
      <c r="B53" s="19" t="s">
        <v>266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ht="13.5" customHeight="1" thickBot="1">
      <c r="A54" s="20"/>
      <c r="B54" s="20"/>
      <c r="C54" s="20"/>
      <c r="D54" s="20"/>
      <c r="E54" s="20"/>
      <c r="F54" s="20"/>
      <c r="I54" s="20"/>
      <c r="J54" s="20"/>
      <c r="K54" s="20"/>
      <c r="L54" s="20"/>
      <c r="O54" s="128" t="s">
        <v>267</v>
      </c>
    </row>
    <row r="55" spans="1:15" ht="18" customHeight="1" thickTop="1">
      <c r="A55" s="74" t="s">
        <v>268</v>
      </c>
      <c r="B55" s="76"/>
      <c r="C55" s="76"/>
      <c r="D55" s="76"/>
      <c r="E55" s="155" t="s">
        <v>269</v>
      </c>
      <c r="F55" s="156"/>
      <c r="G55" s="155" t="s">
        <v>270</v>
      </c>
      <c r="H55" s="156"/>
      <c r="I55" s="155" t="s">
        <v>271</v>
      </c>
      <c r="J55" s="156"/>
      <c r="K55" s="155" t="s">
        <v>272</v>
      </c>
      <c r="L55" s="156"/>
      <c r="M55" s="155" t="s">
        <v>215</v>
      </c>
      <c r="N55" s="156"/>
      <c r="O55" s="157" t="s">
        <v>273</v>
      </c>
    </row>
    <row r="56" spans="1:15" ht="9" customHeight="1">
      <c r="A56" s="111"/>
      <c r="B56" s="111"/>
      <c r="C56" s="111"/>
      <c r="D56" s="112"/>
      <c r="E56" s="38"/>
      <c r="F56" s="20"/>
      <c r="G56" s="38"/>
      <c r="I56" s="38"/>
      <c r="O56" s="158"/>
    </row>
    <row r="57" spans="1:15" ht="13.5" customHeight="1">
      <c r="A57" s="113" t="s">
        <v>274</v>
      </c>
      <c r="B57" s="111"/>
      <c r="C57" s="111"/>
      <c r="D57" s="112"/>
      <c r="E57" s="159">
        <v>25553122</v>
      </c>
      <c r="F57" s="159"/>
      <c r="G57" s="159">
        <v>26525617</v>
      </c>
      <c r="H57" s="159"/>
      <c r="I57" s="159">
        <v>26404735</v>
      </c>
      <c r="J57" s="159"/>
      <c r="K57" s="159">
        <v>23613750</v>
      </c>
      <c r="L57" s="159"/>
      <c r="M57" s="160">
        <v>27760377</v>
      </c>
      <c r="N57" s="161"/>
      <c r="O57" s="162" t="s">
        <v>275</v>
      </c>
    </row>
    <row r="58" spans="1:15" ht="9" customHeight="1">
      <c r="A58" s="111"/>
      <c r="B58" s="111"/>
      <c r="C58" s="111"/>
      <c r="D58" s="112"/>
      <c r="E58" s="159"/>
      <c r="F58" s="159"/>
      <c r="G58" s="159"/>
      <c r="H58" s="159"/>
      <c r="I58" s="159"/>
      <c r="J58" s="159"/>
      <c r="K58" s="159"/>
      <c r="L58" s="159"/>
      <c r="M58" s="163"/>
      <c r="N58" s="163"/>
      <c r="O58" s="158"/>
    </row>
    <row r="59" spans="1:15" ht="13.5" customHeight="1">
      <c r="A59" s="113" t="s">
        <v>276</v>
      </c>
      <c r="B59" s="111"/>
      <c r="C59" s="111"/>
      <c r="D59" s="112"/>
      <c r="E59" s="159">
        <v>22244757</v>
      </c>
      <c r="F59" s="159"/>
      <c r="G59" s="159">
        <v>21613743</v>
      </c>
      <c r="H59" s="159"/>
      <c r="I59" s="159">
        <v>21698721</v>
      </c>
      <c r="J59" s="159"/>
      <c r="K59" s="159">
        <v>18700023</v>
      </c>
      <c r="L59" s="159"/>
      <c r="M59" s="160">
        <v>18126274</v>
      </c>
      <c r="N59" s="161"/>
      <c r="O59" s="162" t="s">
        <v>277</v>
      </c>
    </row>
    <row r="60" spans="1:15" ht="9" customHeight="1">
      <c r="A60" s="66"/>
      <c r="B60" s="66"/>
      <c r="C60" s="66"/>
      <c r="D60" s="67"/>
      <c r="E60" s="88"/>
      <c r="F60" s="66"/>
      <c r="G60" s="66"/>
      <c r="H60" s="66"/>
      <c r="I60" s="66"/>
      <c r="J60" s="66"/>
      <c r="K60" s="66"/>
      <c r="L60" s="66"/>
      <c r="M60" s="66"/>
      <c r="N60" s="66"/>
      <c r="O60" s="164"/>
    </row>
    <row r="61" spans="1:15" ht="13.5" customHeight="1">
      <c r="A61" s="38"/>
      <c r="B61" s="38"/>
      <c r="C61" s="38"/>
      <c r="D61" s="38"/>
      <c r="E61" s="80"/>
      <c r="F61" s="80"/>
      <c r="G61" s="80"/>
      <c r="H61" s="38"/>
      <c r="I61" s="38"/>
      <c r="J61" s="38"/>
      <c r="K61" s="38"/>
      <c r="L61" s="38"/>
      <c r="M61" s="38"/>
      <c r="N61" s="38"/>
      <c r="O61" s="38"/>
    </row>
    <row r="62" spans="1:15" ht="13.5" customHeight="1">
      <c r="A62" s="71" t="s">
        <v>278</v>
      </c>
      <c r="B62" s="38"/>
      <c r="C62" s="38"/>
      <c r="D62" s="38"/>
      <c r="E62" s="38"/>
      <c r="F62" s="38"/>
      <c r="G62" s="38"/>
      <c r="H62" s="38"/>
      <c r="I62" s="20"/>
      <c r="J62" s="20"/>
      <c r="K62" s="20"/>
      <c r="L62" s="20"/>
      <c r="M62" s="20"/>
      <c r="N62" s="20"/>
      <c r="O62" s="20"/>
    </row>
    <row r="63" ht="13.5" customHeight="1"/>
  </sheetData>
  <mergeCells count="39">
    <mergeCell ref="M59:N59"/>
    <mergeCell ref="E59:F59"/>
    <mergeCell ref="G59:H59"/>
    <mergeCell ref="I59:J59"/>
    <mergeCell ref="K59:L59"/>
    <mergeCell ref="E58:F58"/>
    <mergeCell ref="G58:H58"/>
    <mergeCell ref="I58:J58"/>
    <mergeCell ref="K58:L58"/>
    <mergeCell ref="M55:N55"/>
    <mergeCell ref="E57:F57"/>
    <mergeCell ref="G57:H57"/>
    <mergeCell ref="I57:J57"/>
    <mergeCell ref="K57:L57"/>
    <mergeCell ref="M57:N57"/>
    <mergeCell ref="E55:F55"/>
    <mergeCell ref="G55:H55"/>
    <mergeCell ref="I55:J55"/>
    <mergeCell ref="K55:L55"/>
    <mergeCell ref="B46:C46"/>
    <mergeCell ref="B47:C47"/>
    <mergeCell ref="B48:C48"/>
    <mergeCell ref="B49:C49"/>
    <mergeCell ref="B41:C41"/>
    <mergeCell ref="B42:C42"/>
    <mergeCell ref="B43:C43"/>
    <mergeCell ref="B44:C44"/>
    <mergeCell ref="B36:C36"/>
    <mergeCell ref="B37:C37"/>
    <mergeCell ref="B38:C38"/>
    <mergeCell ref="B40:C40"/>
    <mergeCell ref="B21:C21"/>
    <mergeCell ref="A32:C32"/>
    <mergeCell ref="B34:C34"/>
    <mergeCell ref="B35:C35"/>
    <mergeCell ref="A5:D6"/>
    <mergeCell ref="O5:O6"/>
    <mergeCell ref="A9:C9"/>
    <mergeCell ref="B11:C11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5"/>
  <sheetViews>
    <sheetView workbookViewId="0" topLeftCell="A1">
      <selection activeCell="D28" sqref="D28"/>
    </sheetView>
  </sheetViews>
  <sheetFormatPr defaultColWidth="9.00390625" defaultRowHeight="13.5"/>
  <cols>
    <col min="1" max="1" width="5.625" style="0" customWidth="1"/>
    <col min="2" max="2" width="4.875" style="0" customWidth="1"/>
    <col min="3" max="21" width="10.625" style="0" customWidth="1"/>
    <col min="22" max="22" width="6.625" style="0" customWidth="1"/>
  </cols>
  <sheetData>
    <row r="1" spans="1:22" ht="13.5" customHeight="1">
      <c r="A1" s="19" t="s">
        <v>279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ht="13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V2" s="21" t="s">
        <v>280</v>
      </c>
    </row>
    <row r="3" spans="1:22" ht="18" customHeight="1" thickTop="1">
      <c r="A3" s="23" t="s">
        <v>281</v>
      </c>
      <c r="B3" s="26"/>
      <c r="C3" s="26" t="s">
        <v>282</v>
      </c>
      <c r="D3" s="27" t="s">
        <v>283</v>
      </c>
      <c r="E3" s="165"/>
      <c r="F3" s="26" t="s">
        <v>284</v>
      </c>
      <c r="G3" s="26" t="s">
        <v>285</v>
      </c>
      <c r="H3" s="26" t="s">
        <v>286</v>
      </c>
      <c r="I3" s="26" t="s">
        <v>287</v>
      </c>
      <c r="J3" s="26" t="s">
        <v>288</v>
      </c>
      <c r="K3" s="26" t="s">
        <v>289</v>
      </c>
      <c r="L3" s="100" t="s">
        <v>290</v>
      </c>
      <c r="M3" s="26" t="s">
        <v>291</v>
      </c>
      <c r="N3" s="26" t="s">
        <v>292</v>
      </c>
      <c r="O3" s="100" t="s">
        <v>293</v>
      </c>
      <c r="P3" s="27" t="s">
        <v>294</v>
      </c>
      <c r="Q3" s="165"/>
      <c r="R3" s="166" t="s">
        <v>295</v>
      </c>
      <c r="S3" s="167"/>
      <c r="T3" s="167"/>
      <c r="U3" s="168"/>
      <c r="V3" s="27" t="s">
        <v>296</v>
      </c>
    </row>
    <row r="4" spans="1:22" ht="7.5" customHeight="1">
      <c r="A4" s="29"/>
      <c r="B4" s="31"/>
      <c r="C4" s="31"/>
      <c r="D4" s="31"/>
      <c r="E4" s="31" t="s">
        <v>297</v>
      </c>
      <c r="F4" s="31"/>
      <c r="G4" s="31"/>
      <c r="H4" s="31"/>
      <c r="I4" s="31"/>
      <c r="J4" s="31"/>
      <c r="K4" s="31"/>
      <c r="L4" s="104"/>
      <c r="M4" s="31"/>
      <c r="N4" s="31"/>
      <c r="O4" s="104"/>
      <c r="P4" s="31"/>
      <c r="Q4" s="104" t="s">
        <v>298</v>
      </c>
      <c r="R4" s="169" t="s">
        <v>299</v>
      </c>
      <c r="S4" s="170"/>
      <c r="T4" s="105" t="s">
        <v>300</v>
      </c>
      <c r="U4" s="105" t="s">
        <v>301</v>
      </c>
      <c r="V4" s="32"/>
    </row>
    <row r="5" spans="1:22" ht="13.5" customHeight="1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104"/>
      <c r="M5" s="31"/>
      <c r="N5" s="31"/>
      <c r="O5" s="104"/>
      <c r="P5" s="31"/>
      <c r="Q5" s="104"/>
      <c r="R5" s="104"/>
      <c r="S5" s="171" t="s">
        <v>302</v>
      </c>
      <c r="T5" s="104"/>
      <c r="U5" s="104"/>
      <c r="V5" s="32"/>
    </row>
    <row r="6" spans="1:22" ht="13.5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110"/>
      <c r="M6" s="35"/>
      <c r="N6" s="35"/>
      <c r="O6" s="110"/>
      <c r="P6" s="35"/>
      <c r="Q6" s="110"/>
      <c r="R6" s="110"/>
      <c r="S6" s="172"/>
      <c r="T6" s="110"/>
      <c r="U6" s="110"/>
      <c r="V6" s="37"/>
    </row>
    <row r="7" spans="1:22" ht="13.5" customHeight="1">
      <c r="A7" s="38"/>
      <c r="B7" s="39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173"/>
    </row>
    <row r="8" spans="1:22" ht="13.5" customHeight="1">
      <c r="A8" s="42" t="s">
        <v>303</v>
      </c>
      <c r="B8" s="174">
        <v>11</v>
      </c>
      <c r="C8" s="82">
        <v>703990</v>
      </c>
      <c r="D8" s="82">
        <v>139390</v>
      </c>
      <c r="E8" s="82">
        <v>106286</v>
      </c>
      <c r="F8" s="82">
        <v>16593</v>
      </c>
      <c r="G8" s="82">
        <v>5398</v>
      </c>
      <c r="H8" s="82">
        <v>16423</v>
      </c>
      <c r="I8" s="82">
        <v>55084</v>
      </c>
      <c r="J8" s="82">
        <v>82473</v>
      </c>
      <c r="K8" s="82">
        <v>7705</v>
      </c>
      <c r="L8" s="82">
        <v>5141</v>
      </c>
      <c r="M8" s="82">
        <v>52328</v>
      </c>
      <c r="N8" s="82">
        <v>4441</v>
      </c>
      <c r="O8" s="175" t="s">
        <v>265</v>
      </c>
      <c r="P8" s="82">
        <v>319015</v>
      </c>
      <c r="Q8" s="82">
        <v>6855</v>
      </c>
      <c r="R8" s="82">
        <v>312852</v>
      </c>
      <c r="S8" s="82">
        <v>127672</v>
      </c>
      <c r="T8" s="82">
        <v>6163</v>
      </c>
      <c r="U8" s="175" t="s">
        <v>265</v>
      </c>
      <c r="V8" s="176" t="s">
        <v>304</v>
      </c>
    </row>
    <row r="9" spans="1:22" ht="13.5" customHeight="1">
      <c r="A9" s="38"/>
      <c r="B9" s="174">
        <v>12</v>
      </c>
      <c r="C9" s="177">
        <v>666855</v>
      </c>
      <c r="D9" s="82">
        <v>140798</v>
      </c>
      <c r="E9" s="82">
        <v>106853</v>
      </c>
      <c r="F9" s="82">
        <v>16517</v>
      </c>
      <c r="G9" s="82">
        <v>4929</v>
      </c>
      <c r="H9" s="82">
        <v>12653</v>
      </c>
      <c r="I9" s="82">
        <v>55211</v>
      </c>
      <c r="J9" s="82">
        <v>89665</v>
      </c>
      <c r="K9" s="82">
        <v>5477</v>
      </c>
      <c r="L9" s="82">
        <v>5252</v>
      </c>
      <c r="M9" s="82">
        <v>56888</v>
      </c>
      <c r="N9" s="82">
        <v>3400</v>
      </c>
      <c r="O9" s="175" t="s">
        <v>265</v>
      </c>
      <c r="P9" s="82">
        <v>276065</v>
      </c>
      <c r="Q9" s="82">
        <v>6318</v>
      </c>
      <c r="R9" s="82">
        <v>269908</v>
      </c>
      <c r="S9" s="82">
        <v>105680</v>
      </c>
      <c r="T9" s="82">
        <v>6157</v>
      </c>
      <c r="U9" s="175" t="s">
        <v>265</v>
      </c>
      <c r="V9" s="178">
        <v>12</v>
      </c>
    </row>
    <row r="10" spans="1:22" s="47" customFormat="1" ht="13.5" customHeight="1">
      <c r="A10" s="38"/>
      <c r="B10" s="174">
        <v>13</v>
      </c>
      <c r="C10" s="177">
        <v>668700</v>
      </c>
      <c r="D10" s="82">
        <v>142190</v>
      </c>
      <c r="E10" s="82">
        <v>106986</v>
      </c>
      <c r="F10" s="82">
        <v>16083</v>
      </c>
      <c r="G10" s="82">
        <v>4996</v>
      </c>
      <c r="H10" s="82">
        <v>13009</v>
      </c>
      <c r="I10" s="82">
        <v>57680</v>
      </c>
      <c r="J10" s="82">
        <v>95897</v>
      </c>
      <c r="K10" s="82">
        <v>6594</v>
      </c>
      <c r="L10" s="82">
        <v>2634</v>
      </c>
      <c r="M10" s="82">
        <v>50548</v>
      </c>
      <c r="N10" s="82">
        <v>2355</v>
      </c>
      <c r="O10" s="175" t="s">
        <v>265</v>
      </c>
      <c r="P10" s="82">
        <v>276715</v>
      </c>
      <c r="Q10" s="82">
        <v>6403</v>
      </c>
      <c r="R10" s="82">
        <v>272289</v>
      </c>
      <c r="S10" s="82">
        <v>115265</v>
      </c>
      <c r="T10" s="82">
        <v>4425</v>
      </c>
      <c r="U10" s="175" t="s">
        <v>265</v>
      </c>
      <c r="V10" s="178">
        <v>13</v>
      </c>
    </row>
    <row r="11" spans="1:22" s="47" customFormat="1" ht="13.5" customHeight="1">
      <c r="A11" s="38"/>
      <c r="B11" s="174">
        <v>14</v>
      </c>
      <c r="C11" s="177">
        <v>643138</v>
      </c>
      <c r="D11" s="82">
        <v>141523</v>
      </c>
      <c r="E11" s="82">
        <v>105062</v>
      </c>
      <c r="F11" s="82">
        <v>16568</v>
      </c>
      <c r="G11" s="82">
        <v>5334</v>
      </c>
      <c r="H11" s="82">
        <v>12723</v>
      </c>
      <c r="I11" s="82">
        <v>60687</v>
      </c>
      <c r="J11" s="82">
        <v>105251</v>
      </c>
      <c r="K11" s="82">
        <v>3358</v>
      </c>
      <c r="L11" s="82">
        <v>2912</v>
      </c>
      <c r="M11" s="82">
        <v>52075</v>
      </c>
      <c r="N11" s="82">
        <v>1467</v>
      </c>
      <c r="O11" s="175" t="s">
        <v>265</v>
      </c>
      <c r="P11" s="82">
        <v>241241</v>
      </c>
      <c r="Q11" s="82">
        <v>5801</v>
      </c>
      <c r="R11" s="82">
        <v>238558</v>
      </c>
      <c r="S11" s="82">
        <v>99601</v>
      </c>
      <c r="T11" s="82">
        <v>2683</v>
      </c>
      <c r="U11" s="175" t="s">
        <v>265</v>
      </c>
      <c r="V11" s="178">
        <v>14</v>
      </c>
    </row>
    <row r="12" spans="1:22" s="50" customFormat="1" ht="13.5" customHeight="1">
      <c r="A12" s="83"/>
      <c r="B12" s="179">
        <v>15</v>
      </c>
      <c r="C12" s="85">
        <v>596848</v>
      </c>
      <c r="D12" s="85">
        <v>135336</v>
      </c>
      <c r="E12" s="85">
        <v>100758</v>
      </c>
      <c r="F12" s="85">
        <v>16050</v>
      </c>
      <c r="G12" s="85">
        <v>5462</v>
      </c>
      <c r="H12" s="85">
        <v>7930</v>
      </c>
      <c r="I12" s="85">
        <v>59123</v>
      </c>
      <c r="J12" s="85">
        <v>107824</v>
      </c>
      <c r="K12" s="85">
        <v>2747</v>
      </c>
      <c r="L12" s="85">
        <v>2583</v>
      </c>
      <c r="M12" s="85">
        <v>58210</v>
      </c>
      <c r="N12" s="85">
        <v>1743</v>
      </c>
      <c r="O12" s="180" t="s">
        <v>265</v>
      </c>
      <c r="P12" s="85">
        <v>199840</v>
      </c>
      <c r="Q12" s="85">
        <v>5288</v>
      </c>
      <c r="R12" s="85">
        <v>196485</v>
      </c>
      <c r="S12" s="85">
        <v>87909</v>
      </c>
      <c r="T12" s="85">
        <v>3355</v>
      </c>
      <c r="U12" s="180" t="s">
        <v>265</v>
      </c>
      <c r="V12" s="181">
        <v>15</v>
      </c>
    </row>
    <row r="13" spans="1:22" ht="13.5" customHeight="1">
      <c r="A13" s="66"/>
      <c r="B13" s="67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182"/>
      <c r="V13" s="183"/>
    </row>
    <row r="14" spans="1:22" ht="13.5" customHeight="1">
      <c r="A14" s="71" t="s">
        <v>305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22" ht="13.5" customHeight="1">
      <c r="A15" s="71" t="s">
        <v>306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</row>
    <row r="16" ht="13.5" customHeight="1"/>
  </sheetData>
  <mergeCells count="22">
    <mergeCell ref="O3:O6"/>
    <mergeCell ref="P3:P6"/>
    <mergeCell ref="R3:U3"/>
    <mergeCell ref="V3:V6"/>
    <mergeCell ref="Q4:Q6"/>
    <mergeCell ref="R4:R6"/>
    <mergeCell ref="T4:T6"/>
    <mergeCell ref="U4:U6"/>
    <mergeCell ref="S5:S6"/>
    <mergeCell ref="K3:K6"/>
    <mergeCell ref="L3:L6"/>
    <mergeCell ref="M3:M6"/>
    <mergeCell ref="N3:N6"/>
    <mergeCell ref="G3:G6"/>
    <mergeCell ref="H3:H6"/>
    <mergeCell ref="I3:I6"/>
    <mergeCell ref="J3:J6"/>
    <mergeCell ref="A3:B6"/>
    <mergeCell ref="C3:C6"/>
    <mergeCell ref="D3:D6"/>
    <mergeCell ref="F3:F6"/>
    <mergeCell ref="E4:E6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94"/>
  <sheetViews>
    <sheetView workbookViewId="0" topLeftCell="A1">
      <selection activeCell="A1" sqref="A1:IV16384"/>
    </sheetView>
  </sheetViews>
  <sheetFormatPr defaultColWidth="9.00390625" defaultRowHeight="13.5"/>
  <cols>
    <col min="1" max="2" width="3.125" style="0" customWidth="1"/>
    <col min="3" max="3" width="22.625" style="0" customWidth="1"/>
    <col min="4" max="4" width="1.625" style="0" customWidth="1"/>
    <col min="5" max="5" width="14.625" style="0" customWidth="1"/>
    <col min="6" max="7" width="3.125" style="0" customWidth="1"/>
    <col min="8" max="8" width="22.625" style="0" customWidth="1"/>
    <col min="9" max="9" width="1.625" style="0" customWidth="1"/>
    <col min="10" max="10" width="14.375" style="0" customWidth="1"/>
    <col min="11" max="11" width="3.625" style="0" customWidth="1"/>
    <col min="12" max="12" width="3.125" style="0" customWidth="1"/>
    <col min="13" max="13" width="22.625" style="0" customWidth="1"/>
    <col min="14" max="14" width="1.625" style="0" customWidth="1"/>
    <col min="15" max="15" width="14.625" style="0" customWidth="1"/>
    <col min="20" max="20" width="11.375" style="0" customWidth="1"/>
    <col min="21" max="21" width="12.00390625" style="0" customWidth="1"/>
  </cols>
  <sheetData>
    <row r="1" spans="1:15" ht="13.5" customHeight="1">
      <c r="A1" s="72" t="s">
        <v>307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3.5" customHeight="1">
      <c r="A2" s="20"/>
      <c r="B2" s="19" t="s">
        <v>308</v>
      </c>
      <c r="C2" s="20"/>
      <c r="D2" s="20"/>
      <c r="E2" s="82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3.5" customHeight="1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1" t="s">
        <v>309</v>
      </c>
    </row>
    <row r="4" spans="1:21" ht="13.5" customHeight="1" thickTop="1">
      <c r="A4" s="184" t="s">
        <v>310</v>
      </c>
      <c r="B4" s="185"/>
      <c r="C4" s="186"/>
      <c r="D4" s="185"/>
      <c r="E4" s="185"/>
      <c r="F4" s="129" t="s">
        <v>311</v>
      </c>
      <c r="G4" s="130"/>
      <c r="H4" s="130"/>
      <c r="I4" s="130"/>
      <c r="J4" s="130"/>
      <c r="K4" s="130"/>
      <c r="L4" s="130"/>
      <c r="M4" s="130"/>
      <c r="N4" s="187"/>
      <c r="O4" s="187"/>
      <c r="P4" s="188"/>
      <c r="Q4" s="188"/>
      <c r="R4" s="188"/>
      <c r="S4" s="188"/>
      <c r="T4" s="189"/>
      <c r="U4" s="188"/>
    </row>
    <row r="5" spans="1:21" ht="13.5" customHeight="1">
      <c r="A5" s="190" t="s">
        <v>312</v>
      </c>
      <c r="B5" s="190"/>
      <c r="C5" s="190"/>
      <c r="D5" s="191"/>
      <c r="E5" s="132" t="s">
        <v>313</v>
      </c>
      <c r="F5" s="192" t="s">
        <v>312</v>
      </c>
      <c r="G5" s="190"/>
      <c r="H5" s="190"/>
      <c r="I5" s="191"/>
      <c r="J5" s="132" t="s">
        <v>313</v>
      </c>
      <c r="K5" s="192" t="s">
        <v>312</v>
      </c>
      <c r="L5" s="190"/>
      <c r="M5" s="190"/>
      <c r="N5" s="191"/>
      <c r="O5" s="193" t="s">
        <v>313</v>
      </c>
      <c r="P5" s="188"/>
      <c r="Q5" s="188"/>
      <c r="R5" s="194"/>
      <c r="S5" s="188"/>
      <c r="T5" s="189"/>
      <c r="U5" s="189"/>
    </row>
    <row r="6" spans="1:21" ht="13.5" customHeight="1">
      <c r="A6" s="38"/>
      <c r="B6" s="38"/>
      <c r="C6" s="38"/>
      <c r="D6" s="79"/>
      <c r="E6" s="39"/>
      <c r="F6" s="38"/>
      <c r="G6" s="111"/>
      <c r="H6" s="38"/>
      <c r="I6" s="39"/>
      <c r="J6" s="39"/>
      <c r="K6" s="38"/>
      <c r="L6" s="38"/>
      <c r="M6" s="38"/>
      <c r="N6" s="79"/>
      <c r="O6" s="38"/>
      <c r="P6" s="188"/>
      <c r="Q6" s="188"/>
      <c r="R6" s="188"/>
      <c r="S6" s="188"/>
      <c r="T6" s="188"/>
      <c r="U6" s="188"/>
    </row>
    <row r="7" spans="1:21" ht="13.5" customHeight="1">
      <c r="A7" s="195" t="s">
        <v>314</v>
      </c>
      <c r="B7" s="195"/>
      <c r="C7" s="195"/>
      <c r="D7" s="39"/>
      <c r="E7" s="196">
        <v>618006281</v>
      </c>
      <c r="F7" s="197" t="s">
        <v>314</v>
      </c>
      <c r="G7" s="195"/>
      <c r="H7" s="195"/>
      <c r="I7" s="112"/>
      <c r="J7" s="196">
        <v>609513073</v>
      </c>
      <c r="K7" s="42">
        <v>10</v>
      </c>
      <c r="L7" s="57" t="s">
        <v>315</v>
      </c>
      <c r="M7" s="57"/>
      <c r="N7" s="39"/>
      <c r="O7" s="198">
        <v>108152020</v>
      </c>
      <c r="P7" s="188"/>
      <c r="Q7" s="188"/>
      <c r="R7" s="194"/>
      <c r="S7" s="188"/>
      <c r="T7" s="199"/>
      <c r="U7" s="199"/>
    </row>
    <row r="8" spans="1:21" ht="13.5" customHeight="1">
      <c r="A8" s="38"/>
      <c r="B8" s="38"/>
      <c r="C8" s="38"/>
      <c r="D8" s="39"/>
      <c r="E8" s="200"/>
      <c r="F8" s="38"/>
      <c r="G8" s="111"/>
      <c r="H8" s="38"/>
      <c r="I8" s="39"/>
      <c r="J8" s="200"/>
      <c r="K8" s="123"/>
      <c r="L8" s="113">
        <v>1</v>
      </c>
      <c r="M8" s="59" t="s">
        <v>316</v>
      </c>
      <c r="N8" s="87"/>
      <c r="O8" s="198">
        <v>11177359</v>
      </c>
      <c r="P8" s="188"/>
      <c r="Q8" s="188"/>
      <c r="R8" s="194"/>
      <c r="S8" s="188"/>
      <c r="T8" s="199"/>
      <c r="U8" s="199"/>
    </row>
    <row r="9" spans="1:21" ht="13.5" customHeight="1">
      <c r="A9" s="42">
        <v>1</v>
      </c>
      <c r="B9" s="57" t="s">
        <v>317</v>
      </c>
      <c r="C9" s="57"/>
      <c r="D9" s="39"/>
      <c r="E9" s="200">
        <v>59727283</v>
      </c>
      <c r="F9" s="42">
        <v>1</v>
      </c>
      <c r="G9" s="57" t="s">
        <v>318</v>
      </c>
      <c r="H9" s="57"/>
      <c r="I9" s="39"/>
      <c r="J9" s="200">
        <v>1037020</v>
      </c>
      <c r="K9" s="123"/>
      <c r="L9" s="113">
        <v>2</v>
      </c>
      <c r="M9" s="59" t="s">
        <v>319</v>
      </c>
      <c r="N9" s="87"/>
      <c r="O9" s="198">
        <v>32951052</v>
      </c>
      <c r="P9" s="188"/>
      <c r="Q9" s="188"/>
      <c r="R9" s="194"/>
      <c r="S9" s="188"/>
      <c r="T9" s="199"/>
      <c r="U9" s="199"/>
    </row>
    <row r="10" spans="1:21" ht="13.5" customHeight="1">
      <c r="A10" s="42"/>
      <c r="B10" s="113">
        <v>1</v>
      </c>
      <c r="C10" s="59" t="s">
        <v>79</v>
      </c>
      <c r="D10" s="87"/>
      <c r="E10" s="200">
        <v>14083513</v>
      </c>
      <c r="F10" s="123"/>
      <c r="G10" s="113">
        <v>1</v>
      </c>
      <c r="H10" s="59" t="s">
        <v>320</v>
      </c>
      <c r="I10" s="39"/>
      <c r="J10" s="200">
        <v>1037020</v>
      </c>
      <c r="K10" s="123"/>
      <c r="L10" s="113">
        <v>3</v>
      </c>
      <c r="M10" s="59" t="s">
        <v>321</v>
      </c>
      <c r="N10" s="87"/>
      <c r="O10" s="198">
        <v>17393727</v>
      </c>
      <c r="P10" s="188"/>
      <c r="Q10" s="188"/>
      <c r="R10" s="194"/>
      <c r="S10" s="188"/>
      <c r="T10" s="199"/>
      <c r="U10" s="199"/>
    </row>
    <row r="11" spans="1:21" ht="13.5" customHeight="1">
      <c r="A11" s="42"/>
      <c r="B11" s="113">
        <v>2</v>
      </c>
      <c r="C11" s="59" t="s">
        <v>80</v>
      </c>
      <c r="D11" s="201"/>
      <c r="E11" s="200">
        <v>15450612</v>
      </c>
      <c r="F11" s="123"/>
      <c r="G11" s="113"/>
      <c r="H11" s="59"/>
      <c r="I11" s="39"/>
      <c r="J11" s="200"/>
      <c r="K11" s="123"/>
      <c r="L11" s="113">
        <v>4</v>
      </c>
      <c r="M11" s="59" t="s">
        <v>322</v>
      </c>
      <c r="N11" s="87"/>
      <c r="O11" s="198">
        <v>22680314</v>
      </c>
      <c r="P11" s="188"/>
      <c r="Q11" s="188"/>
      <c r="R11" s="194"/>
      <c r="S11" s="188"/>
      <c r="T11" s="199"/>
      <c r="U11" s="199"/>
    </row>
    <row r="12" spans="1:21" ht="13.5" customHeight="1">
      <c r="A12" s="42"/>
      <c r="B12" s="113">
        <v>3</v>
      </c>
      <c r="C12" s="59" t="s">
        <v>81</v>
      </c>
      <c r="D12" s="201"/>
      <c r="E12" s="200">
        <v>7263051</v>
      </c>
      <c r="F12" s="42">
        <v>2</v>
      </c>
      <c r="G12" s="57" t="s">
        <v>323</v>
      </c>
      <c r="H12" s="57"/>
      <c r="I12" s="112"/>
      <c r="J12" s="200">
        <v>39726640</v>
      </c>
      <c r="K12" s="123"/>
      <c r="L12" s="113">
        <v>5</v>
      </c>
      <c r="M12" s="59" t="s">
        <v>324</v>
      </c>
      <c r="N12" s="87"/>
      <c r="O12" s="198">
        <v>7306524</v>
      </c>
      <c r="P12" s="188"/>
      <c r="Q12" s="188"/>
      <c r="R12" s="194"/>
      <c r="S12" s="188"/>
      <c r="T12" s="199"/>
      <c r="U12" s="199"/>
    </row>
    <row r="13" spans="1:21" ht="13.5" customHeight="1">
      <c r="A13" s="42"/>
      <c r="B13" s="113">
        <v>4</v>
      </c>
      <c r="C13" s="59" t="s">
        <v>82</v>
      </c>
      <c r="D13" s="87"/>
      <c r="E13" s="200">
        <v>1554951</v>
      </c>
      <c r="F13" s="123"/>
      <c r="G13" s="113">
        <v>1</v>
      </c>
      <c r="H13" s="59" t="s">
        <v>325</v>
      </c>
      <c r="I13" s="39"/>
      <c r="J13" s="200">
        <v>15425050</v>
      </c>
      <c r="K13" s="123"/>
      <c r="L13" s="111">
        <v>6</v>
      </c>
      <c r="M13" s="146" t="s">
        <v>326</v>
      </c>
      <c r="N13" s="39"/>
      <c r="O13" s="198">
        <v>2658680</v>
      </c>
      <c r="P13" s="188"/>
      <c r="Q13" s="188"/>
      <c r="R13" s="194"/>
      <c r="S13" s="188"/>
      <c r="T13" s="199"/>
      <c r="U13" s="199"/>
    </row>
    <row r="14" spans="1:21" ht="13.5" customHeight="1">
      <c r="A14" s="42"/>
      <c r="B14" s="113">
        <v>5</v>
      </c>
      <c r="C14" s="59" t="s">
        <v>83</v>
      </c>
      <c r="D14" s="87"/>
      <c r="E14" s="200">
        <v>1320810</v>
      </c>
      <c r="F14" s="123"/>
      <c r="G14" s="113">
        <v>2</v>
      </c>
      <c r="H14" s="59" t="s">
        <v>327</v>
      </c>
      <c r="I14" s="39"/>
      <c r="J14" s="200">
        <v>7832705</v>
      </c>
      <c r="K14" s="123"/>
      <c r="L14" s="111">
        <v>7</v>
      </c>
      <c r="M14" s="146" t="s">
        <v>328</v>
      </c>
      <c r="N14" s="39"/>
      <c r="O14" s="198">
        <v>4034164</v>
      </c>
      <c r="P14" s="188"/>
      <c r="Q14" s="188"/>
      <c r="R14" s="194"/>
      <c r="S14" s="188"/>
      <c r="T14" s="199"/>
      <c r="U14" s="199"/>
    </row>
    <row r="15" spans="1:21" ht="13.5" customHeight="1">
      <c r="A15" s="42"/>
      <c r="B15" s="113">
        <v>6</v>
      </c>
      <c r="C15" s="59" t="s">
        <v>329</v>
      </c>
      <c r="D15" s="87"/>
      <c r="E15" s="200">
        <v>231445</v>
      </c>
      <c r="F15" s="123"/>
      <c r="G15" s="113">
        <v>3</v>
      </c>
      <c r="H15" s="59" t="s">
        <v>330</v>
      </c>
      <c r="I15" s="39"/>
      <c r="J15" s="200">
        <v>2929109</v>
      </c>
      <c r="K15" s="123"/>
      <c r="L15" s="111">
        <v>8</v>
      </c>
      <c r="M15" s="146" t="s">
        <v>331</v>
      </c>
      <c r="N15" s="39"/>
      <c r="O15" s="198">
        <v>1628743</v>
      </c>
      <c r="P15" s="188"/>
      <c r="Q15" s="188"/>
      <c r="R15" s="194"/>
      <c r="S15" s="188"/>
      <c r="T15" s="199"/>
      <c r="U15" s="199"/>
    </row>
    <row r="16" spans="1:21" ht="13.5" customHeight="1">
      <c r="A16" s="42"/>
      <c r="B16" s="113">
        <v>7</v>
      </c>
      <c r="C16" s="59" t="s">
        <v>86</v>
      </c>
      <c r="D16" s="87"/>
      <c r="E16" s="200">
        <v>9347620</v>
      </c>
      <c r="F16" s="123"/>
      <c r="G16" s="113">
        <v>4</v>
      </c>
      <c r="H16" s="59" t="s">
        <v>332</v>
      </c>
      <c r="I16" s="39"/>
      <c r="J16" s="200">
        <v>10425970</v>
      </c>
      <c r="K16" s="123"/>
      <c r="L16" s="111">
        <v>9</v>
      </c>
      <c r="M16" s="146" t="s">
        <v>333</v>
      </c>
      <c r="N16" s="39"/>
      <c r="O16" s="198">
        <v>8321457</v>
      </c>
      <c r="P16" s="188"/>
      <c r="Q16" s="188"/>
      <c r="R16" s="194"/>
      <c r="S16" s="188"/>
      <c r="T16" s="199"/>
      <c r="U16" s="199"/>
    </row>
    <row r="17" spans="1:21" ht="13.5" customHeight="1">
      <c r="A17" s="42"/>
      <c r="B17" s="113">
        <v>8</v>
      </c>
      <c r="C17" s="59" t="s">
        <v>87</v>
      </c>
      <c r="D17" s="87"/>
      <c r="E17" s="200">
        <v>2850</v>
      </c>
      <c r="F17" s="123"/>
      <c r="G17" s="113">
        <v>5</v>
      </c>
      <c r="H17" s="59" t="s">
        <v>334</v>
      </c>
      <c r="I17" s="39"/>
      <c r="J17" s="200">
        <v>1237221</v>
      </c>
      <c r="K17" s="123"/>
      <c r="L17" s="152"/>
      <c r="M17" s="71"/>
      <c r="N17" s="87"/>
      <c r="O17" s="198"/>
      <c r="P17" s="188"/>
      <c r="Q17" s="188"/>
      <c r="R17" s="194"/>
      <c r="S17" s="188"/>
      <c r="T17" s="199"/>
      <c r="U17" s="199"/>
    </row>
    <row r="18" spans="1:21" ht="13.5" customHeight="1">
      <c r="A18" s="42"/>
      <c r="B18" s="113">
        <v>9</v>
      </c>
      <c r="C18" s="59" t="s">
        <v>88</v>
      </c>
      <c r="D18" s="87"/>
      <c r="E18" s="200">
        <v>27543</v>
      </c>
      <c r="F18" s="123"/>
      <c r="G18" s="113">
        <v>6</v>
      </c>
      <c r="H18" s="59" t="s">
        <v>335</v>
      </c>
      <c r="I18" s="39"/>
      <c r="J18" s="200">
        <v>1155030</v>
      </c>
      <c r="K18" s="42">
        <v>11</v>
      </c>
      <c r="L18" s="57" t="s">
        <v>336</v>
      </c>
      <c r="M18" s="57"/>
      <c r="N18" s="39"/>
      <c r="O18" s="198">
        <v>3648012</v>
      </c>
      <c r="P18" s="188"/>
      <c r="Q18" s="188"/>
      <c r="R18" s="194"/>
      <c r="S18" s="188"/>
      <c r="T18" s="199"/>
      <c r="U18" s="199"/>
    </row>
    <row r="19" spans="1:21" ht="13.5" customHeight="1">
      <c r="A19" s="42"/>
      <c r="B19" s="113">
        <v>10</v>
      </c>
      <c r="C19" s="59" t="s">
        <v>89</v>
      </c>
      <c r="D19" s="87"/>
      <c r="E19" s="200">
        <v>2294557</v>
      </c>
      <c r="F19" s="123"/>
      <c r="G19" s="113">
        <v>7</v>
      </c>
      <c r="H19" s="59" t="s">
        <v>337</v>
      </c>
      <c r="I19" s="39"/>
      <c r="J19" s="200">
        <v>422732</v>
      </c>
      <c r="K19" s="42"/>
      <c r="L19" s="113">
        <v>1</v>
      </c>
      <c r="M19" s="59" t="s">
        <v>338</v>
      </c>
      <c r="N19" s="87"/>
      <c r="O19" s="198">
        <v>733975</v>
      </c>
      <c r="P19" s="188"/>
      <c r="Q19" s="188"/>
      <c r="R19" s="194"/>
      <c r="S19" s="188"/>
      <c r="T19" s="199"/>
      <c r="U19" s="199"/>
    </row>
    <row r="20" spans="1:21" ht="13.5" customHeight="1">
      <c r="A20" s="42"/>
      <c r="B20" s="113">
        <v>11</v>
      </c>
      <c r="C20" s="59" t="s">
        <v>90</v>
      </c>
      <c r="D20" s="87"/>
      <c r="E20" s="200">
        <v>7430465</v>
      </c>
      <c r="F20" s="123"/>
      <c r="G20" s="113">
        <v>8</v>
      </c>
      <c r="H20" s="59" t="s">
        <v>339</v>
      </c>
      <c r="I20" s="39"/>
      <c r="J20" s="200">
        <v>108560</v>
      </c>
      <c r="K20" s="42"/>
      <c r="L20" s="113">
        <v>2</v>
      </c>
      <c r="M20" s="59" t="s">
        <v>340</v>
      </c>
      <c r="N20" s="87"/>
      <c r="O20" s="198">
        <v>2896076</v>
      </c>
      <c r="P20" s="188"/>
      <c r="Q20" s="188"/>
      <c r="R20" s="194"/>
      <c r="S20" s="188"/>
      <c r="T20" s="199"/>
      <c r="U20" s="199"/>
    </row>
    <row r="21" spans="1:21" ht="13.5" customHeight="1">
      <c r="A21" s="42"/>
      <c r="B21" s="113">
        <v>12</v>
      </c>
      <c r="C21" s="59" t="s">
        <v>91</v>
      </c>
      <c r="D21" s="87"/>
      <c r="E21" s="200">
        <v>21050</v>
      </c>
      <c r="F21" s="123"/>
      <c r="G21" s="113">
        <v>9</v>
      </c>
      <c r="H21" s="59" t="s">
        <v>341</v>
      </c>
      <c r="I21" s="39"/>
      <c r="J21" s="200">
        <v>190263</v>
      </c>
      <c r="K21" s="123"/>
      <c r="L21" s="111">
        <v>3</v>
      </c>
      <c r="M21" s="146" t="s">
        <v>342</v>
      </c>
      <c r="N21" s="39"/>
      <c r="O21" s="198">
        <v>4783</v>
      </c>
      <c r="P21" s="188"/>
      <c r="Q21" s="188"/>
      <c r="R21" s="194"/>
      <c r="S21" s="188"/>
      <c r="T21" s="199"/>
      <c r="U21" s="199"/>
    </row>
    <row r="22" spans="1:21" ht="13.5" customHeight="1">
      <c r="A22" s="42"/>
      <c r="B22" s="113">
        <v>13</v>
      </c>
      <c r="C22" s="59" t="s">
        <v>92</v>
      </c>
      <c r="D22" s="87"/>
      <c r="E22" s="200">
        <v>697234</v>
      </c>
      <c r="F22" s="123"/>
      <c r="G22" s="111"/>
      <c r="H22" s="146"/>
      <c r="I22" s="39"/>
      <c r="J22" s="202"/>
      <c r="K22" s="123"/>
      <c r="L22" s="111"/>
      <c r="M22" s="146"/>
      <c r="N22" s="39"/>
      <c r="O22" s="198"/>
      <c r="P22" s="188"/>
      <c r="Q22" s="188"/>
      <c r="R22" s="188"/>
      <c r="S22" s="188"/>
      <c r="T22" s="188"/>
      <c r="U22" s="188"/>
    </row>
    <row r="23" spans="1:21" ht="13.5" customHeight="1">
      <c r="A23" s="42"/>
      <c r="B23" s="113">
        <v>14</v>
      </c>
      <c r="C23" s="59" t="s">
        <v>93</v>
      </c>
      <c r="D23" s="87"/>
      <c r="E23" s="200">
        <v>1583</v>
      </c>
      <c r="F23" s="42">
        <v>3</v>
      </c>
      <c r="G23" s="57" t="s">
        <v>343</v>
      </c>
      <c r="H23" s="57"/>
      <c r="I23" s="39"/>
      <c r="J23" s="200">
        <v>33652710</v>
      </c>
      <c r="K23" s="42">
        <v>12</v>
      </c>
      <c r="L23" s="57" t="s">
        <v>344</v>
      </c>
      <c r="M23" s="57"/>
      <c r="N23" s="39"/>
      <c r="O23" s="198">
        <v>105110577</v>
      </c>
      <c r="P23" s="188"/>
      <c r="Q23" s="188"/>
      <c r="R23" s="188"/>
      <c r="S23" s="188"/>
      <c r="T23" s="188"/>
      <c r="U23" s="188"/>
    </row>
    <row r="24" spans="1:21" ht="13.5" customHeight="1">
      <c r="A24" s="42"/>
      <c r="B24" s="113">
        <v>15</v>
      </c>
      <c r="C24" s="59" t="s">
        <v>345</v>
      </c>
      <c r="D24" s="87"/>
      <c r="E24" s="200">
        <v>0</v>
      </c>
      <c r="F24" s="123"/>
      <c r="G24" s="203">
        <v>1</v>
      </c>
      <c r="H24" s="204" t="s">
        <v>346</v>
      </c>
      <c r="I24" s="205"/>
      <c r="J24" s="206">
        <v>20195778</v>
      </c>
      <c r="K24" s="42"/>
      <c r="L24" s="113">
        <v>1</v>
      </c>
      <c r="M24" s="59" t="s">
        <v>347</v>
      </c>
      <c r="N24" s="39"/>
      <c r="O24" s="198">
        <v>105110577</v>
      </c>
      <c r="P24" s="188"/>
      <c r="Q24" s="188"/>
      <c r="R24" s="188"/>
      <c r="S24" s="188"/>
      <c r="T24" s="188"/>
      <c r="U24" s="188"/>
    </row>
    <row r="25" spans="1:21" ht="13.5" customHeight="1">
      <c r="A25" s="123"/>
      <c r="B25" s="38"/>
      <c r="C25" s="38"/>
      <c r="D25" s="39"/>
      <c r="E25" s="202"/>
      <c r="F25" s="207"/>
      <c r="G25" s="113">
        <v>2</v>
      </c>
      <c r="H25" s="59" t="s">
        <v>348</v>
      </c>
      <c r="I25" s="87"/>
      <c r="J25" s="200">
        <v>10343005</v>
      </c>
      <c r="K25" s="123"/>
      <c r="L25" s="38"/>
      <c r="M25" s="38"/>
      <c r="N25" s="39"/>
      <c r="O25" s="198"/>
      <c r="P25" s="188"/>
      <c r="Q25" s="188"/>
      <c r="R25" s="194"/>
      <c r="S25" s="188"/>
      <c r="T25" s="188"/>
      <c r="U25" s="188"/>
    </row>
    <row r="26" spans="1:21" ht="13.5" customHeight="1">
      <c r="A26" s="123">
        <v>2</v>
      </c>
      <c r="B26" s="57" t="s">
        <v>226</v>
      </c>
      <c r="C26" s="57"/>
      <c r="D26" s="39"/>
      <c r="E26" s="202">
        <v>13497922</v>
      </c>
      <c r="F26" s="207"/>
      <c r="G26" s="113">
        <v>3</v>
      </c>
      <c r="H26" s="59" t="s">
        <v>349</v>
      </c>
      <c r="I26" s="87"/>
      <c r="J26" s="200">
        <v>3111085</v>
      </c>
      <c r="K26" s="42">
        <v>13</v>
      </c>
      <c r="L26" s="208" t="s">
        <v>350</v>
      </c>
      <c r="M26" s="208"/>
      <c r="N26" s="87"/>
      <c r="O26" s="198">
        <v>18510327</v>
      </c>
      <c r="P26" s="209"/>
      <c r="Q26" s="209"/>
      <c r="R26" s="209"/>
      <c r="S26" s="209"/>
      <c r="T26" s="209"/>
      <c r="U26" s="209"/>
    </row>
    <row r="27" spans="1:22" ht="13.5" customHeight="1">
      <c r="A27" s="123"/>
      <c r="B27" s="123">
        <v>1</v>
      </c>
      <c r="C27" s="146" t="s">
        <v>226</v>
      </c>
      <c r="D27" s="39"/>
      <c r="E27" s="202">
        <v>13497922</v>
      </c>
      <c r="F27" s="207"/>
      <c r="G27" s="113">
        <v>4</v>
      </c>
      <c r="H27" s="59" t="s">
        <v>351</v>
      </c>
      <c r="I27" s="87"/>
      <c r="J27" s="200">
        <v>2842</v>
      </c>
      <c r="K27" s="42"/>
      <c r="L27" s="113">
        <v>1</v>
      </c>
      <c r="M27" s="59" t="s">
        <v>352</v>
      </c>
      <c r="N27" s="39"/>
      <c r="O27" s="210">
        <v>25659</v>
      </c>
      <c r="P27" s="211"/>
      <c r="Q27" s="209"/>
      <c r="R27" s="209"/>
      <c r="S27" s="209"/>
      <c r="T27" s="209"/>
      <c r="U27" s="209"/>
      <c r="V27" s="209"/>
    </row>
    <row r="28" spans="1:22" ht="13.5" customHeight="1">
      <c r="A28" s="123"/>
      <c r="B28" s="38"/>
      <c r="C28" s="38"/>
      <c r="D28" s="39"/>
      <c r="E28" s="202"/>
      <c r="F28" s="207"/>
      <c r="G28" s="111"/>
      <c r="H28" s="146"/>
      <c r="I28" s="39"/>
      <c r="J28" s="202"/>
      <c r="K28" s="42"/>
      <c r="L28" s="113">
        <v>2</v>
      </c>
      <c r="M28" s="59" t="s">
        <v>353</v>
      </c>
      <c r="N28" s="39"/>
      <c r="O28" s="198">
        <v>161400</v>
      </c>
      <c r="P28" s="211"/>
      <c r="Q28" s="209"/>
      <c r="R28" s="209"/>
      <c r="S28" s="209"/>
      <c r="T28" s="209"/>
      <c r="U28" s="209"/>
      <c r="V28" s="209"/>
    </row>
    <row r="29" spans="1:22" ht="13.5" customHeight="1">
      <c r="A29" s="42">
        <v>3</v>
      </c>
      <c r="B29" s="57" t="s">
        <v>354</v>
      </c>
      <c r="C29" s="57"/>
      <c r="D29" s="39"/>
      <c r="E29" s="200">
        <v>2990090</v>
      </c>
      <c r="F29" s="42">
        <v>4</v>
      </c>
      <c r="G29" s="57" t="s">
        <v>355</v>
      </c>
      <c r="H29" s="57"/>
      <c r="I29" s="39"/>
      <c r="J29" s="200">
        <v>20824985</v>
      </c>
      <c r="K29" s="42"/>
      <c r="L29" s="113">
        <v>3</v>
      </c>
      <c r="M29" s="59" t="s">
        <v>356</v>
      </c>
      <c r="N29" s="87"/>
      <c r="O29" s="198">
        <v>1593106</v>
      </c>
      <c r="P29" s="211"/>
      <c r="Q29" s="209"/>
      <c r="R29" s="209"/>
      <c r="S29" s="209"/>
      <c r="T29" s="209"/>
      <c r="U29" s="209"/>
      <c r="V29" s="209"/>
    </row>
    <row r="30" spans="1:22" ht="13.5" customHeight="1">
      <c r="A30" s="123"/>
      <c r="B30" s="113">
        <v>1</v>
      </c>
      <c r="C30" s="59" t="s">
        <v>357</v>
      </c>
      <c r="D30" s="87"/>
      <c r="E30" s="200">
        <v>2684678</v>
      </c>
      <c r="F30" s="123"/>
      <c r="G30" s="113">
        <v>1</v>
      </c>
      <c r="H30" s="59" t="s">
        <v>358</v>
      </c>
      <c r="I30" s="87"/>
      <c r="J30" s="200">
        <v>9761511</v>
      </c>
      <c r="K30" s="123"/>
      <c r="L30" s="111">
        <v>4</v>
      </c>
      <c r="M30" s="146" t="s">
        <v>359</v>
      </c>
      <c r="N30" s="87"/>
      <c r="O30" s="198">
        <v>611097</v>
      </c>
      <c r="P30" s="211"/>
      <c r="Q30" s="209"/>
      <c r="R30" s="209"/>
      <c r="S30" s="209"/>
      <c r="T30" s="209"/>
      <c r="U30" s="209"/>
      <c r="V30" s="209"/>
    </row>
    <row r="31" spans="1:22" ht="13.5" customHeight="1">
      <c r="A31" s="123"/>
      <c r="B31" s="113">
        <v>2</v>
      </c>
      <c r="C31" s="59" t="s">
        <v>360</v>
      </c>
      <c r="D31" s="87"/>
      <c r="E31" s="200">
        <v>203563</v>
      </c>
      <c r="F31" s="207"/>
      <c r="G31" s="113">
        <v>2</v>
      </c>
      <c r="H31" s="59" t="s">
        <v>361</v>
      </c>
      <c r="I31" s="87"/>
      <c r="J31" s="200">
        <v>454420</v>
      </c>
      <c r="K31" s="42"/>
      <c r="L31" s="113">
        <v>5</v>
      </c>
      <c r="M31" s="59" t="s">
        <v>362</v>
      </c>
      <c r="N31" s="87"/>
      <c r="O31" s="198">
        <v>306149</v>
      </c>
      <c r="P31" s="211"/>
      <c r="Q31" s="209"/>
      <c r="R31" s="209"/>
      <c r="S31" s="209"/>
      <c r="T31" s="209"/>
      <c r="U31" s="209"/>
      <c r="V31" s="209"/>
    </row>
    <row r="32" spans="1:22" ht="13.5" customHeight="1">
      <c r="A32" s="123"/>
      <c r="B32" s="113">
        <v>3</v>
      </c>
      <c r="C32" s="59" t="s">
        <v>363</v>
      </c>
      <c r="D32" s="87"/>
      <c r="E32" s="200">
        <v>101849</v>
      </c>
      <c r="F32" s="207"/>
      <c r="G32" s="113">
        <v>3</v>
      </c>
      <c r="H32" s="59" t="s">
        <v>364</v>
      </c>
      <c r="I32" s="87"/>
      <c r="J32" s="200">
        <v>2071544</v>
      </c>
      <c r="K32" s="42"/>
      <c r="L32" s="113">
        <v>6</v>
      </c>
      <c r="M32" s="59" t="s">
        <v>365</v>
      </c>
      <c r="N32" s="39"/>
      <c r="O32" s="198">
        <v>1010000</v>
      </c>
      <c r="P32" s="209"/>
      <c r="Q32" s="209"/>
      <c r="R32" s="209"/>
      <c r="S32" s="209"/>
      <c r="T32" s="209"/>
      <c r="U32" s="209"/>
      <c r="V32" s="209"/>
    </row>
    <row r="33" spans="1:22" ht="13.5" customHeight="1">
      <c r="A33" s="123"/>
      <c r="B33" s="38"/>
      <c r="C33" s="38"/>
      <c r="D33" s="39"/>
      <c r="E33" s="202"/>
      <c r="F33" s="123"/>
      <c r="G33" s="113">
        <v>4</v>
      </c>
      <c r="H33" s="59" t="s">
        <v>366</v>
      </c>
      <c r="I33" s="87"/>
      <c r="J33" s="200">
        <v>1244619</v>
      </c>
      <c r="K33" s="42"/>
      <c r="L33" s="113">
        <v>7</v>
      </c>
      <c r="M33" s="59" t="s">
        <v>367</v>
      </c>
      <c r="N33" s="87"/>
      <c r="O33" s="198">
        <v>734672</v>
      </c>
      <c r="P33" s="212"/>
      <c r="Q33" s="209"/>
      <c r="R33" s="209"/>
      <c r="S33" s="209"/>
      <c r="T33" s="209"/>
      <c r="U33" s="209"/>
      <c r="V33" s="209"/>
    </row>
    <row r="34" spans="1:22" ht="13.5" customHeight="1">
      <c r="A34" s="42">
        <v>4</v>
      </c>
      <c r="B34" s="57" t="s">
        <v>229</v>
      </c>
      <c r="C34" s="57"/>
      <c r="D34" s="39"/>
      <c r="E34" s="200">
        <v>1224748</v>
      </c>
      <c r="F34" s="207"/>
      <c r="G34" s="113">
        <v>5</v>
      </c>
      <c r="H34" s="59" t="s">
        <v>368</v>
      </c>
      <c r="I34" s="87"/>
      <c r="J34" s="200">
        <v>2384781</v>
      </c>
      <c r="K34" s="42"/>
      <c r="L34" s="113">
        <v>8</v>
      </c>
      <c r="M34" s="59" t="s">
        <v>369</v>
      </c>
      <c r="N34" s="87"/>
      <c r="O34" s="198">
        <v>1209</v>
      </c>
      <c r="P34" s="212"/>
      <c r="Q34" s="209"/>
      <c r="R34" s="209"/>
      <c r="S34" s="209"/>
      <c r="T34" s="209"/>
      <c r="U34" s="209"/>
      <c r="V34" s="209"/>
    </row>
    <row r="35" spans="1:22" ht="13.5" customHeight="1">
      <c r="A35" s="123"/>
      <c r="B35" s="113">
        <v>1</v>
      </c>
      <c r="C35" s="59" t="s">
        <v>229</v>
      </c>
      <c r="D35" s="87"/>
      <c r="E35" s="200">
        <v>1224748</v>
      </c>
      <c r="F35" s="207"/>
      <c r="G35" s="113">
        <v>6</v>
      </c>
      <c r="H35" s="59" t="s">
        <v>370</v>
      </c>
      <c r="I35" s="87"/>
      <c r="J35" s="200">
        <v>4908109</v>
      </c>
      <c r="K35" s="42"/>
      <c r="L35" s="113">
        <v>9</v>
      </c>
      <c r="M35" s="59" t="s">
        <v>371</v>
      </c>
      <c r="N35" s="87"/>
      <c r="O35" s="198">
        <v>495</v>
      </c>
      <c r="P35" s="209"/>
      <c r="Q35" s="209"/>
      <c r="R35" s="209"/>
      <c r="S35" s="209"/>
      <c r="T35" s="209"/>
      <c r="U35" s="209"/>
      <c r="V35" s="209"/>
    </row>
    <row r="36" spans="1:22" ht="13.5" customHeight="1">
      <c r="A36" s="123"/>
      <c r="B36" s="38"/>
      <c r="C36" s="38"/>
      <c r="D36" s="39"/>
      <c r="E36" s="202"/>
      <c r="F36" s="123"/>
      <c r="G36" s="111"/>
      <c r="H36" s="146"/>
      <c r="I36" s="39"/>
      <c r="J36" s="202"/>
      <c r="K36" s="42"/>
      <c r="L36" s="113">
        <v>10</v>
      </c>
      <c r="M36" s="59" t="s">
        <v>372</v>
      </c>
      <c r="N36" s="87"/>
      <c r="O36" s="198">
        <v>6769453</v>
      </c>
      <c r="P36" s="209"/>
      <c r="Q36" s="209"/>
      <c r="R36" s="209"/>
      <c r="S36" s="209"/>
      <c r="T36" s="209"/>
      <c r="U36" s="209"/>
      <c r="V36" s="209"/>
    </row>
    <row r="37" spans="1:22" ht="13.5" customHeight="1">
      <c r="A37" s="42">
        <v>5</v>
      </c>
      <c r="B37" s="57" t="s">
        <v>373</v>
      </c>
      <c r="C37" s="57"/>
      <c r="D37" s="39"/>
      <c r="E37" s="200">
        <v>190773276</v>
      </c>
      <c r="F37" s="42">
        <v>5</v>
      </c>
      <c r="G37" s="57" t="s">
        <v>374</v>
      </c>
      <c r="H37" s="57"/>
      <c r="I37" s="39"/>
      <c r="J37" s="200">
        <v>3492205</v>
      </c>
      <c r="K37" s="42"/>
      <c r="L37" s="113">
        <v>11</v>
      </c>
      <c r="M37" s="59" t="s">
        <v>226</v>
      </c>
      <c r="N37" s="87"/>
      <c r="O37" s="198">
        <v>7297087</v>
      </c>
      <c r="P37" s="209"/>
      <c r="Q37" s="209"/>
      <c r="R37" s="209"/>
      <c r="S37" s="209"/>
      <c r="T37" s="209"/>
      <c r="U37" s="209"/>
      <c r="V37" s="209"/>
    </row>
    <row r="38" spans="1:22" ht="13.5" customHeight="1">
      <c r="A38" s="123"/>
      <c r="B38" s="113">
        <v>1</v>
      </c>
      <c r="C38" s="59" t="s">
        <v>231</v>
      </c>
      <c r="D38" s="87"/>
      <c r="E38" s="200">
        <v>190773276</v>
      </c>
      <c r="F38" s="207"/>
      <c r="G38" s="113">
        <v>1</v>
      </c>
      <c r="H38" s="59" t="s">
        <v>375</v>
      </c>
      <c r="I38" s="87"/>
      <c r="J38" s="200">
        <v>2275526</v>
      </c>
      <c r="K38" s="123"/>
      <c r="L38" s="38"/>
      <c r="M38" s="38"/>
      <c r="N38" s="87"/>
      <c r="O38" s="82"/>
      <c r="P38" s="209"/>
      <c r="Q38" s="209"/>
      <c r="R38" s="209"/>
      <c r="S38" s="209"/>
      <c r="T38" s="209"/>
      <c r="U38" s="209"/>
      <c r="V38" s="209"/>
    </row>
    <row r="39" spans="1:22" ht="13.5" customHeight="1">
      <c r="A39" s="123"/>
      <c r="B39" s="38"/>
      <c r="C39" s="38"/>
      <c r="D39" s="39"/>
      <c r="E39" s="202"/>
      <c r="F39" s="207"/>
      <c r="G39" s="113">
        <v>2</v>
      </c>
      <c r="H39" s="59" t="s">
        <v>376</v>
      </c>
      <c r="I39" s="87"/>
      <c r="J39" s="200">
        <v>1089188</v>
      </c>
      <c r="K39" s="42">
        <v>14</v>
      </c>
      <c r="L39" s="57" t="s">
        <v>377</v>
      </c>
      <c r="M39" s="57"/>
      <c r="N39" s="87"/>
      <c r="O39" s="198">
        <v>0</v>
      </c>
      <c r="P39" s="209"/>
      <c r="Q39" s="209"/>
      <c r="R39" s="209"/>
      <c r="S39" s="209"/>
      <c r="T39" s="209"/>
      <c r="U39" s="209"/>
      <c r="V39" s="209"/>
    </row>
    <row r="40" spans="1:22" ht="13.5" customHeight="1">
      <c r="A40" s="42">
        <v>6</v>
      </c>
      <c r="B40" s="57" t="s">
        <v>233</v>
      </c>
      <c r="C40" s="57"/>
      <c r="D40" s="39"/>
      <c r="E40" s="200">
        <v>318180</v>
      </c>
      <c r="F40" s="207"/>
      <c r="G40" s="113">
        <v>3</v>
      </c>
      <c r="H40" s="59" t="s">
        <v>378</v>
      </c>
      <c r="I40" s="87"/>
      <c r="J40" s="200">
        <v>127491</v>
      </c>
      <c r="K40" s="38"/>
      <c r="L40" s="113">
        <v>1</v>
      </c>
      <c r="M40" s="59" t="s">
        <v>379</v>
      </c>
      <c r="N40" s="39"/>
      <c r="O40" s="198">
        <v>0</v>
      </c>
      <c r="P40" s="209"/>
      <c r="Q40" s="209"/>
      <c r="R40" s="209"/>
      <c r="S40" s="209"/>
      <c r="T40" s="209"/>
      <c r="U40" s="209"/>
      <c r="V40" s="209"/>
    </row>
    <row r="41" spans="1:22" ht="13.5" customHeight="1">
      <c r="A41" s="123"/>
      <c r="B41" s="113">
        <v>1</v>
      </c>
      <c r="C41" s="59" t="s">
        <v>233</v>
      </c>
      <c r="D41" s="87"/>
      <c r="E41" s="200">
        <v>318180</v>
      </c>
      <c r="F41" s="207"/>
      <c r="G41" s="111"/>
      <c r="H41" s="146"/>
      <c r="I41" s="39"/>
      <c r="K41" s="38"/>
      <c r="L41" s="113"/>
      <c r="M41" s="59"/>
      <c r="N41" s="39"/>
      <c r="O41" s="213"/>
      <c r="P41" s="209"/>
      <c r="Q41" s="209"/>
      <c r="R41" s="209"/>
      <c r="S41" s="209"/>
      <c r="T41" s="209"/>
      <c r="U41" s="209"/>
      <c r="V41" s="209"/>
    </row>
    <row r="42" spans="1:22" ht="13.5" customHeight="1">
      <c r="A42" s="123"/>
      <c r="B42" s="38"/>
      <c r="C42" s="38"/>
      <c r="D42" s="39"/>
      <c r="E42" s="202"/>
      <c r="F42" s="42">
        <v>6</v>
      </c>
      <c r="G42" s="57" t="s">
        <v>380</v>
      </c>
      <c r="H42" s="57"/>
      <c r="I42" s="39"/>
      <c r="J42" s="202">
        <v>72928182</v>
      </c>
      <c r="K42" s="38"/>
      <c r="L42" s="38"/>
      <c r="M42" s="38"/>
      <c r="N42" s="214"/>
      <c r="O42" s="213"/>
      <c r="P42" s="209"/>
      <c r="Q42" s="209"/>
      <c r="R42" s="209"/>
      <c r="S42" s="209"/>
      <c r="T42" s="209"/>
      <c r="U42" s="209"/>
      <c r="V42" s="209"/>
    </row>
    <row r="43" spans="1:22" ht="13.5" customHeight="1">
      <c r="A43" s="42">
        <v>7</v>
      </c>
      <c r="B43" s="57" t="s">
        <v>381</v>
      </c>
      <c r="C43" s="57"/>
      <c r="D43" s="39"/>
      <c r="E43" s="200">
        <v>8240658</v>
      </c>
      <c r="F43" s="123"/>
      <c r="G43" s="113">
        <v>1</v>
      </c>
      <c r="H43" s="59" t="s">
        <v>382</v>
      </c>
      <c r="I43" s="87"/>
      <c r="J43" s="200">
        <v>12320469</v>
      </c>
      <c r="K43" s="38"/>
      <c r="L43" s="38"/>
      <c r="M43" s="38"/>
      <c r="N43" s="39"/>
      <c r="O43" s="38"/>
      <c r="P43" s="209"/>
      <c r="Q43" s="209"/>
      <c r="R43" s="209"/>
      <c r="S43" s="209"/>
      <c r="T43" s="209"/>
      <c r="U43" s="209"/>
      <c r="V43" s="209"/>
    </row>
    <row r="44" spans="1:22" ht="13.5" customHeight="1">
      <c r="A44" s="123"/>
      <c r="B44" s="113">
        <v>1</v>
      </c>
      <c r="C44" s="59" t="s">
        <v>383</v>
      </c>
      <c r="D44" s="87"/>
      <c r="E44" s="200">
        <v>478797</v>
      </c>
      <c r="F44" s="207"/>
      <c r="G44" s="113">
        <v>2</v>
      </c>
      <c r="H44" s="59" t="s">
        <v>384</v>
      </c>
      <c r="I44" s="87"/>
      <c r="J44" s="200">
        <v>2520156</v>
      </c>
      <c r="K44" s="38"/>
      <c r="L44" s="38"/>
      <c r="M44" s="38"/>
      <c r="N44" s="39"/>
      <c r="O44" s="38"/>
      <c r="P44" s="209"/>
      <c r="Q44" s="209"/>
      <c r="R44" s="209"/>
      <c r="S44" s="209"/>
      <c r="T44" s="209"/>
      <c r="U44" s="209"/>
      <c r="V44" s="209"/>
    </row>
    <row r="45" spans="1:22" ht="13.5" customHeight="1">
      <c r="A45" s="123"/>
      <c r="B45" s="113">
        <v>2</v>
      </c>
      <c r="C45" s="59" t="s">
        <v>385</v>
      </c>
      <c r="D45" s="87"/>
      <c r="E45" s="200">
        <v>7761862</v>
      </c>
      <c r="F45" s="207"/>
      <c r="G45" s="113">
        <v>3</v>
      </c>
      <c r="H45" s="59" t="s">
        <v>386</v>
      </c>
      <c r="I45" s="87"/>
      <c r="J45" s="200">
        <v>31852894</v>
      </c>
      <c r="K45" s="38"/>
      <c r="L45" s="38"/>
      <c r="M45" s="38"/>
      <c r="N45" s="39"/>
      <c r="O45" s="38"/>
      <c r="P45" s="209"/>
      <c r="Q45" s="209"/>
      <c r="R45" s="209"/>
      <c r="S45" s="209"/>
      <c r="T45" s="209"/>
      <c r="U45" s="209"/>
      <c r="V45" s="209"/>
    </row>
    <row r="46" spans="1:22" ht="13.5" customHeight="1">
      <c r="A46" s="123"/>
      <c r="B46" s="38"/>
      <c r="C46" s="38"/>
      <c r="D46" s="39"/>
      <c r="E46" s="202"/>
      <c r="F46" s="207"/>
      <c r="G46" s="113">
        <v>4</v>
      </c>
      <c r="H46" s="59" t="s">
        <v>387</v>
      </c>
      <c r="I46" s="87"/>
      <c r="J46" s="200">
        <v>14940700</v>
      </c>
      <c r="K46" s="38"/>
      <c r="L46" s="38"/>
      <c r="M46" s="38"/>
      <c r="N46" s="39"/>
      <c r="O46" s="38"/>
      <c r="P46" s="209"/>
      <c r="Q46" s="209"/>
      <c r="R46" s="209"/>
      <c r="S46" s="209"/>
      <c r="T46" s="209"/>
      <c r="U46" s="209"/>
      <c r="V46" s="209"/>
    </row>
    <row r="47" spans="1:22" ht="13.5" customHeight="1">
      <c r="A47" s="42">
        <v>8</v>
      </c>
      <c r="B47" s="57" t="s">
        <v>388</v>
      </c>
      <c r="C47" s="57"/>
      <c r="D47" s="39"/>
      <c r="E47" s="200">
        <v>5648105</v>
      </c>
      <c r="F47" s="207"/>
      <c r="G47" s="113">
        <v>5</v>
      </c>
      <c r="H47" s="59" t="s">
        <v>389</v>
      </c>
      <c r="I47" s="87"/>
      <c r="J47" s="200">
        <v>11293963</v>
      </c>
      <c r="K47" s="38"/>
      <c r="L47" s="38"/>
      <c r="M47" s="38"/>
      <c r="N47" s="39"/>
      <c r="O47" s="38"/>
      <c r="P47" s="209"/>
      <c r="Q47" s="209"/>
      <c r="R47" s="209"/>
      <c r="S47" s="209"/>
      <c r="T47" s="209"/>
      <c r="U47" s="209"/>
      <c r="V47" s="209"/>
    </row>
    <row r="48" spans="1:22" ht="13.5" customHeight="1">
      <c r="A48" s="123"/>
      <c r="B48" s="113">
        <v>1</v>
      </c>
      <c r="C48" s="59" t="s">
        <v>390</v>
      </c>
      <c r="D48" s="87"/>
      <c r="E48" s="200">
        <v>4148121</v>
      </c>
      <c r="F48" s="123"/>
      <c r="G48" s="111"/>
      <c r="H48" s="146"/>
      <c r="I48" s="39"/>
      <c r="J48" s="202"/>
      <c r="K48" s="38"/>
      <c r="L48" s="38"/>
      <c r="M48" s="38"/>
      <c r="N48" s="39"/>
      <c r="O48" s="38"/>
      <c r="P48" s="209"/>
      <c r="Q48" s="209"/>
      <c r="R48" s="209"/>
      <c r="S48" s="209"/>
      <c r="T48" s="209"/>
      <c r="U48" s="209"/>
      <c r="V48" s="209"/>
    </row>
    <row r="49" spans="1:22" ht="13.5" customHeight="1">
      <c r="A49" s="123"/>
      <c r="B49" s="113">
        <v>2</v>
      </c>
      <c r="C49" s="59" t="s">
        <v>391</v>
      </c>
      <c r="D49" s="87"/>
      <c r="E49" s="200">
        <v>1499984</v>
      </c>
      <c r="F49" s="42">
        <v>7</v>
      </c>
      <c r="G49" s="57" t="s">
        <v>392</v>
      </c>
      <c r="H49" s="57"/>
      <c r="I49" s="39"/>
      <c r="J49" s="200">
        <v>51482477</v>
      </c>
      <c r="K49" s="38"/>
      <c r="L49" s="38"/>
      <c r="M49" s="38"/>
      <c r="N49" s="39"/>
      <c r="O49" s="38"/>
      <c r="P49" s="209"/>
      <c r="Q49" s="209"/>
      <c r="R49" s="209"/>
      <c r="S49" s="209"/>
      <c r="T49" s="209"/>
      <c r="U49" s="209"/>
      <c r="V49" s="209"/>
    </row>
    <row r="50" spans="1:22" ht="13.5" customHeight="1">
      <c r="A50" s="123"/>
      <c r="B50" s="38"/>
      <c r="C50" s="38"/>
      <c r="D50" s="39"/>
      <c r="E50" s="202"/>
      <c r="F50" s="207"/>
      <c r="G50" s="113">
        <v>1</v>
      </c>
      <c r="H50" s="59" t="s">
        <v>393</v>
      </c>
      <c r="I50" s="87"/>
      <c r="J50" s="200">
        <v>46151744</v>
      </c>
      <c r="K50" s="38"/>
      <c r="L50" s="38"/>
      <c r="M50" s="38"/>
      <c r="N50" s="39"/>
      <c r="O50" s="38"/>
      <c r="P50" s="209"/>
      <c r="Q50" s="209"/>
      <c r="R50" s="209"/>
      <c r="S50" s="209"/>
      <c r="T50" s="209"/>
      <c r="U50" s="209"/>
      <c r="V50" s="209"/>
    </row>
    <row r="51" spans="1:22" ht="13.5" customHeight="1">
      <c r="A51" s="42">
        <v>9</v>
      </c>
      <c r="B51" s="57" t="s">
        <v>394</v>
      </c>
      <c r="C51" s="57"/>
      <c r="D51" s="39"/>
      <c r="E51" s="200">
        <v>123287328</v>
      </c>
      <c r="F51" s="207"/>
      <c r="G51" s="113">
        <v>2</v>
      </c>
      <c r="H51" s="59" t="s">
        <v>395</v>
      </c>
      <c r="I51" s="87"/>
      <c r="J51" s="200">
        <v>4636478</v>
      </c>
      <c r="K51" s="38"/>
      <c r="L51" s="38"/>
      <c r="M51" s="38"/>
      <c r="N51" s="39"/>
      <c r="O51" s="38"/>
      <c r="P51" s="209"/>
      <c r="Q51" s="209"/>
      <c r="R51" s="209"/>
      <c r="S51" s="209"/>
      <c r="T51" s="209"/>
      <c r="U51" s="209"/>
      <c r="V51" s="209"/>
    </row>
    <row r="52" spans="1:22" ht="13.5" customHeight="1">
      <c r="A52" s="123"/>
      <c r="B52" s="113">
        <v>1</v>
      </c>
      <c r="C52" s="59" t="s">
        <v>396</v>
      </c>
      <c r="D52" s="87"/>
      <c r="E52" s="200">
        <v>33799266</v>
      </c>
      <c r="F52" s="123"/>
      <c r="G52" s="113">
        <v>3</v>
      </c>
      <c r="H52" s="59" t="s">
        <v>397</v>
      </c>
      <c r="I52" s="87"/>
      <c r="J52" s="200">
        <v>694255</v>
      </c>
      <c r="K52" s="38"/>
      <c r="L52" s="38"/>
      <c r="M52" s="38"/>
      <c r="N52" s="39"/>
      <c r="O52" s="38"/>
      <c r="P52" s="209"/>
      <c r="Q52" s="209"/>
      <c r="R52" s="209"/>
      <c r="S52" s="209"/>
      <c r="T52" s="209"/>
      <c r="U52" s="209"/>
      <c r="V52" s="209"/>
    </row>
    <row r="53" spans="1:22" ht="13.5" customHeight="1">
      <c r="A53" s="123"/>
      <c r="B53" s="113">
        <v>2</v>
      </c>
      <c r="C53" s="59" t="s">
        <v>398</v>
      </c>
      <c r="D53" s="87"/>
      <c r="E53" s="200">
        <v>89897445</v>
      </c>
      <c r="F53" s="207"/>
      <c r="G53" s="38"/>
      <c r="H53" s="38"/>
      <c r="I53" s="39"/>
      <c r="J53" s="202"/>
      <c r="K53" s="38"/>
      <c r="L53" s="38"/>
      <c r="M53" s="38"/>
      <c r="N53" s="39"/>
      <c r="O53" s="38"/>
      <c r="P53" s="209"/>
      <c r="Q53" s="209"/>
      <c r="R53" s="209"/>
      <c r="S53" s="209"/>
      <c r="T53" s="209"/>
      <c r="U53" s="209"/>
      <c r="V53" s="209"/>
    </row>
    <row r="54" spans="1:22" ht="13.5" customHeight="1">
      <c r="A54" s="123"/>
      <c r="B54" s="113">
        <v>3</v>
      </c>
      <c r="C54" s="59" t="s">
        <v>399</v>
      </c>
      <c r="D54" s="87"/>
      <c r="E54" s="200">
        <v>2590617</v>
      </c>
      <c r="F54" s="42">
        <v>8</v>
      </c>
      <c r="G54" s="57" t="s">
        <v>400</v>
      </c>
      <c r="H54" s="57"/>
      <c r="I54" s="64"/>
      <c r="J54" s="215">
        <v>128639402</v>
      </c>
      <c r="K54" s="38"/>
      <c r="L54" s="38"/>
      <c r="M54" s="38"/>
      <c r="N54" s="39"/>
      <c r="O54" s="38"/>
      <c r="P54" s="209"/>
      <c r="Q54" s="209"/>
      <c r="R54" s="209"/>
      <c r="S54" s="209"/>
      <c r="T54" s="209"/>
      <c r="U54" s="209"/>
      <c r="V54" s="209"/>
    </row>
    <row r="55" spans="1:22" ht="13.5" customHeight="1">
      <c r="A55" s="123"/>
      <c r="B55" s="38"/>
      <c r="C55" s="38"/>
      <c r="D55" s="39"/>
      <c r="E55" s="202"/>
      <c r="F55" s="123"/>
      <c r="G55" s="113">
        <v>1</v>
      </c>
      <c r="H55" s="59" t="s">
        <v>401</v>
      </c>
      <c r="I55" s="64"/>
      <c r="J55" s="215">
        <v>7593783</v>
      </c>
      <c r="K55" s="38"/>
      <c r="L55" s="38"/>
      <c r="M55" s="38"/>
      <c r="N55" s="39"/>
      <c r="O55" s="38"/>
      <c r="P55" s="209"/>
      <c r="Q55" s="209"/>
      <c r="R55" s="209"/>
      <c r="S55" s="209"/>
      <c r="T55" s="209"/>
      <c r="U55" s="209"/>
      <c r="V55" s="209"/>
    </row>
    <row r="56" spans="1:22" ht="13.5" customHeight="1">
      <c r="A56" s="42">
        <v>10</v>
      </c>
      <c r="B56" s="57" t="s">
        <v>402</v>
      </c>
      <c r="C56" s="57"/>
      <c r="D56" s="39"/>
      <c r="E56" s="200">
        <v>2035983</v>
      </c>
      <c r="F56" s="123"/>
      <c r="G56" s="113">
        <v>2</v>
      </c>
      <c r="H56" s="59" t="s">
        <v>403</v>
      </c>
      <c r="I56" s="64"/>
      <c r="J56" s="215">
        <v>68690819</v>
      </c>
      <c r="K56" s="38"/>
      <c r="L56" s="38"/>
      <c r="M56" s="38"/>
      <c r="N56" s="39"/>
      <c r="O56" s="38"/>
      <c r="P56" s="209"/>
      <c r="Q56" s="209"/>
      <c r="R56" s="209"/>
      <c r="S56" s="209"/>
      <c r="T56" s="209"/>
      <c r="U56" s="209"/>
      <c r="V56" s="209"/>
    </row>
    <row r="57" spans="1:22" ht="13.5" customHeight="1">
      <c r="A57" s="123"/>
      <c r="B57" s="113">
        <v>1</v>
      </c>
      <c r="C57" s="59" t="s">
        <v>404</v>
      </c>
      <c r="D57" s="87"/>
      <c r="E57" s="200">
        <v>1002055</v>
      </c>
      <c r="F57" s="123"/>
      <c r="G57" s="113">
        <v>3</v>
      </c>
      <c r="H57" s="59" t="s">
        <v>405</v>
      </c>
      <c r="I57" s="64"/>
      <c r="J57" s="215">
        <v>27964877</v>
      </c>
      <c r="K57" s="38"/>
      <c r="L57" s="38"/>
      <c r="M57" s="38"/>
      <c r="N57" s="39"/>
      <c r="O57" s="38"/>
      <c r="P57" s="209"/>
      <c r="Q57" s="209"/>
      <c r="R57" s="209"/>
      <c r="S57" s="209"/>
      <c r="T57" s="209"/>
      <c r="U57" s="209"/>
      <c r="V57" s="209"/>
    </row>
    <row r="58" spans="1:22" ht="13.5" customHeight="1">
      <c r="A58" s="123"/>
      <c r="B58" s="113">
        <v>2</v>
      </c>
      <c r="C58" s="59" t="s">
        <v>406</v>
      </c>
      <c r="D58" s="87"/>
      <c r="E58" s="200">
        <v>1033929</v>
      </c>
      <c r="F58" s="123"/>
      <c r="G58" s="113">
        <v>4</v>
      </c>
      <c r="H58" s="59" t="s">
        <v>407</v>
      </c>
      <c r="I58" s="64"/>
      <c r="J58" s="215">
        <v>10087650</v>
      </c>
      <c r="K58" s="38"/>
      <c r="L58" s="38"/>
      <c r="M58" s="38"/>
      <c r="N58" s="39"/>
      <c r="O58" s="38"/>
      <c r="P58" s="209"/>
      <c r="Q58" s="209"/>
      <c r="R58" s="209"/>
      <c r="S58" s="209"/>
      <c r="T58" s="209"/>
      <c r="U58" s="209"/>
      <c r="V58" s="209"/>
    </row>
    <row r="59" spans="1:22" ht="13.5" customHeight="1">
      <c r="A59" s="123"/>
      <c r="B59" s="38"/>
      <c r="C59" s="38"/>
      <c r="D59" s="39"/>
      <c r="E59" s="202"/>
      <c r="F59" s="123"/>
      <c r="G59" s="113">
        <v>5</v>
      </c>
      <c r="H59" s="59" t="s">
        <v>408</v>
      </c>
      <c r="I59" s="64"/>
      <c r="J59" s="215">
        <v>12926423</v>
      </c>
      <c r="K59" s="38"/>
      <c r="L59" s="38"/>
      <c r="M59" s="38"/>
      <c r="N59" s="39"/>
      <c r="O59" s="38"/>
      <c r="P59" s="209"/>
      <c r="Q59" s="209"/>
      <c r="R59" s="209"/>
      <c r="S59" s="209"/>
      <c r="T59" s="209"/>
      <c r="U59" s="209"/>
      <c r="V59" s="209"/>
    </row>
    <row r="60" spans="1:22" ht="13.5" customHeight="1">
      <c r="A60" s="42">
        <v>11</v>
      </c>
      <c r="B60" s="57" t="s">
        <v>409</v>
      </c>
      <c r="C60" s="57"/>
      <c r="D60" s="39"/>
      <c r="E60" s="200">
        <v>1000</v>
      </c>
      <c r="F60" s="123"/>
      <c r="G60" s="113">
        <v>6</v>
      </c>
      <c r="H60" s="59" t="s">
        <v>410</v>
      </c>
      <c r="I60" s="64"/>
      <c r="J60" s="215">
        <v>1375851</v>
      </c>
      <c r="K60" s="38"/>
      <c r="L60" s="38"/>
      <c r="M60" s="38"/>
      <c r="N60" s="39"/>
      <c r="O60" s="38"/>
      <c r="P60" s="209"/>
      <c r="Q60" s="209"/>
      <c r="R60" s="209"/>
      <c r="S60" s="209"/>
      <c r="T60" s="209"/>
      <c r="U60" s="209"/>
      <c r="V60" s="209"/>
    </row>
    <row r="61" spans="1:22" ht="13.5" customHeight="1">
      <c r="A61" s="123"/>
      <c r="B61" s="113">
        <v>1</v>
      </c>
      <c r="C61" s="59" t="s">
        <v>243</v>
      </c>
      <c r="D61" s="87"/>
      <c r="E61" s="200">
        <v>1000</v>
      </c>
      <c r="F61" s="207"/>
      <c r="G61" s="38"/>
      <c r="H61" s="38"/>
      <c r="I61" s="39"/>
      <c r="J61" s="206"/>
      <c r="K61" s="38"/>
      <c r="L61" s="38"/>
      <c r="M61" s="38"/>
      <c r="N61" s="39"/>
      <c r="O61" s="38"/>
      <c r="P61" s="209"/>
      <c r="Q61" s="209"/>
      <c r="R61" s="209"/>
      <c r="S61" s="209"/>
      <c r="T61" s="209"/>
      <c r="U61" s="209"/>
      <c r="V61" s="209"/>
    </row>
    <row r="62" spans="1:22" ht="13.5" customHeight="1">
      <c r="A62" s="123"/>
      <c r="B62" s="38"/>
      <c r="C62" s="38"/>
      <c r="D62" s="39"/>
      <c r="E62" s="202"/>
      <c r="F62" s="42">
        <v>9</v>
      </c>
      <c r="G62" s="57" t="s">
        <v>411</v>
      </c>
      <c r="H62" s="57"/>
      <c r="I62" s="64"/>
      <c r="J62" s="215">
        <v>22308515</v>
      </c>
      <c r="K62" s="38"/>
      <c r="L62" s="38"/>
      <c r="M62" s="38"/>
      <c r="N62" s="39"/>
      <c r="O62" s="38"/>
      <c r="P62" s="209"/>
      <c r="Q62" s="209"/>
      <c r="R62" s="209"/>
      <c r="S62" s="209"/>
      <c r="T62" s="209"/>
      <c r="U62" s="209"/>
      <c r="V62" s="209"/>
    </row>
    <row r="63" spans="1:22" ht="13.5" customHeight="1">
      <c r="A63" s="42">
        <v>12</v>
      </c>
      <c r="B63" s="57" t="s">
        <v>412</v>
      </c>
      <c r="C63" s="57"/>
      <c r="D63" s="39"/>
      <c r="E63" s="200">
        <v>17901526</v>
      </c>
      <c r="F63" s="38"/>
      <c r="G63" s="113">
        <v>1</v>
      </c>
      <c r="H63" s="59" t="s">
        <v>413</v>
      </c>
      <c r="I63" s="64"/>
      <c r="J63" s="215">
        <v>20796709</v>
      </c>
      <c r="K63" s="38"/>
      <c r="L63" s="38"/>
      <c r="M63" s="38"/>
      <c r="N63" s="39"/>
      <c r="O63" s="38"/>
      <c r="P63" s="209"/>
      <c r="Q63" s="209"/>
      <c r="R63" s="209"/>
      <c r="S63" s="209"/>
      <c r="T63" s="209"/>
      <c r="U63" s="209"/>
      <c r="V63" s="209"/>
    </row>
    <row r="64" spans="1:22" ht="13.5" customHeight="1">
      <c r="A64" s="123"/>
      <c r="B64" s="113">
        <v>1</v>
      </c>
      <c r="C64" s="59" t="s">
        <v>414</v>
      </c>
      <c r="D64" s="87"/>
      <c r="E64" s="200">
        <v>715854</v>
      </c>
      <c r="F64" s="38"/>
      <c r="G64" s="113">
        <v>2</v>
      </c>
      <c r="H64" s="59" t="s">
        <v>415</v>
      </c>
      <c r="I64" s="64"/>
      <c r="J64" s="215">
        <v>1511807</v>
      </c>
      <c r="K64" s="38"/>
      <c r="L64" s="38"/>
      <c r="M64" s="38"/>
      <c r="N64" s="39"/>
      <c r="O64" s="38"/>
      <c r="P64" s="209"/>
      <c r="Q64" s="209"/>
      <c r="R64" s="209"/>
      <c r="S64" s="209"/>
      <c r="T64" s="209"/>
      <c r="U64" s="209"/>
      <c r="V64" s="209"/>
    </row>
    <row r="65" spans="1:22" ht="13.5" customHeight="1">
      <c r="A65" s="123"/>
      <c r="B65" s="113">
        <v>2</v>
      </c>
      <c r="C65" s="59" t="s">
        <v>416</v>
      </c>
      <c r="D65" s="87"/>
      <c r="E65" s="200">
        <v>17185672</v>
      </c>
      <c r="F65" s="38"/>
      <c r="G65" s="113"/>
      <c r="H65" s="59"/>
      <c r="I65" s="64"/>
      <c r="J65" s="216"/>
      <c r="K65" s="38"/>
      <c r="L65" s="38"/>
      <c r="M65" s="38"/>
      <c r="N65" s="39"/>
      <c r="O65" s="38"/>
      <c r="P65" s="209"/>
      <c r="Q65" s="209"/>
      <c r="R65" s="209"/>
      <c r="S65" s="209"/>
      <c r="T65" s="209"/>
      <c r="U65" s="209"/>
      <c r="V65" s="209"/>
    </row>
    <row r="66" spans="1:22" ht="13.5" customHeight="1">
      <c r="A66" s="123"/>
      <c r="B66" s="38"/>
      <c r="C66" s="38"/>
      <c r="D66" s="39"/>
      <c r="E66" s="202"/>
      <c r="F66" s="38"/>
      <c r="G66" s="113"/>
      <c r="H66" s="59"/>
      <c r="I66" s="64"/>
      <c r="J66" s="216"/>
      <c r="K66" s="38"/>
      <c r="L66" s="38"/>
      <c r="M66" s="38"/>
      <c r="N66" s="39"/>
      <c r="O66" s="38"/>
      <c r="P66" s="209"/>
      <c r="Q66" s="209"/>
      <c r="R66" s="209"/>
      <c r="S66" s="209"/>
      <c r="T66" s="209"/>
      <c r="U66" s="209"/>
      <c r="V66" s="209"/>
    </row>
    <row r="67" spans="1:22" ht="13.5" customHeight="1">
      <c r="A67" s="42">
        <v>13</v>
      </c>
      <c r="B67" s="57" t="s">
        <v>417</v>
      </c>
      <c r="C67" s="57"/>
      <c r="D67" s="39"/>
      <c r="E67" s="200">
        <v>13561525</v>
      </c>
      <c r="F67" s="80"/>
      <c r="G67" s="38"/>
      <c r="H67" s="38"/>
      <c r="I67" s="39"/>
      <c r="J67" s="217"/>
      <c r="K67" s="38"/>
      <c r="L67" s="38"/>
      <c r="M67" s="38"/>
      <c r="N67" s="39"/>
      <c r="O67" s="38"/>
      <c r="P67" s="209"/>
      <c r="Q67" s="209"/>
      <c r="R67" s="209"/>
      <c r="S67" s="209"/>
      <c r="T67" s="209"/>
      <c r="U67" s="209"/>
      <c r="V67" s="209"/>
    </row>
    <row r="68" spans="1:22" ht="13.5" customHeight="1">
      <c r="A68" s="123"/>
      <c r="B68" s="113">
        <v>1</v>
      </c>
      <c r="C68" s="59" t="s">
        <v>246</v>
      </c>
      <c r="D68" s="87"/>
      <c r="E68" s="200">
        <v>13561525</v>
      </c>
      <c r="F68" s="80"/>
      <c r="G68" s="152"/>
      <c r="H68" s="38"/>
      <c r="I68" s="39"/>
      <c r="J68" s="218"/>
      <c r="K68" s="158"/>
      <c r="L68" s="38"/>
      <c r="M68" s="38"/>
      <c r="N68" s="39"/>
      <c r="O68" s="38"/>
      <c r="P68" s="209"/>
      <c r="Q68" s="209"/>
      <c r="R68" s="209"/>
      <c r="S68" s="209"/>
      <c r="T68" s="209"/>
      <c r="U68" s="209"/>
      <c r="V68" s="209"/>
    </row>
    <row r="69" spans="1:22" ht="13.5" customHeight="1">
      <c r="A69" s="123"/>
      <c r="B69" s="38"/>
      <c r="C69" s="38"/>
      <c r="D69" s="39"/>
      <c r="E69" s="202"/>
      <c r="F69" s="80"/>
      <c r="G69" s="38"/>
      <c r="H69" s="38"/>
      <c r="I69" s="87"/>
      <c r="J69" s="218"/>
      <c r="K69" s="219"/>
      <c r="L69" s="188"/>
      <c r="M69" s="188"/>
      <c r="N69" s="220"/>
      <c r="O69" s="199"/>
      <c r="P69" s="209"/>
      <c r="Q69" s="209"/>
      <c r="R69" s="209"/>
      <c r="S69" s="209"/>
      <c r="T69" s="209"/>
      <c r="U69" s="209"/>
      <c r="V69" s="209"/>
    </row>
    <row r="70" spans="1:22" ht="13.5" customHeight="1">
      <c r="A70" s="42">
        <v>14</v>
      </c>
      <c r="B70" s="57" t="s">
        <v>418</v>
      </c>
      <c r="C70" s="57"/>
      <c r="D70" s="39"/>
      <c r="E70" s="200">
        <v>56732357</v>
      </c>
      <c r="F70" s="80"/>
      <c r="G70" s="38"/>
      <c r="H70" s="38"/>
      <c r="I70" s="87"/>
      <c r="J70" s="218"/>
      <c r="K70" s="219"/>
      <c r="L70" s="188"/>
      <c r="M70" s="188"/>
      <c r="N70" s="220"/>
      <c r="O70" s="199"/>
      <c r="P70" s="209"/>
      <c r="Q70" s="209"/>
      <c r="R70" s="209"/>
      <c r="S70" s="209"/>
      <c r="T70" s="209"/>
      <c r="U70" s="209"/>
      <c r="V70" s="209"/>
    </row>
    <row r="71" spans="1:22" ht="13.5" customHeight="1">
      <c r="A71" s="123"/>
      <c r="B71" s="113">
        <v>1</v>
      </c>
      <c r="C71" s="59" t="s">
        <v>419</v>
      </c>
      <c r="D71" s="87"/>
      <c r="E71" s="200">
        <v>116732</v>
      </c>
      <c r="F71" s="80"/>
      <c r="G71" s="38"/>
      <c r="H71" s="38"/>
      <c r="I71" s="87"/>
      <c r="J71" s="218"/>
      <c r="K71" s="219"/>
      <c r="L71" s="188"/>
      <c r="M71" s="188"/>
      <c r="N71" s="220"/>
      <c r="O71" s="199"/>
      <c r="P71" s="209"/>
      <c r="Q71" s="209"/>
      <c r="R71" s="209"/>
      <c r="S71" s="209"/>
      <c r="T71" s="209"/>
      <c r="U71" s="209"/>
      <c r="V71" s="209"/>
    </row>
    <row r="72" spans="1:22" ht="13.5" customHeight="1">
      <c r="A72" s="123"/>
      <c r="B72" s="113">
        <v>2</v>
      </c>
      <c r="C72" s="59" t="s">
        <v>420</v>
      </c>
      <c r="D72" s="87"/>
      <c r="E72" s="200">
        <v>1003</v>
      </c>
      <c r="F72" s="80"/>
      <c r="G72" s="38"/>
      <c r="H72" s="38"/>
      <c r="I72" s="87"/>
      <c r="J72" s="218"/>
      <c r="K72" s="219"/>
      <c r="L72" s="188"/>
      <c r="M72" s="188"/>
      <c r="N72" s="220"/>
      <c r="O72" s="199"/>
      <c r="P72" s="209"/>
      <c r="Q72" s="209"/>
      <c r="R72" s="209"/>
      <c r="S72" s="209"/>
      <c r="T72" s="209"/>
      <c r="U72" s="209"/>
      <c r="V72" s="209"/>
    </row>
    <row r="73" spans="1:22" ht="13.5" customHeight="1">
      <c r="A73" s="123"/>
      <c r="B73" s="113">
        <v>3</v>
      </c>
      <c r="C73" s="59" t="s">
        <v>421</v>
      </c>
      <c r="D73" s="87"/>
      <c r="E73" s="200">
        <v>12164</v>
      </c>
      <c r="F73" s="80"/>
      <c r="G73" s="38"/>
      <c r="H73" s="38"/>
      <c r="I73" s="87"/>
      <c r="J73" s="218"/>
      <c r="K73" s="194"/>
      <c r="L73" s="188"/>
      <c r="M73" s="188"/>
      <c r="N73" s="220"/>
      <c r="O73" s="199"/>
      <c r="P73" s="209"/>
      <c r="Q73" s="209"/>
      <c r="R73" s="209"/>
      <c r="S73" s="209"/>
      <c r="T73" s="209"/>
      <c r="U73" s="209"/>
      <c r="V73" s="209"/>
    </row>
    <row r="74" spans="1:22" ht="13.5" customHeight="1">
      <c r="A74" s="123"/>
      <c r="B74" s="113">
        <v>4</v>
      </c>
      <c r="C74" s="59" t="s">
        <v>422</v>
      </c>
      <c r="D74" s="87"/>
      <c r="E74" s="200">
        <v>51335543</v>
      </c>
      <c r="F74" s="38"/>
      <c r="G74" s="38"/>
      <c r="H74" s="38"/>
      <c r="I74" s="39"/>
      <c r="J74" s="217"/>
      <c r="K74" s="219"/>
      <c r="L74" s="188"/>
      <c r="M74" s="188"/>
      <c r="N74" s="220"/>
      <c r="O74" s="199"/>
      <c r="P74" s="209"/>
      <c r="Q74" s="209"/>
      <c r="R74" s="209"/>
      <c r="S74" s="209"/>
      <c r="T74" s="209"/>
      <c r="U74" s="209"/>
      <c r="V74" s="209"/>
    </row>
    <row r="75" spans="1:22" ht="13.5" customHeight="1">
      <c r="A75" s="123"/>
      <c r="B75" s="113">
        <v>5</v>
      </c>
      <c r="C75" s="59" t="s">
        <v>423</v>
      </c>
      <c r="D75" s="87"/>
      <c r="E75" s="200">
        <v>729980</v>
      </c>
      <c r="F75" s="38"/>
      <c r="G75" s="38"/>
      <c r="H75" s="38"/>
      <c r="I75" s="39"/>
      <c r="J75" s="217"/>
      <c r="K75" s="219"/>
      <c r="L75" s="188"/>
      <c r="M75" s="188"/>
      <c r="N75" s="220"/>
      <c r="O75" s="199"/>
      <c r="P75" s="209"/>
      <c r="Q75" s="209"/>
      <c r="R75" s="209"/>
      <c r="S75" s="209"/>
      <c r="T75" s="209"/>
      <c r="U75" s="209"/>
      <c r="V75" s="209"/>
    </row>
    <row r="76" spans="1:22" ht="13.5" customHeight="1">
      <c r="A76" s="123"/>
      <c r="B76" s="113">
        <v>6</v>
      </c>
      <c r="C76" s="59" t="s">
        <v>424</v>
      </c>
      <c r="D76" s="87"/>
      <c r="E76" s="200">
        <v>2117368</v>
      </c>
      <c r="F76" s="38"/>
      <c r="G76" s="38"/>
      <c r="H76" s="38"/>
      <c r="I76" s="39"/>
      <c r="J76" s="217"/>
      <c r="K76" s="219"/>
      <c r="L76" s="188"/>
      <c r="M76" s="188"/>
      <c r="N76" s="220"/>
      <c r="O76" s="199"/>
      <c r="P76" s="209"/>
      <c r="Q76" s="209"/>
      <c r="R76" s="209"/>
      <c r="S76" s="209"/>
      <c r="T76" s="209"/>
      <c r="U76" s="209"/>
      <c r="V76" s="209"/>
    </row>
    <row r="77" spans="1:22" ht="13.5" customHeight="1">
      <c r="A77" s="123"/>
      <c r="B77" s="113">
        <v>7</v>
      </c>
      <c r="C77" s="59" t="s">
        <v>425</v>
      </c>
      <c r="D77" s="87"/>
      <c r="E77" s="200">
        <v>1471</v>
      </c>
      <c r="F77" s="38"/>
      <c r="G77" s="38"/>
      <c r="H77" s="38"/>
      <c r="I77" s="39"/>
      <c r="J77" s="217"/>
      <c r="K77" s="188"/>
      <c r="L77" s="188"/>
      <c r="M77" s="188"/>
      <c r="N77" s="220"/>
      <c r="O77" s="199"/>
      <c r="P77" s="209"/>
      <c r="Q77" s="209"/>
      <c r="R77" s="209"/>
      <c r="S77" s="209"/>
      <c r="T77" s="209"/>
      <c r="U77" s="209"/>
      <c r="V77" s="209"/>
    </row>
    <row r="78" spans="1:22" ht="13.5" customHeight="1">
      <c r="A78" s="123"/>
      <c r="B78" s="113">
        <v>8</v>
      </c>
      <c r="C78" s="59" t="s">
        <v>426</v>
      </c>
      <c r="D78" s="87"/>
      <c r="E78" s="200">
        <v>2418096</v>
      </c>
      <c r="F78" s="80"/>
      <c r="G78" s="38"/>
      <c r="H78" s="38"/>
      <c r="I78" s="39"/>
      <c r="J78" s="217"/>
      <c r="K78" s="188"/>
      <c r="L78" s="188"/>
      <c r="M78" s="188"/>
      <c r="N78" s="220"/>
      <c r="O78" s="199"/>
      <c r="P78" s="209"/>
      <c r="Q78" s="209"/>
      <c r="R78" s="209"/>
      <c r="S78" s="209"/>
      <c r="T78" s="209"/>
      <c r="U78" s="209"/>
      <c r="V78" s="209"/>
    </row>
    <row r="79" spans="1:15" ht="13.5" customHeight="1">
      <c r="A79" s="123"/>
      <c r="B79" s="38"/>
      <c r="C79" s="38"/>
      <c r="D79" s="39"/>
      <c r="E79" s="202"/>
      <c r="F79" s="80"/>
      <c r="G79" s="38"/>
      <c r="H79" s="38"/>
      <c r="I79" s="39"/>
      <c r="J79" s="217"/>
      <c r="K79" s="188"/>
      <c r="L79" s="188"/>
      <c r="M79" s="188"/>
      <c r="N79" s="220"/>
      <c r="O79" s="188"/>
    </row>
    <row r="80" spans="1:15" ht="13.5">
      <c r="A80" s="42">
        <v>15</v>
      </c>
      <c r="B80" s="57" t="s">
        <v>427</v>
      </c>
      <c r="C80" s="57"/>
      <c r="D80" s="39"/>
      <c r="E80" s="200">
        <v>122066300</v>
      </c>
      <c r="F80" s="158"/>
      <c r="G80" s="38"/>
      <c r="H80" s="38"/>
      <c r="I80" s="39"/>
      <c r="J80" s="39"/>
      <c r="K80" s="221"/>
      <c r="L80" s="188"/>
      <c r="M80" s="188"/>
      <c r="N80" s="220"/>
      <c r="O80" s="199"/>
    </row>
    <row r="81" spans="1:15" ht="13.5" customHeight="1">
      <c r="A81" s="38"/>
      <c r="B81" s="113">
        <v>1</v>
      </c>
      <c r="C81" s="59" t="s">
        <v>237</v>
      </c>
      <c r="D81" s="87"/>
      <c r="E81" s="200">
        <v>122066300</v>
      </c>
      <c r="J81" s="222"/>
      <c r="K81" s="188"/>
      <c r="L81" s="188"/>
      <c r="M81" s="188"/>
      <c r="N81" s="188"/>
      <c r="O81" s="223"/>
    </row>
    <row r="82" spans="10:15" ht="13.5" customHeight="1">
      <c r="J82" s="222"/>
      <c r="K82" s="194"/>
      <c r="L82" s="188"/>
      <c r="M82" s="188"/>
      <c r="N82" s="188"/>
      <c r="O82" s="224"/>
    </row>
    <row r="83" spans="1:15" ht="13.5">
      <c r="A83" s="66"/>
      <c r="B83" s="225"/>
      <c r="C83" s="226"/>
      <c r="D83" s="227"/>
      <c r="E83" s="228"/>
      <c r="F83" s="229"/>
      <c r="G83" s="229"/>
      <c r="H83" s="229"/>
      <c r="I83" s="229"/>
      <c r="J83" s="230"/>
      <c r="K83" s="231"/>
      <c r="L83" s="232"/>
      <c r="M83" s="232"/>
      <c r="N83" s="232"/>
      <c r="O83" s="233"/>
    </row>
    <row r="84" spans="11:15" ht="13.5">
      <c r="K84" s="219"/>
      <c r="L84" s="188"/>
      <c r="M84" s="188"/>
      <c r="N84" s="188"/>
      <c r="O84" s="199"/>
    </row>
    <row r="85" spans="11:15" ht="13.5">
      <c r="K85" s="209"/>
      <c r="L85" s="209"/>
      <c r="M85" s="209"/>
      <c r="N85" s="209"/>
      <c r="O85" s="209"/>
    </row>
    <row r="86" spans="11:15" ht="13.5">
      <c r="K86" s="209"/>
      <c r="L86" s="234"/>
      <c r="M86" s="235"/>
      <c r="N86" s="235"/>
      <c r="O86" s="209"/>
    </row>
    <row r="87" spans="11:15" ht="13.5">
      <c r="K87" s="209"/>
      <c r="L87" s="234"/>
      <c r="M87" s="235"/>
      <c r="N87" s="235"/>
      <c r="O87" s="209"/>
    </row>
    <row r="88" spans="11:15" ht="13.5">
      <c r="K88" s="209"/>
      <c r="L88" s="234"/>
      <c r="M88" s="235"/>
      <c r="N88" s="235"/>
      <c r="O88" s="209"/>
    </row>
    <row r="89" spans="11:15" ht="13.5">
      <c r="K89" s="209"/>
      <c r="L89" s="234"/>
      <c r="M89" s="235"/>
      <c r="N89" s="235"/>
      <c r="O89" s="209"/>
    </row>
    <row r="90" spans="11:15" ht="13.5">
      <c r="K90" s="209"/>
      <c r="L90" s="234"/>
      <c r="M90" s="235"/>
      <c r="N90" s="235"/>
      <c r="O90" s="209"/>
    </row>
    <row r="91" spans="11:15" ht="13.5">
      <c r="K91" s="209"/>
      <c r="L91" s="209"/>
      <c r="M91" s="209"/>
      <c r="N91" s="209"/>
      <c r="O91" s="209"/>
    </row>
    <row r="92" spans="11:15" ht="13.5">
      <c r="K92" s="234"/>
      <c r="L92" s="235"/>
      <c r="M92" s="209"/>
      <c r="N92" s="209"/>
      <c r="O92" s="209"/>
    </row>
    <row r="93" spans="11:15" ht="13.5">
      <c r="K93" s="209"/>
      <c r="L93" s="234"/>
      <c r="M93" s="236"/>
      <c r="N93" s="236"/>
      <c r="O93" s="209"/>
    </row>
    <row r="94" spans="11:15" ht="13.5">
      <c r="K94" s="209"/>
      <c r="L94" s="209"/>
      <c r="M94" s="209"/>
      <c r="N94" s="209"/>
      <c r="O94" s="209"/>
    </row>
  </sheetData>
  <mergeCells count="34">
    <mergeCell ref="B67:C67"/>
    <mergeCell ref="B70:C70"/>
    <mergeCell ref="B80:C80"/>
    <mergeCell ref="B56:C56"/>
    <mergeCell ref="B60:C60"/>
    <mergeCell ref="G62:H62"/>
    <mergeCell ref="B63:C63"/>
    <mergeCell ref="B47:C47"/>
    <mergeCell ref="G49:H49"/>
    <mergeCell ref="B51:C51"/>
    <mergeCell ref="G54:H54"/>
    <mergeCell ref="L39:M39"/>
    <mergeCell ref="B40:C40"/>
    <mergeCell ref="G42:H42"/>
    <mergeCell ref="B43:C43"/>
    <mergeCell ref="B29:C29"/>
    <mergeCell ref="G29:H29"/>
    <mergeCell ref="B34:C34"/>
    <mergeCell ref="B37:C37"/>
    <mergeCell ref="G37:H37"/>
    <mergeCell ref="G23:H23"/>
    <mergeCell ref="L23:M23"/>
    <mergeCell ref="B26:C26"/>
    <mergeCell ref="L26:M26"/>
    <mergeCell ref="B9:C9"/>
    <mergeCell ref="G9:H9"/>
    <mergeCell ref="G12:H12"/>
    <mergeCell ref="L18:M18"/>
    <mergeCell ref="A5:D5"/>
    <mergeCell ref="F5:I5"/>
    <mergeCell ref="K5:N5"/>
    <mergeCell ref="A7:C7"/>
    <mergeCell ref="F7:H7"/>
    <mergeCell ref="L7:M7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G29" sqref="G29"/>
    </sheetView>
  </sheetViews>
  <sheetFormatPr defaultColWidth="9.00390625" defaultRowHeight="13.5"/>
  <cols>
    <col min="1" max="1" width="0.875" style="0" customWidth="1"/>
    <col min="2" max="2" width="22.625" style="0" customWidth="1"/>
    <col min="3" max="3" width="0.875" style="0" customWidth="1"/>
    <col min="4" max="5" width="11.75390625" style="0" customWidth="1"/>
    <col min="6" max="6" width="0.875" style="0" customWidth="1"/>
    <col min="7" max="7" width="22.625" style="0" customWidth="1"/>
    <col min="8" max="8" width="0.875" style="0" customWidth="1"/>
    <col min="9" max="10" width="10.625" style="0" customWidth="1"/>
    <col min="11" max="11" width="0.875" style="0" customWidth="1"/>
    <col min="12" max="12" width="22.625" style="0" customWidth="1"/>
    <col min="13" max="13" width="0.875" style="0" customWidth="1"/>
    <col min="14" max="15" width="10.625" style="0" customWidth="1"/>
  </cols>
  <sheetData>
    <row r="1" spans="1:15" ht="13.5" customHeight="1">
      <c r="A1" s="72" t="s">
        <v>428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3.5" customHeight="1">
      <c r="A2" s="237" t="s">
        <v>429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3.5" customHeight="1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O3" s="21" t="s">
        <v>209</v>
      </c>
    </row>
    <row r="4" spans="1:15" ht="13.5" customHeight="1" thickTop="1">
      <c r="A4" s="22" t="s">
        <v>430</v>
      </c>
      <c r="B4" s="22"/>
      <c r="C4" s="23"/>
      <c r="D4" s="129" t="s">
        <v>431</v>
      </c>
      <c r="E4" s="130"/>
      <c r="F4" s="27" t="s">
        <v>430</v>
      </c>
      <c r="G4" s="22"/>
      <c r="H4" s="23"/>
      <c r="I4" s="129" t="s">
        <v>431</v>
      </c>
      <c r="J4" s="130"/>
      <c r="K4" s="27" t="s">
        <v>430</v>
      </c>
      <c r="L4" s="22"/>
      <c r="M4" s="23"/>
      <c r="N4" s="129" t="s">
        <v>431</v>
      </c>
      <c r="O4" s="187"/>
    </row>
    <row r="5" spans="1:15" ht="13.5" customHeight="1">
      <c r="A5" s="33"/>
      <c r="B5" s="33"/>
      <c r="C5" s="34"/>
      <c r="D5" s="132" t="s">
        <v>432</v>
      </c>
      <c r="E5" s="132" t="s">
        <v>433</v>
      </c>
      <c r="F5" s="37"/>
      <c r="G5" s="33"/>
      <c r="H5" s="34"/>
      <c r="I5" s="132" t="s">
        <v>432</v>
      </c>
      <c r="J5" s="132" t="s">
        <v>433</v>
      </c>
      <c r="K5" s="37"/>
      <c r="L5" s="33"/>
      <c r="M5" s="34"/>
      <c r="N5" s="132" t="s">
        <v>432</v>
      </c>
      <c r="O5" s="193" t="s">
        <v>433</v>
      </c>
    </row>
    <row r="6" spans="1:15" ht="7.5" customHeight="1">
      <c r="A6" s="38"/>
      <c r="B6" s="38"/>
      <c r="C6" s="79"/>
      <c r="D6" s="38"/>
      <c r="E6" s="39"/>
      <c r="F6" s="20"/>
      <c r="G6" s="238"/>
      <c r="H6" s="38"/>
      <c r="I6" s="239"/>
      <c r="J6" s="39"/>
      <c r="K6" s="20"/>
      <c r="L6" s="238"/>
      <c r="M6" s="38"/>
      <c r="N6" s="239"/>
      <c r="O6" s="38"/>
    </row>
    <row r="7" spans="1:15" ht="13.5" customHeight="1">
      <c r="A7" s="240"/>
      <c r="B7" s="241" t="s">
        <v>434</v>
      </c>
      <c r="C7" s="136"/>
      <c r="D7" s="120">
        <v>27760377</v>
      </c>
      <c r="E7" s="120">
        <v>18126274</v>
      </c>
      <c r="F7" s="152"/>
      <c r="G7" s="242" t="s">
        <v>435</v>
      </c>
      <c r="H7" s="38"/>
      <c r="I7" s="243">
        <v>192061</v>
      </c>
      <c r="J7" s="244">
        <v>130912</v>
      </c>
      <c r="K7" s="205"/>
      <c r="L7" s="242" t="s">
        <v>436</v>
      </c>
      <c r="M7" s="38"/>
      <c r="N7" s="245">
        <v>5566451</v>
      </c>
      <c r="O7" s="121">
        <v>3517423</v>
      </c>
    </row>
    <row r="8" spans="1:15" ht="13.5" customHeight="1">
      <c r="A8" s="152"/>
      <c r="B8" s="242" t="s">
        <v>437</v>
      </c>
      <c r="C8" s="39"/>
      <c r="D8" s="121">
        <v>358183</v>
      </c>
      <c r="E8" s="246">
        <v>337296</v>
      </c>
      <c r="F8" s="205"/>
      <c r="G8" s="242" t="s">
        <v>438</v>
      </c>
      <c r="H8" s="20"/>
      <c r="I8" s="245">
        <v>192877</v>
      </c>
      <c r="J8" s="247">
        <v>90691</v>
      </c>
      <c r="K8" s="248"/>
      <c r="L8" s="242" t="s">
        <v>439</v>
      </c>
      <c r="M8" s="38"/>
      <c r="N8" s="245">
        <v>358146</v>
      </c>
      <c r="O8" s="121">
        <v>19091</v>
      </c>
    </row>
    <row r="9" spans="1:15" ht="13.5" customHeight="1">
      <c r="A9" s="152"/>
      <c r="B9" s="249" t="s">
        <v>440</v>
      </c>
      <c r="C9" s="250"/>
      <c r="D9" s="251">
        <v>78553</v>
      </c>
      <c r="E9" s="246">
        <v>78553</v>
      </c>
      <c r="F9" s="205"/>
      <c r="G9" s="242" t="s">
        <v>441</v>
      </c>
      <c r="H9" s="20"/>
      <c r="I9" s="245">
        <v>292646</v>
      </c>
      <c r="J9" s="247">
        <v>46921</v>
      </c>
      <c r="K9" s="248"/>
      <c r="L9" s="242" t="s">
        <v>442</v>
      </c>
      <c r="M9" s="38"/>
      <c r="N9" s="245">
        <v>885619</v>
      </c>
      <c r="O9" s="121">
        <v>49500</v>
      </c>
    </row>
    <row r="10" spans="1:15" ht="13.5" customHeight="1">
      <c r="A10" s="152"/>
      <c r="B10" s="242" t="s">
        <v>443</v>
      </c>
      <c r="C10" s="39"/>
      <c r="D10" s="121">
        <v>4275060</v>
      </c>
      <c r="E10" s="246">
        <v>4179668</v>
      </c>
      <c r="F10" s="205"/>
      <c r="G10" s="242" t="s">
        <v>444</v>
      </c>
      <c r="H10" s="20"/>
      <c r="I10" s="245">
        <v>338386</v>
      </c>
      <c r="J10" s="247">
        <v>337169</v>
      </c>
      <c r="K10" s="248"/>
      <c r="L10" s="242" t="s">
        <v>445</v>
      </c>
      <c r="M10" s="38"/>
      <c r="N10" s="245">
        <v>5083852</v>
      </c>
      <c r="O10" s="121">
        <v>3920047</v>
      </c>
    </row>
    <row r="11" spans="1:14" ht="13.5" customHeight="1">
      <c r="A11" s="152"/>
      <c r="B11" s="242" t="s">
        <v>446</v>
      </c>
      <c r="C11" s="39"/>
      <c r="D11" s="121">
        <v>9737992</v>
      </c>
      <c r="E11" s="246">
        <v>4410955</v>
      </c>
      <c r="F11" s="205"/>
      <c r="G11" s="242" t="s">
        <v>447</v>
      </c>
      <c r="H11" s="20"/>
      <c r="I11" s="245">
        <v>400551</v>
      </c>
      <c r="J11" s="247">
        <v>185428</v>
      </c>
      <c r="K11" s="248"/>
      <c r="N11" s="252"/>
    </row>
    <row r="12" spans="1:15" ht="7.5" customHeight="1">
      <c r="A12" s="253"/>
      <c r="B12" s="66"/>
      <c r="C12" s="67"/>
      <c r="D12" s="254"/>
      <c r="E12" s="255"/>
      <c r="F12" s="66"/>
      <c r="G12" s="66"/>
      <c r="H12" s="66"/>
      <c r="I12" s="164"/>
      <c r="J12" s="67"/>
      <c r="K12" s="66"/>
      <c r="L12" s="66"/>
      <c r="M12" s="66"/>
      <c r="N12" s="164"/>
      <c r="O12" s="66"/>
    </row>
    <row r="13" spans="1:15" ht="13.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13.5" customHeight="1">
      <c r="A14" s="205" t="s">
        <v>448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ht="13.5" customHeight="1"/>
  </sheetData>
  <mergeCells count="3">
    <mergeCell ref="A4:C5"/>
    <mergeCell ref="F4:H5"/>
    <mergeCell ref="K4:M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1997-01-08T22:48:59Z</dcterms:created>
  <dcterms:modified xsi:type="dcterms:W3CDTF">2006-01-26T02:42:15Z</dcterms:modified>
  <cp:category/>
  <cp:version/>
  <cp:contentType/>
  <cp:contentStatus/>
</cp:coreProperties>
</file>