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0" windowWidth="8250" windowHeight="8415" activeTab="0"/>
  </bookViews>
  <sheets>
    <sheet name="学校数等" sheetId="1" r:id="rId1"/>
    <sheet name="進学率等" sheetId="2" r:id="rId2"/>
  </sheets>
  <definedNames>
    <definedName name="_xlnm.Print_Area" localSheetId="0">'学校数等'!$A$1:$N$421</definedName>
  </definedNames>
  <calcPr fullCalcOnLoad="1"/>
</workbook>
</file>

<file path=xl/sharedStrings.xml><?xml version="1.0" encoding="utf-8"?>
<sst xmlns="http://schemas.openxmlformats.org/spreadsheetml/2006/main" count="574" uniqueCount="118">
  <si>
    <t>区分</t>
  </si>
  <si>
    <t>全    国</t>
  </si>
  <si>
    <t>中国５県</t>
  </si>
  <si>
    <t>鳥 取 県</t>
  </si>
  <si>
    <t>岡 山 県</t>
  </si>
  <si>
    <t>広 島 県</t>
  </si>
  <si>
    <t>山 口 県</t>
  </si>
  <si>
    <t>島 根 県</t>
  </si>
  <si>
    <t>全　　国</t>
  </si>
  <si>
    <t>平成11年度</t>
  </si>
  <si>
    <t>(校）</t>
  </si>
  <si>
    <t>区　　分</t>
  </si>
  <si>
    <t>卒業者</t>
  </si>
  <si>
    <t>高等学校等進学者</t>
  </si>
  <si>
    <t>専修学校</t>
  </si>
  <si>
    <t>公共職業</t>
  </si>
  <si>
    <t>就職者</t>
  </si>
  <si>
    <t>その他</t>
  </si>
  <si>
    <t xml:space="preserve">左記A.B.C.D </t>
  </si>
  <si>
    <t>総　数</t>
  </si>
  <si>
    <t>うち通信</t>
  </si>
  <si>
    <t>(高等課程)</t>
  </si>
  <si>
    <t>(一般課程)</t>
  </si>
  <si>
    <t>能力開発</t>
  </si>
  <si>
    <t>(左記以外の者</t>
  </si>
  <si>
    <t>のうち就職</t>
  </si>
  <si>
    <t>制課程を</t>
  </si>
  <si>
    <t>進学者　</t>
  </si>
  <si>
    <t>等入学者</t>
  </si>
  <si>
    <t>施設等入</t>
  </si>
  <si>
    <t xml:space="preserve"> Ｄを除く) </t>
  </si>
  <si>
    <t xml:space="preserve"> 死亡･不詳) </t>
  </si>
  <si>
    <t>している者</t>
  </si>
  <si>
    <t>除く　　</t>
  </si>
  <si>
    <t>学者  Ｄ</t>
  </si>
  <si>
    <t>(再掲)</t>
  </si>
  <si>
    <t>つづき</t>
  </si>
  <si>
    <t>高等学校等進学率</t>
  </si>
  <si>
    <t>就職率</t>
  </si>
  <si>
    <t xml:space="preserve">(進学就職 </t>
  </si>
  <si>
    <t xml:space="preserve"> 者を含む)</t>
  </si>
  <si>
    <t>大学等進学者</t>
  </si>
  <si>
    <t>就職者</t>
  </si>
  <si>
    <t>一時的な</t>
  </si>
  <si>
    <t xml:space="preserve">左記A.B.C. </t>
  </si>
  <si>
    <t>(専門課程)</t>
  </si>
  <si>
    <t>(Ａ､Ｂ､Ｃ、</t>
  </si>
  <si>
    <t>仕事に</t>
  </si>
  <si>
    <t>(左記以外の者、</t>
  </si>
  <si>
    <t>Dのうち就職</t>
  </si>
  <si>
    <t>教育部を</t>
  </si>
  <si>
    <t>進学者</t>
  </si>
  <si>
    <t>就いた者</t>
  </si>
  <si>
    <t>大学等進学率</t>
  </si>
  <si>
    <t>(進学就職</t>
  </si>
  <si>
    <t>者を含む)</t>
  </si>
  <si>
    <t>つづき</t>
  </si>
  <si>
    <t>（級）</t>
  </si>
  <si>
    <t>（人）</t>
  </si>
  <si>
    <t>（園）</t>
  </si>
  <si>
    <t>（校）</t>
  </si>
  <si>
    <t>２　全国及び中国５県との比較</t>
  </si>
  <si>
    <t>表6　１学級当たりの児童数の推移</t>
  </si>
  <si>
    <t>表5　１校当たりの児童数の推移</t>
  </si>
  <si>
    <t>表4　児童数の推移</t>
  </si>
  <si>
    <t>表2　学級数の推移</t>
  </si>
  <si>
    <t>表1　学校数の推移</t>
  </si>
  <si>
    <t>(1)　学校調査</t>
  </si>
  <si>
    <t>(2)　卒業後の状況調査</t>
  </si>
  <si>
    <t>(学級）</t>
  </si>
  <si>
    <t>Ａ</t>
  </si>
  <si>
    <t>Ｂ</t>
  </si>
  <si>
    <t>Ｃ</t>
  </si>
  <si>
    <t>Ｂ</t>
  </si>
  <si>
    <t>Ｃ</t>
  </si>
  <si>
    <t>Ａ</t>
  </si>
  <si>
    <t>(Ａ､Ｂ､Ｃ、</t>
  </si>
  <si>
    <t>① 小学校</t>
  </si>
  <si>
    <t>② 中学校</t>
  </si>
  <si>
    <t>③ 高等学校（全日制・定時制課程）</t>
  </si>
  <si>
    <t>④ 幼稚園</t>
  </si>
  <si>
    <t>⑤ 専修学校</t>
  </si>
  <si>
    <t>⑥ 各種学校</t>
  </si>
  <si>
    <t xml:space="preserve">①　中学校 </t>
  </si>
  <si>
    <t>②　高等学校</t>
  </si>
  <si>
    <t>平成12年度</t>
  </si>
  <si>
    <t>前年度差</t>
  </si>
  <si>
    <t>表3　１校当たりの学級数の推移</t>
  </si>
  <si>
    <t>表7　教員数（本務者）の推移</t>
  </si>
  <si>
    <t>表8　本務教員１人当たりの児童数の推移</t>
  </si>
  <si>
    <t>表9　学校数の推移</t>
  </si>
  <si>
    <t>表10　学級数の推移</t>
  </si>
  <si>
    <t>表11　１校当たりの学級数の推移</t>
  </si>
  <si>
    <t>表12　生徒数の推移</t>
  </si>
  <si>
    <t>表13　１校当たりの生徒数の推移</t>
  </si>
  <si>
    <t>表14　１学級当たりの生徒数の推移</t>
  </si>
  <si>
    <t>表15　教員数（本務者）の推移</t>
  </si>
  <si>
    <t>表16　本務教員１人当たりの生徒数の推移</t>
  </si>
  <si>
    <t>表17　学校数の推移</t>
  </si>
  <si>
    <t>表18　生徒数の推移</t>
  </si>
  <si>
    <t>表19　１校当たりの生徒数の推移</t>
  </si>
  <si>
    <t>表20　教員数（本務者）の推移</t>
  </si>
  <si>
    <t>表21　本務教員１人当たりの生徒数の推移</t>
  </si>
  <si>
    <t>表22　園数の推移</t>
  </si>
  <si>
    <t>表23　在園者数の推移</t>
  </si>
  <si>
    <t>表24　１園当たりの在園者数の推移</t>
  </si>
  <si>
    <t>表25　教員数（本務者）の推移</t>
  </si>
  <si>
    <t>表26　本務教員１人当たりの園児数の推移</t>
  </si>
  <si>
    <t>表27　学校数の推移</t>
  </si>
  <si>
    <t>表28　生徒数の推移</t>
  </si>
  <si>
    <t>表29　教員数（本務者）の推移</t>
  </si>
  <si>
    <t>表30　学校数の推移</t>
  </si>
  <si>
    <t>表31　生徒数の推移</t>
  </si>
  <si>
    <t>表32　教員数（本務者）の推移</t>
  </si>
  <si>
    <t>表33　進路別卒業者数</t>
  </si>
  <si>
    <t>表34　進路別卒業者数</t>
  </si>
  <si>
    <t>平成13年度</t>
  </si>
  <si>
    <t>(人）（％）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</si>
</sst>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±&quot;"/>
    <numFmt numFmtId="179" formatCode="0_);[Red]\(0\)"/>
    <numFmt numFmtId="180" formatCode="#,##0_);[Red]\(#,##0\)"/>
    <numFmt numFmtId="181" formatCode="_ * \+#,##0_ ;_ * \-#,##0_ ;_ * &quot;±0&quot;_ ;_ @_ "/>
    <numFmt numFmtId="182" formatCode="_ * \+\ #,##0_ ;_ * \-\ #,##0_ ;_ * &quot;± 0&quot;_ ;_ @_ "/>
    <numFmt numFmtId="183" formatCode="0.0_ "/>
    <numFmt numFmtId="184" formatCode="_ * #,##0.0_ ;_ * \-#,##0.0_ ;_ * &quot;-&quot;?_ ;_ @_ "/>
    <numFmt numFmtId="185" formatCode="_ * \+\ #,##0.0_ ;_ * \-\ #,##0.0_ ;_ * &quot;± 0.0&quot;_ ;_ @_ "/>
    <numFmt numFmtId="186" formatCode="_ * \+\ #,##0.0_ ;_ * \-\ #,##0.0_ ;_ * &quot;± 0.0   &quot;_ ;_ @_ "/>
    <numFmt numFmtId="187" formatCode="_ * \+\ #,##0.0_ ;_ * \-\ #,##0.0_ ;_ * &quot;± 0   &quot;_ ;_ @_ "/>
    <numFmt numFmtId="188" formatCode="_ * \+\ #,##0.0_ ;_ * \-\ #,##0.0_ ;_ * &quot;± 0&quot;_ ;_ @_ "/>
    <numFmt numFmtId="189" formatCode="_ * \+\ #,##0_ ;_ * \-\ #,##0_ ;_ * &quot;±　0　　　&quot;_ ;_ @_ "/>
    <numFmt numFmtId="190" formatCode="_ * \+\ #,##0_ ;_ * \-\ #,##0_ ;_ * &quot;±　0&quot;\ "/>
    <numFmt numFmtId="191" formatCode="#,##0.0_ "/>
    <numFmt numFmtId="192" formatCode="_ * \+#,##0.0_ ;_ * \-#,##0.0_ ;_ * &quot;±0.0&quot;_ ;_ @_ "/>
    <numFmt numFmtId="193" formatCode="0;&quot;△ &quot;0"/>
    <numFmt numFmtId="194" formatCode="0.0;&quot;△ &quot;0.0"/>
    <numFmt numFmtId="195" formatCode="#,##0.0;&quot;△ &quot;#,##0.0"/>
    <numFmt numFmtId="196" formatCode="#,##0.0_);[Red]\(#,##0.0\)"/>
    <numFmt numFmtId="197" formatCode="0_ "/>
  </numFmts>
  <fonts count="2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Arial Narrow"/>
      <family val="2"/>
    </font>
    <font>
      <b/>
      <sz val="10"/>
      <name val="Arial Narrow"/>
      <family val="2"/>
    </font>
    <font>
      <sz val="9"/>
      <name val="ＭＳ ゴシック"/>
      <family val="3"/>
    </font>
    <font>
      <sz val="6"/>
      <name val="ＭＳ 明朝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10" fillId="0" borderId="0" xfId="20" applyFont="1">
      <alignment vertical="center"/>
      <protection/>
    </xf>
    <xf numFmtId="0" fontId="0" fillId="0" borderId="0" xfId="20">
      <alignment vertical="center"/>
      <protection/>
    </xf>
    <xf numFmtId="41" fontId="12" fillId="0" borderId="1" xfId="20" applyNumberFormat="1" applyFont="1" applyBorder="1" applyAlignment="1">
      <alignment horizontal="right" vertical="center"/>
      <protection/>
    </xf>
    <xf numFmtId="41" fontId="12" fillId="0" borderId="2" xfId="20" applyNumberFormat="1" applyFont="1" applyBorder="1" applyAlignment="1">
      <alignment horizontal="right" vertical="center"/>
      <protection/>
    </xf>
    <xf numFmtId="41" fontId="12" fillId="0" borderId="3" xfId="20" applyNumberFormat="1" applyFont="1" applyBorder="1" applyAlignment="1">
      <alignment horizontal="right" vertical="center"/>
      <protection/>
    </xf>
    <xf numFmtId="41" fontId="12" fillId="0" borderId="0" xfId="20" applyNumberFormat="1" applyFont="1" applyBorder="1" applyAlignment="1">
      <alignment horizontal="right" vertical="center"/>
      <protection/>
    </xf>
    <xf numFmtId="41" fontId="13" fillId="0" borderId="4" xfId="20" applyNumberFormat="1" applyFont="1" applyBorder="1" applyAlignment="1">
      <alignment horizontal="right" vertical="center"/>
      <protection/>
    </xf>
    <xf numFmtId="41" fontId="13" fillId="0" borderId="5" xfId="20" applyNumberFormat="1" applyFont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184" fontId="12" fillId="0" borderId="1" xfId="20" applyNumberFormat="1" applyFont="1" applyBorder="1" applyAlignment="1">
      <alignment horizontal="right" vertical="center"/>
      <protection/>
    </xf>
    <xf numFmtId="184" fontId="12" fillId="0" borderId="2" xfId="20" applyNumberFormat="1" applyFont="1" applyBorder="1" applyAlignment="1">
      <alignment horizontal="right" vertical="center"/>
      <protection/>
    </xf>
    <xf numFmtId="184" fontId="12" fillId="0" borderId="3" xfId="20" applyNumberFormat="1" applyFont="1" applyBorder="1" applyAlignment="1">
      <alignment horizontal="right" vertical="center"/>
      <protection/>
    </xf>
    <xf numFmtId="184" fontId="12" fillId="0" borderId="0" xfId="20" applyNumberFormat="1" applyFont="1" applyBorder="1" applyAlignment="1">
      <alignment horizontal="right" vertical="center"/>
      <protection/>
    </xf>
    <xf numFmtId="184" fontId="13" fillId="0" borderId="4" xfId="20" applyNumberFormat="1" applyFont="1" applyBorder="1" applyAlignment="1">
      <alignment horizontal="right" vertical="center"/>
      <protection/>
    </xf>
    <xf numFmtId="184" fontId="13" fillId="0" borderId="5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41" fontId="12" fillId="0" borderId="1" xfId="20" applyNumberFormat="1" applyFont="1" applyBorder="1" applyAlignment="1">
      <alignment horizontal="left" vertical="center"/>
      <protection/>
    </xf>
    <xf numFmtId="41" fontId="12" fillId="0" borderId="2" xfId="20" applyNumberFormat="1" applyFont="1" applyBorder="1" applyAlignment="1">
      <alignment horizontal="left" vertical="center"/>
      <protection/>
    </xf>
    <xf numFmtId="41" fontId="12" fillId="0" borderId="3" xfId="20" applyNumberFormat="1" applyFont="1" applyBorder="1" applyAlignment="1">
      <alignment horizontal="left" vertical="center"/>
      <protection/>
    </xf>
    <xf numFmtId="41" fontId="12" fillId="0" borderId="0" xfId="20" applyNumberFormat="1" applyFont="1" applyBorder="1" applyAlignment="1">
      <alignment horizontal="left" vertical="center"/>
      <protection/>
    </xf>
    <xf numFmtId="0" fontId="5" fillId="0" borderId="0" xfId="20" applyFont="1">
      <alignment vertical="center"/>
      <protection/>
    </xf>
    <xf numFmtId="184" fontId="12" fillId="0" borderId="1" xfId="20" applyNumberFormat="1" applyFont="1" applyBorder="1" applyAlignment="1">
      <alignment horizontal="left" vertical="center"/>
      <protection/>
    </xf>
    <xf numFmtId="184" fontId="12" fillId="0" borderId="2" xfId="20" applyNumberFormat="1" applyFont="1" applyBorder="1" applyAlignment="1">
      <alignment horizontal="left" vertical="center"/>
      <protection/>
    </xf>
    <xf numFmtId="184" fontId="12" fillId="0" borderId="3" xfId="20" applyNumberFormat="1" applyFont="1" applyBorder="1" applyAlignment="1">
      <alignment horizontal="left" vertical="center"/>
      <protection/>
    </xf>
    <xf numFmtId="184" fontId="12" fillId="0" borderId="0" xfId="20" applyNumberFormat="1" applyFont="1" applyBorder="1" applyAlignment="1">
      <alignment horizontal="left" vertical="center"/>
      <protection/>
    </xf>
    <xf numFmtId="0" fontId="0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1" fontId="14" fillId="0" borderId="0" xfId="20" applyNumberFormat="1" applyFont="1">
      <alignment vertical="center"/>
      <protection/>
    </xf>
    <xf numFmtId="184" fontId="13" fillId="0" borderId="4" xfId="20" applyNumberFormat="1" applyFont="1" applyBorder="1" applyAlignment="1">
      <alignment horizontal="left" vertical="center"/>
      <protection/>
    </xf>
    <xf numFmtId="184" fontId="13" fillId="0" borderId="5" xfId="20" applyNumberFormat="1" applyFont="1" applyBorder="1" applyAlignment="1">
      <alignment horizontal="left" vertical="center"/>
      <protection/>
    </xf>
    <xf numFmtId="41" fontId="11" fillId="0" borderId="0" xfId="20" applyNumberFormat="1" applyFont="1">
      <alignment vertical="center"/>
      <protection/>
    </xf>
    <xf numFmtId="0" fontId="15" fillId="0" borderId="0" xfId="20" applyFont="1">
      <alignment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4" fillId="0" borderId="7" xfId="20" applyFont="1" applyBorder="1">
      <alignment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0" xfId="20" applyFont="1" applyBorder="1">
      <alignment vertical="center"/>
      <protection/>
    </xf>
    <xf numFmtId="0" fontId="4" fillId="0" borderId="3" xfId="20" applyFont="1" applyBorder="1" applyAlignment="1">
      <alignment horizontal="left" vertical="center"/>
      <protection/>
    </xf>
    <xf numFmtId="0" fontId="4" fillId="0" borderId="8" xfId="20" applyFont="1" applyBorder="1">
      <alignment vertical="center"/>
      <protection/>
    </xf>
    <xf numFmtId="0" fontId="4" fillId="0" borderId="8" xfId="20" applyFont="1" applyBorder="1" applyAlignment="1">
      <alignment horizontal="right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4" xfId="20" applyFont="1" applyBorder="1">
      <alignment vertic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0" fontId="18" fillId="0" borderId="6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 vertical="center"/>
      <protection/>
    </xf>
    <xf numFmtId="0" fontId="17" fillId="0" borderId="7" xfId="20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/>
      <protection/>
    </xf>
    <xf numFmtId="0" fontId="17" fillId="0" borderId="1" xfId="20" applyFont="1" applyBorder="1" applyAlignment="1">
      <alignment horizontal="center" vertical="center"/>
      <protection/>
    </xf>
    <xf numFmtId="0" fontId="17" fillId="0" borderId="0" xfId="20" applyFont="1" applyBorder="1">
      <alignment vertical="center"/>
      <protection/>
    </xf>
    <xf numFmtId="0" fontId="17" fillId="0" borderId="8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/>
      <protection/>
    </xf>
    <xf numFmtId="0" fontId="17" fillId="0" borderId="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right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/>
      <protection/>
    </xf>
    <xf numFmtId="0" fontId="20" fillId="0" borderId="0" xfId="20" applyFont="1">
      <alignment vertical="center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41" fontId="16" fillId="0" borderId="2" xfId="0" applyNumberFormat="1" applyFont="1" applyBorder="1" applyAlignment="1">
      <alignment vertical="center"/>
    </xf>
    <xf numFmtId="177" fontId="16" fillId="0" borderId="2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1" fontId="8" fillId="0" borderId="3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22" fillId="0" borderId="5" xfId="0" applyNumberFormat="1" applyFont="1" applyBorder="1" applyAlignment="1">
      <alignment vertical="center"/>
    </xf>
    <xf numFmtId="177" fontId="22" fillId="0" borderId="5" xfId="0" applyNumberFormat="1" applyFont="1" applyBorder="1" applyAlignment="1">
      <alignment vertical="center"/>
    </xf>
    <xf numFmtId="196" fontId="8" fillId="0" borderId="1" xfId="0" applyNumberFormat="1" applyFont="1" applyBorder="1" applyAlignment="1">
      <alignment vertical="center"/>
    </xf>
    <xf numFmtId="196" fontId="16" fillId="0" borderId="2" xfId="0" applyNumberFormat="1" applyFont="1" applyBorder="1" applyAlignment="1">
      <alignment vertical="center"/>
    </xf>
    <xf numFmtId="195" fontId="16" fillId="0" borderId="2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vertical="center"/>
    </xf>
    <xf numFmtId="196" fontId="16" fillId="0" borderId="0" xfId="0" applyNumberFormat="1" applyFont="1" applyBorder="1" applyAlignment="1">
      <alignment vertical="center"/>
    </xf>
    <xf numFmtId="195" fontId="16" fillId="0" borderId="0" xfId="0" applyNumberFormat="1" applyFont="1" applyBorder="1" applyAlignment="1">
      <alignment vertical="center"/>
    </xf>
    <xf numFmtId="196" fontId="9" fillId="0" borderId="4" xfId="0" applyNumberFormat="1" applyFont="1" applyBorder="1" applyAlignment="1">
      <alignment vertical="center"/>
    </xf>
    <xf numFmtId="196" fontId="22" fillId="0" borderId="5" xfId="0" applyNumberFormat="1" applyFont="1" applyBorder="1" applyAlignment="1">
      <alignment vertical="center"/>
    </xf>
    <xf numFmtId="195" fontId="22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95" fontId="8" fillId="0" borderId="1" xfId="0" applyNumberFormat="1" applyFont="1" applyBorder="1" applyAlignment="1">
      <alignment vertical="center"/>
    </xf>
    <xf numFmtId="195" fontId="8" fillId="0" borderId="3" xfId="0" applyNumberFormat="1" applyFont="1" applyBorder="1" applyAlignment="1">
      <alignment vertical="center"/>
    </xf>
    <xf numFmtId="195" fontId="9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195" fontId="0" fillId="0" borderId="0" xfId="0" applyNumberFormat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95" fontId="9" fillId="0" borderId="0" xfId="0" applyNumberFormat="1" applyFont="1" applyBorder="1" applyAlignment="1">
      <alignment vertical="center"/>
    </xf>
    <xf numFmtId="195" fontId="2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95" fontId="19" fillId="0" borderId="5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20" applyFont="1">
      <alignment vertical="center"/>
      <protection/>
    </xf>
    <xf numFmtId="0" fontId="7" fillId="0" borderId="0" xfId="0" applyFont="1" applyAlignment="1">
      <alignment/>
    </xf>
    <xf numFmtId="0" fontId="7" fillId="0" borderId="0" xfId="20" applyFont="1" applyBorder="1" applyAlignment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95" fontId="22" fillId="0" borderId="4" xfId="0" applyNumberFormat="1" applyFont="1" applyBorder="1" applyAlignment="1">
      <alignment vertical="center"/>
    </xf>
    <xf numFmtId="0" fontId="22" fillId="0" borderId="5" xfId="20" applyFont="1" applyBorder="1" applyAlignment="1">
      <alignment horizontal="center" vertical="center"/>
      <protection/>
    </xf>
    <xf numFmtId="183" fontId="12" fillId="0" borderId="0" xfId="20" applyNumberFormat="1" applyFont="1" applyBorder="1" applyAlignment="1">
      <alignment horizontal="right" vertical="center"/>
      <protection/>
    </xf>
    <xf numFmtId="183" fontId="13" fillId="0" borderId="5" xfId="20" applyNumberFormat="1" applyFont="1" applyBorder="1" applyAlignment="1">
      <alignment horizontal="right" vertical="center"/>
      <protection/>
    </xf>
    <xf numFmtId="0" fontId="17" fillId="0" borderId="0" xfId="20" applyFont="1" applyAlignment="1">
      <alignment horizontal="right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６１－表８３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420"/>
  <sheetViews>
    <sheetView tabSelected="1" view="pageBreakPreview" zoomScale="75" zoomScaleSheetLayoutView="75" workbookViewId="0" topLeftCell="A1">
      <selection activeCell="M238" sqref="M238"/>
    </sheetView>
  </sheetViews>
  <sheetFormatPr defaultColWidth="8.796875" defaultRowHeight="14.25"/>
  <cols>
    <col min="1" max="1" width="1.8984375" style="67" customWidth="1"/>
    <col min="2" max="3" width="2.09765625" style="67" customWidth="1"/>
    <col min="4" max="4" width="12.59765625" style="67" customWidth="1"/>
    <col min="5" max="6" width="9.09765625" style="67" hidden="1" customWidth="1"/>
    <col min="7" max="12" width="9.09765625" style="67" customWidth="1"/>
    <col min="13" max="13" width="10.09765625" style="68" customWidth="1"/>
    <col min="14" max="14" width="2.5" style="67" customWidth="1"/>
    <col min="15" max="16384" width="9" style="67" customWidth="1"/>
  </cols>
  <sheetData>
    <row r="1" ht="21">
      <c r="A1" s="66" t="s">
        <v>61</v>
      </c>
    </row>
    <row r="3" spans="2:4" ht="14.25">
      <c r="B3" s="120" t="s">
        <v>67</v>
      </c>
      <c r="C3" s="69"/>
      <c r="D3" s="69"/>
    </row>
    <row r="4" spans="2:4" ht="13.5">
      <c r="B4" s="69"/>
      <c r="C4" s="69"/>
      <c r="D4" s="69"/>
    </row>
    <row r="5" ht="14.25">
      <c r="C5" s="121" t="s">
        <v>77</v>
      </c>
    </row>
    <row r="7" spans="4:13" ht="13.5">
      <c r="D7" s="70" t="s">
        <v>66</v>
      </c>
      <c r="M7" s="71" t="s">
        <v>10</v>
      </c>
    </row>
    <row r="8" spans="4:13" s="72" customFormat="1" ht="13.5">
      <c r="D8" s="73" t="s">
        <v>0</v>
      </c>
      <c r="E8" s="74" t="s">
        <v>9</v>
      </c>
      <c r="F8" s="74" t="s">
        <v>85</v>
      </c>
      <c r="G8" s="74" t="s">
        <v>116</v>
      </c>
      <c r="H8" s="74">
        <v>14</v>
      </c>
      <c r="I8" s="74">
        <v>15</v>
      </c>
      <c r="J8" s="74">
        <v>16</v>
      </c>
      <c r="K8" s="75">
        <v>17</v>
      </c>
      <c r="L8" s="75">
        <v>18</v>
      </c>
      <c r="M8" s="76" t="s">
        <v>86</v>
      </c>
    </row>
    <row r="9" spans="4:13" ht="13.5">
      <c r="D9" s="77" t="s">
        <v>1</v>
      </c>
      <c r="E9" s="78">
        <v>24188</v>
      </c>
      <c r="F9" s="79">
        <v>24106</v>
      </c>
      <c r="G9" s="79">
        <v>23964</v>
      </c>
      <c r="H9" s="79">
        <v>23808</v>
      </c>
      <c r="I9" s="79">
        <v>23633</v>
      </c>
      <c r="J9" s="79">
        <v>23420</v>
      </c>
      <c r="K9" s="79">
        <v>23123</v>
      </c>
      <c r="L9" s="79">
        <v>22878</v>
      </c>
      <c r="M9" s="80">
        <f>+L9-K9</f>
        <v>-245</v>
      </c>
    </row>
    <row r="10" spans="4:13" ht="13.5">
      <c r="D10" s="81" t="s">
        <v>2</v>
      </c>
      <c r="E10" s="82">
        <f>SUM(E11:E15)</f>
        <v>1996</v>
      </c>
      <c r="F10" s="83">
        <f>SUM(F11:F15)</f>
        <v>1988</v>
      </c>
      <c r="G10" s="83">
        <f>SUM(G11:G15)</f>
        <v>1960</v>
      </c>
      <c r="H10" s="83">
        <f>SUM(H11:H15)</f>
        <v>1940</v>
      </c>
      <c r="I10" s="83">
        <f>SUM(I11:I15)</f>
        <v>1923</v>
      </c>
      <c r="J10" s="83">
        <v>1890</v>
      </c>
      <c r="K10" s="83">
        <v>1865</v>
      </c>
      <c r="L10" s="83">
        <f>SUM(L11:L15)</f>
        <v>1831</v>
      </c>
      <c r="M10" s="84">
        <f aca="true" t="shared" si="0" ref="M10:M15">+L10-K10</f>
        <v>-34</v>
      </c>
    </row>
    <row r="11" spans="4:13" ht="13.5">
      <c r="D11" s="81" t="s">
        <v>3</v>
      </c>
      <c r="E11" s="82">
        <v>190</v>
      </c>
      <c r="F11" s="83">
        <v>189</v>
      </c>
      <c r="G11" s="83">
        <v>183</v>
      </c>
      <c r="H11" s="83">
        <v>180</v>
      </c>
      <c r="I11" s="83">
        <v>180</v>
      </c>
      <c r="J11" s="83">
        <v>180</v>
      </c>
      <c r="K11" s="83">
        <v>175</v>
      </c>
      <c r="L11" s="83">
        <v>169</v>
      </c>
      <c r="M11" s="84">
        <f t="shared" si="0"/>
        <v>-6</v>
      </c>
    </row>
    <row r="12" spans="4:13" ht="13.5">
      <c r="D12" s="81" t="s">
        <v>4</v>
      </c>
      <c r="E12" s="82">
        <v>461</v>
      </c>
      <c r="F12" s="83">
        <v>461</v>
      </c>
      <c r="G12" s="83">
        <v>454</v>
      </c>
      <c r="H12" s="83">
        <v>452</v>
      </c>
      <c r="I12" s="83">
        <v>449</v>
      </c>
      <c r="J12" s="83">
        <v>446</v>
      </c>
      <c r="K12" s="83">
        <v>445</v>
      </c>
      <c r="L12" s="83">
        <v>437</v>
      </c>
      <c r="M12" s="84">
        <f t="shared" si="0"/>
        <v>-8</v>
      </c>
    </row>
    <row r="13" spans="4:13" ht="13.5">
      <c r="D13" s="81" t="s">
        <v>5</v>
      </c>
      <c r="E13" s="82">
        <v>663</v>
      </c>
      <c r="F13" s="83">
        <v>659</v>
      </c>
      <c r="G13" s="83">
        <v>658</v>
      </c>
      <c r="H13" s="83">
        <v>648</v>
      </c>
      <c r="I13" s="83">
        <v>637</v>
      </c>
      <c r="J13" s="83">
        <v>624</v>
      </c>
      <c r="K13" s="83">
        <v>613</v>
      </c>
      <c r="L13" s="83">
        <v>607</v>
      </c>
      <c r="M13" s="84">
        <f t="shared" si="0"/>
        <v>-6</v>
      </c>
    </row>
    <row r="14" spans="4:13" ht="13.5">
      <c r="D14" s="81" t="s">
        <v>6</v>
      </c>
      <c r="E14" s="82">
        <v>385</v>
      </c>
      <c r="F14" s="83">
        <v>383</v>
      </c>
      <c r="G14" s="83">
        <v>375</v>
      </c>
      <c r="H14" s="83">
        <v>373</v>
      </c>
      <c r="I14" s="83">
        <v>371</v>
      </c>
      <c r="J14" s="83">
        <v>366</v>
      </c>
      <c r="K14" s="83">
        <v>362</v>
      </c>
      <c r="L14" s="83">
        <v>355</v>
      </c>
      <c r="M14" s="84">
        <f t="shared" si="0"/>
        <v>-7</v>
      </c>
    </row>
    <row r="15" spans="4:13" s="85" customFormat="1" ht="13.5">
      <c r="D15" s="125" t="s">
        <v>7</v>
      </c>
      <c r="E15" s="86">
        <v>297</v>
      </c>
      <c r="F15" s="87">
        <v>296</v>
      </c>
      <c r="G15" s="87">
        <v>290</v>
      </c>
      <c r="H15" s="87">
        <v>287</v>
      </c>
      <c r="I15" s="87">
        <v>286</v>
      </c>
      <c r="J15" s="87">
        <v>274</v>
      </c>
      <c r="K15" s="87">
        <v>270</v>
      </c>
      <c r="L15" s="87">
        <v>263</v>
      </c>
      <c r="M15" s="88">
        <f t="shared" si="0"/>
        <v>-7</v>
      </c>
    </row>
    <row r="19" spans="4:13" ht="13.5">
      <c r="D19" s="70" t="s">
        <v>65</v>
      </c>
      <c r="M19" s="71" t="s">
        <v>69</v>
      </c>
    </row>
    <row r="20" spans="4:13" s="72" customFormat="1" ht="13.5">
      <c r="D20" s="73" t="s">
        <v>0</v>
      </c>
      <c r="E20" s="74" t="s">
        <v>9</v>
      </c>
      <c r="F20" s="74" t="s">
        <v>85</v>
      </c>
      <c r="G20" s="74" t="s">
        <v>116</v>
      </c>
      <c r="H20" s="74">
        <v>14</v>
      </c>
      <c r="I20" s="74">
        <v>15</v>
      </c>
      <c r="J20" s="74">
        <v>16</v>
      </c>
      <c r="K20" s="75">
        <v>17</v>
      </c>
      <c r="L20" s="75">
        <v>18</v>
      </c>
      <c r="M20" s="76" t="s">
        <v>86</v>
      </c>
    </row>
    <row r="21" spans="4:13" ht="13.5">
      <c r="D21" s="77" t="s">
        <v>1</v>
      </c>
      <c r="E21" s="78">
        <v>274490</v>
      </c>
      <c r="F21" s="79">
        <v>271693</v>
      </c>
      <c r="G21" s="79">
        <v>270979</v>
      </c>
      <c r="H21" s="79">
        <v>271043</v>
      </c>
      <c r="I21" s="79">
        <v>272257</v>
      </c>
      <c r="J21" s="79">
        <v>274062</v>
      </c>
      <c r="K21" s="79">
        <v>276083</v>
      </c>
      <c r="L21" s="79">
        <v>277526</v>
      </c>
      <c r="M21" s="80">
        <f>+L21-K21</f>
        <v>1443</v>
      </c>
    </row>
    <row r="22" spans="4:13" ht="13.5">
      <c r="D22" s="81" t="s">
        <v>2</v>
      </c>
      <c r="E22" s="82">
        <v>18626</v>
      </c>
      <c r="F22" s="83">
        <f aca="true" t="shared" si="1" ref="F22:K22">SUM(F23:F27)</f>
        <v>18644</v>
      </c>
      <c r="G22" s="83">
        <f t="shared" si="1"/>
        <v>18516</v>
      </c>
      <c r="H22" s="83">
        <f t="shared" si="1"/>
        <v>18553</v>
      </c>
      <c r="I22" s="83">
        <f t="shared" si="1"/>
        <v>18634</v>
      </c>
      <c r="J22" s="83">
        <f t="shared" si="1"/>
        <v>18604</v>
      </c>
      <c r="K22" s="83">
        <f t="shared" si="1"/>
        <v>18661</v>
      </c>
      <c r="L22" s="83">
        <f>SUM(L23:L27)</f>
        <v>18635</v>
      </c>
      <c r="M22" s="84">
        <f aca="true" t="shared" si="2" ref="M22:M27">+L22-K22</f>
        <v>-26</v>
      </c>
    </row>
    <row r="23" spans="4:13" ht="13.5">
      <c r="D23" s="81" t="s">
        <v>3</v>
      </c>
      <c r="E23" s="82">
        <v>1649</v>
      </c>
      <c r="F23" s="83">
        <v>1675</v>
      </c>
      <c r="G23" s="83">
        <v>1635</v>
      </c>
      <c r="H23" s="83">
        <v>1690</v>
      </c>
      <c r="I23" s="83">
        <v>1699</v>
      </c>
      <c r="J23" s="83">
        <v>1701</v>
      </c>
      <c r="K23" s="83">
        <v>1694</v>
      </c>
      <c r="L23" s="83">
        <v>1675</v>
      </c>
      <c r="M23" s="84">
        <f t="shared" si="2"/>
        <v>-19</v>
      </c>
    </row>
    <row r="24" spans="4:13" ht="13.5">
      <c r="D24" s="81" t="s">
        <v>4</v>
      </c>
      <c r="E24" s="82">
        <v>4594</v>
      </c>
      <c r="F24" s="83">
        <v>4598</v>
      </c>
      <c r="G24" s="83">
        <v>4580</v>
      </c>
      <c r="H24" s="83">
        <v>4581</v>
      </c>
      <c r="I24" s="83">
        <v>4604</v>
      </c>
      <c r="J24" s="83">
        <v>4632</v>
      </c>
      <c r="K24" s="83">
        <v>4677</v>
      </c>
      <c r="L24" s="83">
        <v>4666</v>
      </c>
      <c r="M24" s="84">
        <f t="shared" si="2"/>
        <v>-11</v>
      </c>
    </row>
    <row r="25" spans="4:13" ht="13.5">
      <c r="D25" s="81" t="s">
        <v>5</v>
      </c>
      <c r="E25" s="82">
        <v>6614</v>
      </c>
      <c r="F25" s="83">
        <v>6616</v>
      </c>
      <c r="G25" s="83">
        <v>6639</v>
      </c>
      <c r="H25" s="83">
        <v>6638</v>
      </c>
      <c r="I25" s="83">
        <v>6648</v>
      </c>
      <c r="J25" s="83">
        <v>6638</v>
      </c>
      <c r="K25" s="83">
        <v>6620</v>
      </c>
      <c r="L25" s="83">
        <v>6637</v>
      </c>
      <c r="M25" s="84">
        <f t="shared" si="2"/>
        <v>17</v>
      </c>
    </row>
    <row r="26" spans="4:13" ht="13.5">
      <c r="D26" s="81" t="s">
        <v>6</v>
      </c>
      <c r="E26" s="82">
        <v>3495</v>
      </c>
      <c r="F26" s="83">
        <v>3475</v>
      </c>
      <c r="G26" s="83">
        <v>3425</v>
      </c>
      <c r="H26" s="83">
        <v>3413</v>
      </c>
      <c r="I26" s="83">
        <v>3430</v>
      </c>
      <c r="J26" s="83">
        <v>3418</v>
      </c>
      <c r="K26" s="83">
        <v>3452</v>
      </c>
      <c r="L26" s="83">
        <v>3473</v>
      </c>
      <c r="M26" s="84">
        <f t="shared" si="2"/>
        <v>21</v>
      </c>
    </row>
    <row r="27" spans="4:13" s="85" customFormat="1" ht="13.5">
      <c r="D27" s="125" t="s">
        <v>7</v>
      </c>
      <c r="E27" s="86">
        <v>2292</v>
      </c>
      <c r="F27" s="87">
        <v>2280</v>
      </c>
      <c r="G27" s="87">
        <v>2237</v>
      </c>
      <c r="H27" s="87">
        <v>2231</v>
      </c>
      <c r="I27" s="87">
        <v>2253</v>
      </c>
      <c r="J27" s="87">
        <v>2215</v>
      </c>
      <c r="K27" s="87">
        <v>2218</v>
      </c>
      <c r="L27" s="87">
        <v>2184</v>
      </c>
      <c r="M27" s="88">
        <f t="shared" si="2"/>
        <v>-34</v>
      </c>
    </row>
    <row r="31" spans="4:13" ht="13.5">
      <c r="D31" s="70" t="s">
        <v>87</v>
      </c>
      <c r="M31" s="71" t="s">
        <v>69</v>
      </c>
    </row>
    <row r="32" spans="4:13" s="72" customFormat="1" ht="13.5">
      <c r="D32" s="73" t="s">
        <v>0</v>
      </c>
      <c r="E32" s="74" t="s">
        <v>9</v>
      </c>
      <c r="F32" s="74" t="s">
        <v>85</v>
      </c>
      <c r="G32" s="74" t="s">
        <v>116</v>
      </c>
      <c r="H32" s="74">
        <v>14</v>
      </c>
      <c r="I32" s="74">
        <v>15</v>
      </c>
      <c r="J32" s="74">
        <v>16</v>
      </c>
      <c r="K32" s="75">
        <v>17</v>
      </c>
      <c r="L32" s="75">
        <v>18</v>
      </c>
      <c r="M32" s="76" t="s">
        <v>86</v>
      </c>
    </row>
    <row r="33" spans="4:13" ht="13.5">
      <c r="D33" s="77" t="s">
        <v>1</v>
      </c>
      <c r="E33" s="89">
        <v>11.5</v>
      </c>
      <c r="F33" s="90">
        <v>11.270762465776155</v>
      </c>
      <c r="G33" s="90">
        <v>11.307753296611583</v>
      </c>
      <c r="H33" s="90">
        <v>11.384534610215054</v>
      </c>
      <c r="I33" s="90">
        <v>11.520204798375154</v>
      </c>
      <c r="J33" s="90">
        <v>11.70204953031597</v>
      </c>
      <c r="K33" s="90">
        <v>11.939756951952601</v>
      </c>
      <c r="L33" s="90">
        <v>12.130693242416296</v>
      </c>
      <c r="M33" s="91">
        <f>+L33-K33</f>
        <v>0.19093629046369465</v>
      </c>
    </row>
    <row r="34" spans="4:13" ht="13.5">
      <c r="D34" s="81" t="s">
        <v>2</v>
      </c>
      <c r="E34" s="92">
        <v>9.547405189620758</v>
      </c>
      <c r="F34" s="93">
        <v>9.378269617706238</v>
      </c>
      <c r="G34" s="93">
        <v>9.446938775510205</v>
      </c>
      <c r="H34" s="93">
        <v>9.56340206185567</v>
      </c>
      <c r="I34" s="93">
        <v>9.690067602704108</v>
      </c>
      <c r="J34" s="93">
        <v>9.843386243386243</v>
      </c>
      <c r="K34" s="93">
        <v>10.005898123324396</v>
      </c>
      <c r="L34" s="93">
        <v>10.179137083560896</v>
      </c>
      <c r="M34" s="94">
        <f aca="true" t="shared" si="3" ref="M34:M39">+L34-K34</f>
        <v>0.17323896023649965</v>
      </c>
    </row>
    <row r="35" spans="4:13" ht="13.5">
      <c r="D35" s="81" t="s">
        <v>3</v>
      </c>
      <c r="E35" s="92">
        <v>8.905263157894737</v>
      </c>
      <c r="F35" s="93">
        <v>8.862433862433862</v>
      </c>
      <c r="G35" s="93">
        <v>8.934426229508198</v>
      </c>
      <c r="H35" s="93">
        <v>9.38888888888889</v>
      </c>
      <c r="I35" s="93">
        <v>9.438888888888888</v>
      </c>
      <c r="J35" s="93">
        <v>9.45</v>
      </c>
      <c r="K35" s="93">
        <v>9.68</v>
      </c>
      <c r="L35" s="93">
        <v>9.911242603550296</v>
      </c>
      <c r="M35" s="94">
        <f t="shared" si="3"/>
        <v>0.2312426035502959</v>
      </c>
    </row>
    <row r="36" spans="4:13" ht="13.5">
      <c r="D36" s="81" t="s">
        <v>4</v>
      </c>
      <c r="E36" s="92">
        <v>10.1</v>
      </c>
      <c r="F36" s="93">
        <v>9.973969631236443</v>
      </c>
      <c r="G36" s="93">
        <v>10.088105726872246</v>
      </c>
      <c r="H36" s="93">
        <v>10.13495575221239</v>
      </c>
      <c r="I36" s="93">
        <v>10.25389755011136</v>
      </c>
      <c r="J36" s="93">
        <v>10.385650224215247</v>
      </c>
      <c r="K36" s="93">
        <v>10.510112359550561</v>
      </c>
      <c r="L36" s="93">
        <v>10.677345537757438</v>
      </c>
      <c r="M36" s="94">
        <f t="shared" si="3"/>
        <v>0.16723317820687633</v>
      </c>
    </row>
    <row r="37" spans="4:13" ht="13.5">
      <c r="D37" s="81" t="s">
        <v>5</v>
      </c>
      <c r="E37" s="92">
        <v>10.237593984962405</v>
      </c>
      <c r="F37" s="93">
        <v>10.039453717754173</v>
      </c>
      <c r="G37" s="93">
        <v>10.089665653495441</v>
      </c>
      <c r="H37" s="93">
        <v>10.243827160493828</v>
      </c>
      <c r="I37" s="93">
        <v>10.436420722135008</v>
      </c>
      <c r="J37" s="93">
        <v>10.637820512820513</v>
      </c>
      <c r="K37" s="93">
        <v>10.799347471451876</v>
      </c>
      <c r="L37" s="93">
        <v>10.934102141680395</v>
      </c>
      <c r="M37" s="94">
        <f t="shared" si="3"/>
        <v>0.13475467022851895</v>
      </c>
    </row>
    <row r="38" spans="4:13" ht="13.5">
      <c r="D38" s="81" t="s">
        <v>6</v>
      </c>
      <c r="E38" s="92">
        <v>9.301298701298702</v>
      </c>
      <c r="F38" s="93">
        <v>9.073107049608355</v>
      </c>
      <c r="G38" s="93">
        <v>9.133333333333333</v>
      </c>
      <c r="H38" s="93">
        <v>9.150134048257373</v>
      </c>
      <c r="I38" s="93">
        <v>9.245283018867925</v>
      </c>
      <c r="J38" s="93">
        <v>9.33879781420765</v>
      </c>
      <c r="K38" s="93">
        <v>9.535911602209945</v>
      </c>
      <c r="L38" s="93">
        <v>9.791549295774647</v>
      </c>
      <c r="M38" s="94">
        <f t="shared" si="3"/>
        <v>0.2556376935647027</v>
      </c>
    </row>
    <row r="39" spans="4:13" s="85" customFormat="1" ht="13.5">
      <c r="D39" s="125" t="s">
        <v>7</v>
      </c>
      <c r="E39" s="95">
        <v>7.818791946308725</v>
      </c>
      <c r="F39" s="96">
        <v>7.702702702702703</v>
      </c>
      <c r="G39" s="96">
        <v>7.713793103448276</v>
      </c>
      <c r="H39" s="96">
        <v>7.7735191637630665</v>
      </c>
      <c r="I39" s="96">
        <v>7.8776223776223775</v>
      </c>
      <c r="J39" s="96">
        <v>8.083941605839415</v>
      </c>
      <c r="K39" s="96">
        <v>8.214814814814815</v>
      </c>
      <c r="L39" s="96">
        <v>8.304182509505704</v>
      </c>
      <c r="M39" s="97">
        <f t="shared" si="3"/>
        <v>0.08936769469088901</v>
      </c>
    </row>
    <row r="40" spans="4:13" ht="13.5"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4:13" ht="13.5"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3" spans="4:13" ht="13.5">
      <c r="D43" s="70" t="s">
        <v>64</v>
      </c>
      <c r="M43" s="71" t="s">
        <v>58</v>
      </c>
    </row>
    <row r="44" spans="4:13" s="72" customFormat="1" ht="13.5">
      <c r="D44" s="73" t="s">
        <v>0</v>
      </c>
      <c r="E44" s="74" t="s">
        <v>9</v>
      </c>
      <c r="F44" s="74" t="s">
        <v>85</v>
      </c>
      <c r="G44" s="74" t="s">
        <v>116</v>
      </c>
      <c r="H44" s="74">
        <v>14</v>
      </c>
      <c r="I44" s="74">
        <v>15</v>
      </c>
      <c r="J44" s="74">
        <v>16</v>
      </c>
      <c r="K44" s="75">
        <v>17</v>
      </c>
      <c r="L44" s="75">
        <v>18</v>
      </c>
      <c r="M44" s="76" t="s">
        <v>86</v>
      </c>
    </row>
    <row r="45" spans="4:13" ht="13.5">
      <c r="D45" s="77" t="s">
        <v>1</v>
      </c>
      <c r="E45" s="100">
        <v>7500317</v>
      </c>
      <c r="F45" s="80">
        <v>7366079</v>
      </c>
      <c r="G45" s="80">
        <v>7296920</v>
      </c>
      <c r="H45" s="80">
        <v>7239327</v>
      </c>
      <c r="I45" s="80">
        <v>7226910</v>
      </c>
      <c r="J45" s="80">
        <v>7200933</v>
      </c>
      <c r="K45" s="80">
        <v>7197458</v>
      </c>
      <c r="L45" s="80">
        <v>7187417</v>
      </c>
      <c r="M45" s="80">
        <f>+L45-K45</f>
        <v>-10041</v>
      </c>
    </row>
    <row r="46" spans="4:13" ht="13.5">
      <c r="D46" s="81" t="s">
        <v>2</v>
      </c>
      <c r="E46" s="101">
        <v>467844</v>
      </c>
      <c r="F46" s="84">
        <v>457955</v>
      </c>
      <c r="G46" s="84">
        <v>451492</v>
      </c>
      <c r="H46" s="84">
        <v>445165</v>
      </c>
      <c r="I46" s="84">
        <v>442419</v>
      </c>
      <c r="J46" s="84">
        <v>439535</v>
      </c>
      <c r="K46" s="84">
        <v>437619</v>
      </c>
      <c r="L46" s="84">
        <f>SUM(L47:L51)</f>
        <v>434718</v>
      </c>
      <c r="M46" s="84">
        <f aca="true" t="shared" si="4" ref="M46:M51">+L46-K46</f>
        <v>-2901</v>
      </c>
    </row>
    <row r="47" spans="4:13" ht="13.5">
      <c r="D47" s="81" t="s">
        <v>3</v>
      </c>
      <c r="E47" s="101">
        <v>39607</v>
      </c>
      <c r="F47" s="84">
        <v>38609</v>
      </c>
      <c r="G47" s="84">
        <v>37818</v>
      </c>
      <c r="H47" s="84">
        <v>36909</v>
      </c>
      <c r="I47" s="84">
        <v>35998</v>
      </c>
      <c r="J47" s="84">
        <v>35357</v>
      </c>
      <c r="K47" s="84">
        <v>34726</v>
      </c>
      <c r="L47" s="84">
        <v>34287</v>
      </c>
      <c r="M47" s="84">
        <f t="shared" si="4"/>
        <v>-439</v>
      </c>
    </row>
    <row r="48" spans="4:13" ht="13.5">
      <c r="D48" s="81" t="s">
        <v>4</v>
      </c>
      <c r="E48" s="101">
        <v>118268</v>
      </c>
      <c r="F48" s="84">
        <v>115712</v>
      </c>
      <c r="G48" s="84">
        <v>114393</v>
      </c>
      <c r="H48" s="84">
        <v>113246</v>
      </c>
      <c r="I48" s="84">
        <v>113254</v>
      </c>
      <c r="J48" s="84">
        <v>113437</v>
      </c>
      <c r="K48" s="84">
        <v>113763</v>
      </c>
      <c r="L48" s="84">
        <v>113676</v>
      </c>
      <c r="M48" s="84">
        <f t="shared" si="4"/>
        <v>-87</v>
      </c>
    </row>
    <row r="49" spans="4:13" ht="13.5">
      <c r="D49" s="81" t="s">
        <v>5</v>
      </c>
      <c r="E49" s="101">
        <v>174660</v>
      </c>
      <c r="F49" s="84">
        <v>171761</v>
      </c>
      <c r="G49" s="84">
        <v>169732</v>
      </c>
      <c r="H49" s="84">
        <v>167861</v>
      </c>
      <c r="I49" s="84">
        <v>167347</v>
      </c>
      <c r="J49" s="84">
        <v>166582</v>
      </c>
      <c r="K49" s="84">
        <v>166217</v>
      </c>
      <c r="L49" s="84">
        <v>165232</v>
      </c>
      <c r="M49" s="84">
        <f t="shared" si="4"/>
        <v>-985</v>
      </c>
    </row>
    <row r="50" spans="4:13" ht="13.5">
      <c r="D50" s="81" t="s">
        <v>6</v>
      </c>
      <c r="E50" s="101">
        <v>88033</v>
      </c>
      <c r="F50" s="84">
        <v>85850</v>
      </c>
      <c r="G50" s="84">
        <v>84555</v>
      </c>
      <c r="H50" s="84">
        <v>83207</v>
      </c>
      <c r="I50" s="84">
        <v>82756</v>
      </c>
      <c r="J50" s="84">
        <v>82025</v>
      </c>
      <c r="K50" s="84">
        <v>81413</v>
      </c>
      <c r="L50" s="84">
        <v>80851</v>
      </c>
      <c r="M50" s="84">
        <f t="shared" si="4"/>
        <v>-562</v>
      </c>
    </row>
    <row r="51" spans="4:13" s="85" customFormat="1" ht="13.5">
      <c r="D51" s="125" t="s">
        <v>7</v>
      </c>
      <c r="E51" s="102">
        <v>47276</v>
      </c>
      <c r="F51" s="88">
        <v>46023</v>
      </c>
      <c r="G51" s="88">
        <v>44994</v>
      </c>
      <c r="H51" s="88">
        <v>43942</v>
      </c>
      <c r="I51" s="88">
        <v>43064</v>
      </c>
      <c r="J51" s="88">
        <v>42134</v>
      </c>
      <c r="K51" s="88">
        <v>41500</v>
      </c>
      <c r="L51" s="88">
        <v>40672</v>
      </c>
      <c r="M51" s="88">
        <f t="shared" si="4"/>
        <v>-828</v>
      </c>
    </row>
    <row r="56" spans="4:13" ht="13.5">
      <c r="D56" s="70" t="s">
        <v>63</v>
      </c>
      <c r="M56" s="71" t="s">
        <v>58</v>
      </c>
    </row>
    <row r="57" spans="4:13" s="72" customFormat="1" ht="13.5">
      <c r="D57" s="73" t="s">
        <v>0</v>
      </c>
      <c r="E57" s="74" t="s">
        <v>9</v>
      </c>
      <c r="F57" s="74" t="s">
        <v>85</v>
      </c>
      <c r="G57" s="74" t="s">
        <v>116</v>
      </c>
      <c r="H57" s="74">
        <v>14</v>
      </c>
      <c r="I57" s="74">
        <v>15</v>
      </c>
      <c r="J57" s="74">
        <v>16</v>
      </c>
      <c r="K57" s="75">
        <v>17</v>
      </c>
      <c r="L57" s="75">
        <v>18</v>
      </c>
      <c r="M57" s="76" t="s">
        <v>86</v>
      </c>
    </row>
    <row r="58" spans="4:13" ht="13.5">
      <c r="D58" s="77" t="s">
        <v>1</v>
      </c>
      <c r="E58" s="103">
        <v>310.0841326277493</v>
      </c>
      <c r="F58" s="91">
        <v>305.57039741143285</v>
      </c>
      <c r="G58" s="91">
        <v>304.4951176765148</v>
      </c>
      <c r="H58" s="91">
        <v>304.07144657258067</v>
      </c>
      <c r="I58" s="91">
        <v>305.79744425168195</v>
      </c>
      <c r="J58" s="91">
        <v>307.4693851409052</v>
      </c>
      <c r="K58" s="91">
        <v>311.25497318802974</v>
      </c>
      <c r="L58" s="91">
        <v>314.1633009878486</v>
      </c>
      <c r="M58" s="91">
        <f>+L58-K58</f>
        <v>2.908327799818835</v>
      </c>
    </row>
    <row r="59" spans="4:13" ht="13.5">
      <c r="D59" s="81" t="s">
        <v>2</v>
      </c>
      <c r="E59" s="104">
        <v>234.39078156312624</v>
      </c>
      <c r="F59" s="94">
        <v>230.35965794768612</v>
      </c>
      <c r="G59" s="94">
        <v>230.3530612244898</v>
      </c>
      <c r="H59" s="94">
        <v>229.4664948453608</v>
      </c>
      <c r="I59" s="94">
        <v>230.06708268330732</v>
      </c>
      <c r="J59" s="94">
        <v>232.6</v>
      </c>
      <c r="K59" s="94">
        <v>234.64825737265414</v>
      </c>
      <c r="L59" s="94">
        <v>237.4210813762971</v>
      </c>
      <c r="M59" s="94">
        <f aca="true" t="shared" si="5" ref="M59:M64">+L59-K59</f>
        <v>2.7728240036429668</v>
      </c>
    </row>
    <row r="60" spans="4:13" ht="13.5">
      <c r="D60" s="81" t="s">
        <v>3</v>
      </c>
      <c r="E60" s="104">
        <v>208.4578947368421</v>
      </c>
      <c r="F60" s="94">
        <v>204.2804232804233</v>
      </c>
      <c r="G60" s="94">
        <v>206.65573770491804</v>
      </c>
      <c r="H60" s="94">
        <v>205.05</v>
      </c>
      <c r="I60" s="94">
        <v>199.98888888888888</v>
      </c>
      <c r="J60" s="94">
        <v>196.4</v>
      </c>
      <c r="K60" s="94">
        <v>198.43428571428572</v>
      </c>
      <c r="L60" s="94">
        <v>202.88165680473372</v>
      </c>
      <c r="M60" s="94">
        <v>4.5</v>
      </c>
    </row>
    <row r="61" spans="4:13" ht="13.5">
      <c r="D61" s="81" t="s">
        <v>4</v>
      </c>
      <c r="E61" s="104">
        <v>256.5466377440347</v>
      </c>
      <c r="F61" s="94">
        <v>251.00216919739697</v>
      </c>
      <c r="G61" s="94">
        <v>251.96696035242292</v>
      </c>
      <c r="H61" s="94">
        <v>250.54424778761063</v>
      </c>
      <c r="I61" s="94">
        <v>252.23608017817372</v>
      </c>
      <c r="J61" s="94">
        <v>254.3</v>
      </c>
      <c r="K61" s="94">
        <v>255.64719101123595</v>
      </c>
      <c r="L61" s="94">
        <v>260.12814645308924</v>
      </c>
      <c r="M61" s="94">
        <f t="shared" si="5"/>
        <v>4.480955441853297</v>
      </c>
    </row>
    <row r="62" spans="4:13" ht="13.5">
      <c r="D62" s="81" t="s">
        <v>5</v>
      </c>
      <c r="E62" s="104">
        <v>263.43891402714934</v>
      </c>
      <c r="F62" s="94">
        <v>260.63884673748106</v>
      </c>
      <c r="G62" s="94">
        <v>257.951367781155</v>
      </c>
      <c r="H62" s="94">
        <v>259.04475308641975</v>
      </c>
      <c r="I62" s="94">
        <v>262.7111459968603</v>
      </c>
      <c r="J62" s="94">
        <v>267</v>
      </c>
      <c r="K62" s="94">
        <v>271.15334420880913</v>
      </c>
      <c r="L62" s="94">
        <v>272.21087314662276</v>
      </c>
      <c r="M62" s="94">
        <v>1</v>
      </c>
    </row>
    <row r="63" spans="4:13" ht="13.5">
      <c r="D63" s="81" t="s">
        <v>6</v>
      </c>
      <c r="E63" s="104">
        <v>228.65714285714284</v>
      </c>
      <c r="F63" s="94">
        <v>224.1514360313316</v>
      </c>
      <c r="G63" s="94">
        <v>225.48</v>
      </c>
      <c r="H63" s="94">
        <v>223.07506702412869</v>
      </c>
      <c r="I63" s="94">
        <v>223.06199460916443</v>
      </c>
      <c r="J63" s="94">
        <v>224.1</v>
      </c>
      <c r="K63" s="94">
        <v>224.8977900552486</v>
      </c>
      <c r="L63" s="94">
        <v>227.7492957746479</v>
      </c>
      <c r="M63" s="94">
        <v>2.8</v>
      </c>
    </row>
    <row r="64" spans="4:13" s="85" customFormat="1" ht="13.5">
      <c r="D64" s="125" t="s">
        <v>7</v>
      </c>
      <c r="E64" s="105">
        <v>159.17845117845118</v>
      </c>
      <c r="F64" s="97">
        <v>155.4831081081081</v>
      </c>
      <c r="G64" s="97">
        <v>155.15172413793104</v>
      </c>
      <c r="H64" s="97">
        <v>153.10801393728224</v>
      </c>
      <c r="I64" s="97">
        <v>150.5734265734266</v>
      </c>
      <c r="J64" s="97">
        <v>153.8</v>
      </c>
      <c r="K64" s="97">
        <v>153.7037037037037</v>
      </c>
      <c r="L64" s="97">
        <v>154.64638783269962</v>
      </c>
      <c r="M64" s="97">
        <f t="shared" si="5"/>
        <v>0.9426841289959214</v>
      </c>
    </row>
    <row r="65" spans="5:13" ht="13.5">
      <c r="E65" s="106"/>
      <c r="F65" s="106"/>
      <c r="G65" s="106"/>
      <c r="H65" s="106"/>
      <c r="I65" s="106"/>
      <c r="J65" s="106"/>
      <c r="K65" s="106"/>
      <c r="L65" s="106"/>
      <c r="M65" s="107"/>
    </row>
    <row r="66" spans="5:13" ht="13.5">
      <c r="E66" s="106"/>
      <c r="F66" s="106"/>
      <c r="G66" s="106"/>
      <c r="H66" s="106"/>
      <c r="I66" s="106"/>
      <c r="J66" s="106"/>
      <c r="K66" s="106"/>
      <c r="L66" s="106"/>
      <c r="M66" s="107"/>
    </row>
    <row r="67" spans="5:13" ht="13.5">
      <c r="E67" s="106"/>
      <c r="F67" s="106"/>
      <c r="G67" s="106"/>
      <c r="H67" s="106"/>
      <c r="I67" s="106"/>
      <c r="J67" s="106"/>
      <c r="K67" s="106"/>
      <c r="L67" s="106"/>
      <c r="M67" s="107"/>
    </row>
    <row r="68" spans="5:13" ht="13.5">
      <c r="E68" s="106"/>
      <c r="F68" s="106"/>
      <c r="G68" s="106"/>
      <c r="H68" s="106"/>
      <c r="I68" s="106"/>
      <c r="J68" s="106"/>
      <c r="K68" s="106"/>
      <c r="L68" s="106"/>
      <c r="M68" s="107"/>
    </row>
    <row r="69" spans="4:13" ht="13.5">
      <c r="D69" s="70" t="s">
        <v>62</v>
      </c>
      <c r="E69" s="106"/>
      <c r="F69" s="106"/>
      <c r="G69" s="106"/>
      <c r="H69" s="106"/>
      <c r="I69" s="106"/>
      <c r="J69" s="106"/>
      <c r="K69" s="106"/>
      <c r="L69" s="106"/>
      <c r="M69" s="71" t="s">
        <v>58</v>
      </c>
    </row>
    <row r="70" spans="4:13" s="72" customFormat="1" ht="13.5">
      <c r="D70" s="73" t="s">
        <v>0</v>
      </c>
      <c r="E70" s="74" t="s">
        <v>9</v>
      </c>
      <c r="F70" s="74" t="s">
        <v>85</v>
      </c>
      <c r="G70" s="74" t="s">
        <v>116</v>
      </c>
      <c r="H70" s="74">
        <v>14</v>
      </c>
      <c r="I70" s="74">
        <v>15</v>
      </c>
      <c r="J70" s="74">
        <v>16</v>
      </c>
      <c r="K70" s="75">
        <v>17</v>
      </c>
      <c r="L70" s="75">
        <v>18</v>
      </c>
      <c r="M70" s="76" t="s">
        <v>86</v>
      </c>
    </row>
    <row r="71" spans="4:13" ht="13.5">
      <c r="D71" s="77" t="s">
        <v>1</v>
      </c>
      <c r="E71" s="103">
        <v>27.324447796102604</v>
      </c>
      <c r="F71" s="91">
        <v>27.111773214620914</v>
      </c>
      <c r="G71" s="91">
        <v>26.92799072990896</v>
      </c>
      <c r="H71" s="91">
        <v>26.709145781296694</v>
      </c>
      <c r="I71" s="91">
        <v>26.544441465233216</v>
      </c>
      <c r="J71" s="91">
        <v>26.27483197232743</v>
      </c>
      <c r="K71" s="91">
        <v>26.069906513620904</v>
      </c>
      <c r="L71" s="91">
        <v>25.89821494202345</v>
      </c>
      <c r="M71" s="91">
        <f>+L71-K71</f>
        <v>-0.17169157159745296</v>
      </c>
    </row>
    <row r="72" spans="4:13" ht="13.5">
      <c r="D72" s="81" t="s">
        <v>2</v>
      </c>
      <c r="E72" s="104">
        <v>24.850919137179897</v>
      </c>
      <c r="F72" s="94">
        <v>24.56313022956447</v>
      </c>
      <c r="G72" s="94">
        <v>24.383884208252322</v>
      </c>
      <c r="H72" s="94">
        <v>23.99423273864065</v>
      </c>
      <c r="I72" s="94">
        <v>23.742567350005366</v>
      </c>
      <c r="J72" s="94">
        <v>23.625833154160397</v>
      </c>
      <c r="K72" s="94">
        <v>23.450994051765715</v>
      </c>
      <c r="L72" s="94">
        <v>23.32428372142934</v>
      </c>
      <c r="M72" s="94">
        <v>-0.2</v>
      </c>
    </row>
    <row r="73" spans="4:13" ht="13.5">
      <c r="D73" s="81" t="s">
        <v>3</v>
      </c>
      <c r="E73" s="104">
        <v>23.78506923540036</v>
      </c>
      <c r="F73" s="94">
        <v>23.050149253731345</v>
      </c>
      <c r="G73" s="94">
        <v>23.1302752293578</v>
      </c>
      <c r="H73" s="94">
        <v>21.839644970414202</v>
      </c>
      <c r="I73" s="94">
        <v>21.18775750441436</v>
      </c>
      <c r="J73" s="94">
        <v>20.786008230452676</v>
      </c>
      <c r="K73" s="94">
        <v>20.499409681227863</v>
      </c>
      <c r="L73" s="94">
        <v>20.469850746268655</v>
      </c>
      <c r="M73" s="94">
        <v>0</v>
      </c>
    </row>
    <row r="74" spans="4:13" ht="13.5">
      <c r="D74" s="81" t="s">
        <v>4</v>
      </c>
      <c r="E74" s="104">
        <v>25.455876022384846</v>
      </c>
      <c r="F74" s="94">
        <v>25.165724227925185</v>
      </c>
      <c r="G74" s="94">
        <v>24.976637554585153</v>
      </c>
      <c r="H74" s="94">
        <v>24.720803318052827</v>
      </c>
      <c r="I74" s="94">
        <v>24.599044309296264</v>
      </c>
      <c r="J74" s="94">
        <v>24.489853195164077</v>
      </c>
      <c r="K74" s="94">
        <v>24.323925593329058</v>
      </c>
      <c r="L74" s="94">
        <v>24.36262323189027</v>
      </c>
      <c r="M74" s="94">
        <v>0.1</v>
      </c>
    </row>
    <row r="75" spans="4:13" ht="13.5">
      <c r="D75" s="81" t="s">
        <v>5</v>
      </c>
      <c r="E75" s="104">
        <v>26.076440728575694</v>
      </c>
      <c r="F75" s="94">
        <v>25.96145707376058</v>
      </c>
      <c r="G75" s="94">
        <v>25.56589847868655</v>
      </c>
      <c r="H75" s="94">
        <v>25.287887918047605</v>
      </c>
      <c r="I75" s="94">
        <v>25.172533092659446</v>
      </c>
      <c r="J75" s="94">
        <v>25.095209400421815</v>
      </c>
      <c r="K75" s="94">
        <v>25.1083081570997</v>
      </c>
      <c r="L75" s="94">
        <v>24.895585354828988</v>
      </c>
      <c r="M75" s="94">
        <f>+L75-K75</f>
        <v>-0.2127228022707115</v>
      </c>
    </row>
    <row r="76" spans="4:13" ht="13.5">
      <c r="D76" s="81" t="s">
        <v>6</v>
      </c>
      <c r="E76" s="104">
        <v>24.97390070921986</v>
      </c>
      <c r="F76" s="94">
        <v>24.705035971223023</v>
      </c>
      <c r="G76" s="94">
        <v>24.687591240875914</v>
      </c>
      <c r="H76" s="94">
        <v>24.379431585115736</v>
      </c>
      <c r="I76" s="94">
        <v>24.127113702623905</v>
      </c>
      <c r="J76" s="94">
        <v>23.9979520187244</v>
      </c>
      <c r="K76" s="94">
        <v>23.584298957126304</v>
      </c>
      <c r="L76" s="94">
        <v>23.259781357882623</v>
      </c>
      <c r="M76" s="94">
        <f>+L76-K76</f>
        <v>-0.3245175992436806</v>
      </c>
    </row>
    <row r="77" spans="4:13" s="85" customFormat="1" ht="13.5">
      <c r="D77" s="125" t="s">
        <v>7</v>
      </c>
      <c r="E77" s="105">
        <v>20.62652705061082</v>
      </c>
      <c r="F77" s="97">
        <v>20.185526315789474</v>
      </c>
      <c r="G77" s="97">
        <v>20.1135449262405</v>
      </c>
      <c r="H77" s="97">
        <v>19.696100403406543</v>
      </c>
      <c r="I77" s="97">
        <v>19.114070128717266</v>
      </c>
      <c r="J77" s="97">
        <v>19.022121896162528</v>
      </c>
      <c r="K77" s="97">
        <v>18.71055004508566</v>
      </c>
      <c r="L77" s="97">
        <v>18.622710622710624</v>
      </c>
      <c r="M77" s="97">
        <f>+L77-K77</f>
        <v>-0.08783942237503695</v>
      </c>
    </row>
    <row r="78" spans="5:13" ht="13.5">
      <c r="E78" s="106"/>
      <c r="F78" s="106"/>
      <c r="G78" s="106"/>
      <c r="H78" s="106"/>
      <c r="I78" s="106"/>
      <c r="J78" s="106"/>
      <c r="K78" s="106"/>
      <c r="L78" s="106"/>
      <c r="M78" s="107"/>
    </row>
    <row r="79" spans="5:13" ht="13.5">
      <c r="E79" s="106"/>
      <c r="F79" s="106"/>
      <c r="G79" s="106"/>
      <c r="H79" s="106"/>
      <c r="I79" s="106"/>
      <c r="J79" s="106"/>
      <c r="K79" s="106"/>
      <c r="L79" s="106"/>
      <c r="M79" s="107"/>
    </row>
    <row r="80" spans="5:13" ht="13.5">
      <c r="E80" s="106"/>
      <c r="F80" s="106"/>
      <c r="G80" s="106"/>
      <c r="H80" s="106"/>
      <c r="I80" s="106"/>
      <c r="J80" s="106"/>
      <c r="K80" s="106"/>
      <c r="L80" s="106"/>
      <c r="M80" s="107"/>
    </row>
    <row r="81" spans="5:13" ht="13.5">
      <c r="E81" s="106"/>
      <c r="F81" s="106"/>
      <c r="G81" s="106"/>
      <c r="H81" s="106"/>
      <c r="I81" s="106"/>
      <c r="J81" s="106"/>
      <c r="K81" s="106"/>
      <c r="L81" s="106"/>
      <c r="M81" s="107"/>
    </row>
    <row r="82" spans="4:13" ht="13.5">
      <c r="D82" s="70" t="s">
        <v>88</v>
      </c>
      <c r="E82" s="106"/>
      <c r="F82" s="106"/>
      <c r="G82" s="106"/>
      <c r="H82" s="106"/>
      <c r="I82" s="106"/>
      <c r="J82" s="106"/>
      <c r="K82" s="106"/>
      <c r="L82" s="106"/>
      <c r="M82" s="71" t="s">
        <v>58</v>
      </c>
    </row>
    <row r="83" spans="4:13" s="72" customFormat="1" ht="13.5">
      <c r="D83" s="73" t="s">
        <v>0</v>
      </c>
      <c r="E83" s="74" t="s">
        <v>9</v>
      </c>
      <c r="F83" s="74" t="s">
        <v>85</v>
      </c>
      <c r="G83" s="74" t="s">
        <v>116</v>
      </c>
      <c r="H83" s="74">
        <v>14</v>
      </c>
      <c r="I83" s="74">
        <v>15</v>
      </c>
      <c r="J83" s="74">
        <v>16</v>
      </c>
      <c r="K83" s="75">
        <v>17</v>
      </c>
      <c r="L83" s="75">
        <v>18</v>
      </c>
      <c r="M83" s="76" t="s">
        <v>86</v>
      </c>
    </row>
    <row r="84" spans="4:14" ht="13.5">
      <c r="D84" s="77" t="s">
        <v>1</v>
      </c>
      <c r="E84" s="103">
        <v>18.2</v>
      </c>
      <c r="F84" s="80">
        <v>407598</v>
      </c>
      <c r="G84" s="80">
        <v>407829</v>
      </c>
      <c r="H84" s="80">
        <v>410505</v>
      </c>
      <c r="I84" s="80">
        <v>413890</v>
      </c>
      <c r="J84" s="80">
        <v>414908</v>
      </c>
      <c r="K84" s="80">
        <v>416833</v>
      </c>
      <c r="L84" s="80">
        <v>417858</v>
      </c>
      <c r="M84" s="80">
        <f>+L84-K84</f>
        <v>1025</v>
      </c>
      <c r="N84" s="108"/>
    </row>
    <row r="85" spans="4:14" ht="13.5">
      <c r="D85" s="81" t="s">
        <v>2</v>
      </c>
      <c r="E85" s="104">
        <v>16.1</v>
      </c>
      <c r="F85" s="84">
        <f aca="true" t="shared" si="6" ref="F85:K85">SUM(F86:F90)</f>
        <v>28844</v>
      </c>
      <c r="G85" s="84">
        <f t="shared" si="6"/>
        <v>28560</v>
      </c>
      <c r="H85" s="84">
        <f t="shared" si="6"/>
        <v>28584</v>
      </c>
      <c r="I85" s="84">
        <f t="shared" si="6"/>
        <v>28820</v>
      </c>
      <c r="J85" s="84">
        <f t="shared" si="6"/>
        <v>28681</v>
      </c>
      <c r="K85" s="84">
        <f t="shared" si="6"/>
        <v>28630</v>
      </c>
      <c r="L85" s="84">
        <f>SUM(L86:L90)</f>
        <v>28498</v>
      </c>
      <c r="M85" s="84">
        <f aca="true" t="shared" si="7" ref="M85:M90">+L85-K85</f>
        <v>-132</v>
      </c>
      <c r="N85" s="109"/>
    </row>
    <row r="86" spans="4:14" ht="13.5">
      <c r="D86" s="81" t="s">
        <v>3</v>
      </c>
      <c r="E86" s="104">
        <v>14.9</v>
      </c>
      <c r="F86" s="84">
        <v>2678</v>
      </c>
      <c r="G86" s="84">
        <v>2630</v>
      </c>
      <c r="H86" s="84">
        <v>2738</v>
      </c>
      <c r="I86" s="84">
        <v>2731</v>
      </c>
      <c r="J86" s="84">
        <v>2735</v>
      </c>
      <c r="K86" s="84">
        <v>2693</v>
      </c>
      <c r="L86" s="84">
        <v>2674</v>
      </c>
      <c r="M86" s="84">
        <f t="shared" si="7"/>
        <v>-19</v>
      </c>
      <c r="N86" s="108"/>
    </row>
    <row r="87" spans="4:14" ht="13.5">
      <c r="D87" s="81" t="s">
        <v>4</v>
      </c>
      <c r="E87" s="104">
        <v>16.7</v>
      </c>
      <c r="F87" s="84">
        <v>7009</v>
      </c>
      <c r="G87" s="84">
        <v>6988</v>
      </c>
      <c r="H87" s="84">
        <v>7015</v>
      </c>
      <c r="I87" s="84">
        <v>7092</v>
      </c>
      <c r="J87" s="84">
        <v>7138</v>
      </c>
      <c r="K87" s="84">
        <v>7208</v>
      </c>
      <c r="L87" s="84">
        <v>7202</v>
      </c>
      <c r="M87" s="84">
        <f t="shared" si="7"/>
        <v>-6</v>
      </c>
      <c r="N87" s="108"/>
    </row>
    <row r="88" spans="4:14" ht="13.5">
      <c r="D88" s="81" t="s">
        <v>5</v>
      </c>
      <c r="E88" s="104">
        <v>17.1</v>
      </c>
      <c r="F88" s="84">
        <v>10104</v>
      </c>
      <c r="G88" s="84">
        <v>10007</v>
      </c>
      <c r="H88" s="84">
        <v>9951</v>
      </c>
      <c r="I88" s="84">
        <v>10005</v>
      </c>
      <c r="J88" s="84">
        <v>9858</v>
      </c>
      <c r="K88" s="84">
        <v>9796</v>
      </c>
      <c r="L88" s="84">
        <v>9738</v>
      </c>
      <c r="M88" s="84">
        <f t="shared" si="7"/>
        <v>-58</v>
      </c>
      <c r="N88" s="108"/>
    </row>
    <row r="89" spans="4:14" ht="13.5">
      <c r="D89" s="81" t="s">
        <v>6</v>
      </c>
      <c r="E89" s="104">
        <v>16.3</v>
      </c>
      <c r="F89" s="84">
        <v>5324</v>
      </c>
      <c r="G89" s="84">
        <v>5260</v>
      </c>
      <c r="H89" s="84">
        <v>5220</v>
      </c>
      <c r="I89" s="84">
        <v>5282</v>
      </c>
      <c r="J89" s="84">
        <v>5304</v>
      </c>
      <c r="K89" s="84">
        <v>5324</v>
      </c>
      <c r="L89" s="84">
        <v>5335</v>
      </c>
      <c r="M89" s="84">
        <f t="shared" si="7"/>
        <v>11</v>
      </c>
      <c r="N89" s="108"/>
    </row>
    <row r="90" spans="4:14" s="85" customFormat="1" ht="13.5">
      <c r="D90" s="125" t="s">
        <v>7</v>
      </c>
      <c r="E90" s="105">
        <v>12.7</v>
      </c>
      <c r="F90" s="88">
        <v>3729</v>
      </c>
      <c r="G90" s="88">
        <v>3675</v>
      </c>
      <c r="H90" s="88">
        <v>3660</v>
      </c>
      <c r="I90" s="88">
        <v>3710</v>
      </c>
      <c r="J90" s="88">
        <v>3646</v>
      </c>
      <c r="K90" s="88">
        <v>3609</v>
      </c>
      <c r="L90" s="88">
        <v>3549</v>
      </c>
      <c r="M90" s="88">
        <f t="shared" si="7"/>
        <v>-60</v>
      </c>
      <c r="N90" s="110"/>
    </row>
    <row r="91" spans="4:14" s="85" customFormat="1" ht="13.5">
      <c r="D91" s="111"/>
      <c r="E91" s="112"/>
      <c r="F91" s="113"/>
      <c r="G91" s="113"/>
      <c r="H91" s="113"/>
      <c r="I91" s="113"/>
      <c r="J91" s="113"/>
      <c r="K91" s="113"/>
      <c r="L91" s="113"/>
      <c r="M91" s="113"/>
      <c r="N91" s="110"/>
    </row>
    <row r="92" spans="4:14" s="85" customFormat="1" ht="13.5">
      <c r="D92" s="111"/>
      <c r="E92" s="112"/>
      <c r="F92" s="113"/>
      <c r="G92" s="113"/>
      <c r="H92" s="113"/>
      <c r="I92" s="113"/>
      <c r="J92" s="113"/>
      <c r="K92" s="113"/>
      <c r="L92" s="113"/>
      <c r="M92" s="113"/>
      <c r="N92" s="110"/>
    </row>
    <row r="93" spans="4:14" s="85" customFormat="1" ht="13.5">
      <c r="D93" s="111"/>
      <c r="E93" s="112"/>
      <c r="F93" s="113"/>
      <c r="G93" s="113"/>
      <c r="H93" s="113"/>
      <c r="I93" s="113"/>
      <c r="J93" s="113"/>
      <c r="K93" s="113"/>
      <c r="L93" s="113"/>
      <c r="M93" s="113"/>
      <c r="N93" s="110"/>
    </row>
    <row r="94" spans="5:13" ht="13.5">
      <c r="E94" s="106"/>
      <c r="F94" s="106"/>
      <c r="G94" s="106"/>
      <c r="H94" s="106"/>
      <c r="I94" s="106"/>
      <c r="J94" s="106"/>
      <c r="K94" s="106"/>
      <c r="L94" s="106"/>
      <c r="M94" s="107"/>
    </row>
    <row r="95" spans="4:13" ht="13.5">
      <c r="D95" s="70" t="s">
        <v>89</v>
      </c>
      <c r="E95" s="106"/>
      <c r="F95" s="106"/>
      <c r="G95" s="106"/>
      <c r="H95" s="106"/>
      <c r="I95" s="106"/>
      <c r="J95" s="106"/>
      <c r="K95" s="106"/>
      <c r="L95" s="106"/>
      <c r="M95" s="71" t="s">
        <v>58</v>
      </c>
    </row>
    <row r="96" spans="4:13" s="72" customFormat="1" ht="13.5">
      <c r="D96" s="73" t="s">
        <v>0</v>
      </c>
      <c r="E96" s="74" t="s">
        <v>9</v>
      </c>
      <c r="F96" s="74" t="s">
        <v>85</v>
      </c>
      <c r="G96" s="74" t="s">
        <v>116</v>
      </c>
      <c r="H96" s="74">
        <v>14</v>
      </c>
      <c r="I96" s="74">
        <v>15</v>
      </c>
      <c r="J96" s="74">
        <v>16</v>
      </c>
      <c r="K96" s="75">
        <v>17</v>
      </c>
      <c r="L96" s="75">
        <v>18</v>
      </c>
      <c r="M96" s="76" t="s">
        <v>86</v>
      </c>
    </row>
    <row r="97" spans="4:14" ht="13.5">
      <c r="D97" s="77" t="s">
        <v>1</v>
      </c>
      <c r="E97" s="103">
        <v>18.2</v>
      </c>
      <c r="F97" s="91">
        <f aca="true" t="shared" si="8" ref="F97:F103">+F45/F84</f>
        <v>18.071921353882992</v>
      </c>
      <c r="G97" s="91">
        <v>17.89210674081539</v>
      </c>
      <c r="H97" s="91">
        <v>17.63517374940622</v>
      </c>
      <c r="I97" s="91">
        <v>17.460943729010122</v>
      </c>
      <c r="J97" s="91">
        <v>17.355493265977035</v>
      </c>
      <c r="K97" s="91">
        <v>17.26700621112052</v>
      </c>
      <c r="L97" s="91">
        <v>17.200482455930427</v>
      </c>
      <c r="M97" s="91">
        <f>+L97-K97</f>
        <v>-0.06652375519009368</v>
      </c>
      <c r="N97" s="108"/>
    </row>
    <row r="98" spans="4:14" ht="13.5">
      <c r="D98" s="81" t="s">
        <v>2</v>
      </c>
      <c r="E98" s="104">
        <v>16.1</v>
      </c>
      <c r="F98" s="94">
        <f t="shared" si="8"/>
        <v>15.876958812924698</v>
      </c>
      <c r="G98" s="94">
        <v>15.808543417366947</v>
      </c>
      <c r="H98" s="94">
        <v>15.573922474111392</v>
      </c>
      <c r="I98" s="94">
        <v>15.351110340041638</v>
      </c>
      <c r="J98" s="94">
        <v>15.324953802168682</v>
      </c>
      <c r="K98" s="94">
        <v>15.285330073349634</v>
      </c>
      <c r="L98" s="94">
        <v>15.254333637448243</v>
      </c>
      <c r="M98" s="94">
        <v>0</v>
      </c>
      <c r="N98" s="109"/>
    </row>
    <row r="99" spans="4:14" ht="13.5">
      <c r="D99" s="81" t="s">
        <v>3</v>
      </c>
      <c r="E99" s="104">
        <v>14.9</v>
      </c>
      <c r="F99" s="94">
        <f t="shared" si="8"/>
        <v>14.417102315160568</v>
      </c>
      <c r="G99" s="94">
        <v>14.379467680608364</v>
      </c>
      <c r="H99" s="94">
        <v>13.480277574872169</v>
      </c>
      <c r="I99" s="94">
        <v>13.181252288538996</v>
      </c>
      <c r="J99" s="94">
        <v>12.927605118829982</v>
      </c>
      <c r="K99" s="94">
        <v>12.894912736724843</v>
      </c>
      <c r="L99" s="94">
        <v>12.82236350037397</v>
      </c>
      <c r="M99" s="94">
        <f>+L99-K99</f>
        <v>-0.07254923635087174</v>
      </c>
      <c r="N99" s="108"/>
    </row>
    <row r="100" spans="4:14" ht="13.5">
      <c r="D100" s="81" t="s">
        <v>4</v>
      </c>
      <c r="E100" s="104">
        <v>16.7</v>
      </c>
      <c r="F100" s="94">
        <f t="shared" si="8"/>
        <v>16.509059780282495</v>
      </c>
      <c r="G100" s="94">
        <v>16.369919862621636</v>
      </c>
      <c r="H100" s="94">
        <v>16.143406985032072</v>
      </c>
      <c r="I100" s="94">
        <v>15.9692611393119</v>
      </c>
      <c r="J100" s="94">
        <v>15.89198655085458</v>
      </c>
      <c r="K100" s="94">
        <v>15.78288013318535</v>
      </c>
      <c r="L100" s="94">
        <v>15.783948903082477</v>
      </c>
      <c r="M100" s="94">
        <v>0</v>
      </c>
      <c r="N100" s="108"/>
    </row>
    <row r="101" spans="4:14" ht="13.5">
      <c r="D101" s="81" t="s">
        <v>5</v>
      </c>
      <c r="E101" s="104">
        <v>17.1</v>
      </c>
      <c r="F101" s="94">
        <f t="shared" si="8"/>
        <v>16.9993072050673</v>
      </c>
      <c r="G101" s="94">
        <v>16.961327071050263</v>
      </c>
      <c r="H101" s="94">
        <v>16.86875690885338</v>
      </c>
      <c r="I101" s="94">
        <v>16.72633683158421</v>
      </c>
      <c r="J101" s="94">
        <v>16.89815378372895</v>
      </c>
      <c r="K101" s="94">
        <v>16.967844017966517</v>
      </c>
      <c r="L101" s="94">
        <v>16.967755185869787</v>
      </c>
      <c r="M101" s="94">
        <v>0</v>
      </c>
      <c r="N101" s="108"/>
    </row>
    <row r="102" spans="4:14" ht="13.5">
      <c r="D102" s="81" t="s">
        <v>6</v>
      </c>
      <c r="E102" s="104">
        <v>16.3</v>
      </c>
      <c r="F102" s="94">
        <f t="shared" si="8"/>
        <v>16.125093914350114</v>
      </c>
      <c r="G102" s="94">
        <v>16.075095057034222</v>
      </c>
      <c r="H102" s="94">
        <v>15.940038314176245</v>
      </c>
      <c r="I102" s="94">
        <v>15.667550170390005</v>
      </c>
      <c r="J102" s="94">
        <v>15.46474358974359</v>
      </c>
      <c r="K102" s="94">
        <v>15.291697971450038</v>
      </c>
      <c r="L102" s="94">
        <v>15.154826616682287</v>
      </c>
      <c r="M102" s="94">
        <f>+L102-K102</f>
        <v>-0.13687135476775047</v>
      </c>
      <c r="N102" s="108"/>
    </row>
    <row r="103" spans="4:14" s="85" customFormat="1" ht="13.5">
      <c r="D103" s="125" t="s">
        <v>7</v>
      </c>
      <c r="E103" s="105">
        <v>12.7</v>
      </c>
      <c r="F103" s="97">
        <f t="shared" si="8"/>
        <v>12.341914722445695</v>
      </c>
      <c r="G103" s="97">
        <v>12.24326530612245</v>
      </c>
      <c r="H103" s="97">
        <v>12.006010928961748</v>
      </c>
      <c r="I103" s="97">
        <v>11.60754716981132</v>
      </c>
      <c r="J103" s="97">
        <v>11.556226001097093</v>
      </c>
      <c r="K103" s="97">
        <v>11.499030202272097</v>
      </c>
      <c r="L103" s="97">
        <v>11.460129613975768</v>
      </c>
      <c r="M103" s="97">
        <v>0</v>
      </c>
      <c r="N103" s="110"/>
    </row>
    <row r="104" spans="4:13" ht="13.5">
      <c r="D104" s="114"/>
      <c r="E104" s="106"/>
      <c r="F104" s="106"/>
      <c r="G104" s="106"/>
      <c r="H104" s="106"/>
      <c r="I104" s="106"/>
      <c r="J104" s="106"/>
      <c r="K104" s="106"/>
      <c r="L104" s="106"/>
      <c r="M104" s="107"/>
    </row>
    <row r="105" spans="4:13" ht="13.5">
      <c r="D105" s="114"/>
      <c r="E105" s="106"/>
      <c r="F105" s="106"/>
      <c r="G105" s="106"/>
      <c r="H105" s="106"/>
      <c r="I105" s="106"/>
      <c r="J105" s="106"/>
      <c r="K105" s="106"/>
      <c r="L105" s="106"/>
      <c r="M105" s="107"/>
    </row>
    <row r="106" spans="4:13" ht="13.5">
      <c r="D106" s="114"/>
      <c r="E106" s="106"/>
      <c r="F106" s="106"/>
      <c r="G106" s="106"/>
      <c r="H106" s="106"/>
      <c r="I106" s="106"/>
      <c r="J106" s="106"/>
      <c r="K106" s="106"/>
      <c r="L106" s="106"/>
      <c r="M106" s="107"/>
    </row>
    <row r="107" spans="4:13" ht="13.5">
      <c r="D107" s="114"/>
      <c r="E107" s="106"/>
      <c r="F107" s="106"/>
      <c r="G107" s="106"/>
      <c r="H107" s="106"/>
      <c r="I107" s="106"/>
      <c r="J107" s="106"/>
      <c r="K107" s="106"/>
      <c r="L107" s="106"/>
      <c r="M107" s="107"/>
    </row>
    <row r="108" spans="3:13" ht="14.25">
      <c r="C108" s="31" t="s">
        <v>78</v>
      </c>
      <c r="E108" s="106"/>
      <c r="F108" s="106"/>
      <c r="G108" s="106"/>
      <c r="H108" s="106"/>
      <c r="I108" s="106"/>
      <c r="J108" s="106"/>
      <c r="K108" s="106"/>
      <c r="L108" s="106"/>
      <c r="M108" s="107"/>
    </row>
    <row r="109" spans="5:13" ht="13.5">
      <c r="E109" s="106"/>
      <c r="F109" s="106"/>
      <c r="G109" s="106"/>
      <c r="H109" s="106"/>
      <c r="I109" s="106"/>
      <c r="J109" s="106"/>
      <c r="K109" s="106"/>
      <c r="L109" s="106"/>
      <c r="M109" s="107"/>
    </row>
    <row r="110" spans="4:13" ht="13.5">
      <c r="D110" s="70" t="s">
        <v>90</v>
      </c>
      <c r="E110" s="106"/>
      <c r="F110" s="106"/>
      <c r="G110" s="106"/>
      <c r="H110" s="106"/>
      <c r="I110" s="106"/>
      <c r="J110" s="106"/>
      <c r="K110" s="106"/>
      <c r="L110" s="106"/>
      <c r="M110" s="71" t="s">
        <v>10</v>
      </c>
    </row>
    <row r="111" spans="4:13" s="72" customFormat="1" ht="13.5">
      <c r="D111" s="73" t="s">
        <v>0</v>
      </c>
      <c r="E111" s="74" t="s">
        <v>9</v>
      </c>
      <c r="F111" s="74" t="s">
        <v>85</v>
      </c>
      <c r="G111" s="74" t="s">
        <v>116</v>
      </c>
      <c r="H111" s="74">
        <v>14</v>
      </c>
      <c r="I111" s="74">
        <v>15</v>
      </c>
      <c r="J111" s="74">
        <v>16</v>
      </c>
      <c r="K111" s="75">
        <v>17</v>
      </c>
      <c r="L111" s="75">
        <v>18</v>
      </c>
      <c r="M111" s="76" t="s">
        <v>86</v>
      </c>
    </row>
    <row r="112" spans="4:13" ht="13.5">
      <c r="D112" s="77" t="s">
        <v>1</v>
      </c>
      <c r="E112" s="100">
        <v>11220</v>
      </c>
      <c r="F112" s="80">
        <v>11209</v>
      </c>
      <c r="G112" s="80">
        <v>11191</v>
      </c>
      <c r="H112" s="80">
        <v>11159</v>
      </c>
      <c r="I112" s="80">
        <v>11134</v>
      </c>
      <c r="J112" s="80">
        <v>11102</v>
      </c>
      <c r="K112" s="80">
        <v>11035</v>
      </c>
      <c r="L112" s="80">
        <v>10992</v>
      </c>
      <c r="M112" s="80">
        <f>+L112-K112</f>
        <v>-43</v>
      </c>
    </row>
    <row r="113" spans="4:13" ht="13.5">
      <c r="D113" s="81" t="s">
        <v>2</v>
      </c>
      <c r="E113" s="101">
        <v>845</v>
      </c>
      <c r="F113" s="84">
        <v>843</v>
      </c>
      <c r="G113" s="84">
        <v>840</v>
      </c>
      <c r="H113" s="84">
        <v>841</v>
      </c>
      <c r="I113" s="84">
        <v>838</v>
      </c>
      <c r="J113" s="84">
        <v>834</v>
      </c>
      <c r="K113" s="84">
        <v>828</v>
      </c>
      <c r="L113" s="84">
        <f>SUM(L114:L118)</f>
        <v>818</v>
      </c>
      <c r="M113" s="84">
        <f aca="true" t="shared" si="9" ref="M113:M118">+L113-K113</f>
        <v>-10</v>
      </c>
    </row>
    <row r="114" spans="4:13" ht="13.5">
      <c r="D114" s="81" t="s">
        <v>3</v>
      </c>
      <c r="E114" s="101">
        <v>62</v>
      </c>
      <c r="F114" s="84">
        <v>62</v>
      </c>
      <c r="G114" s="84">
        <v>62</v>
      </c>
      <c r="H114" s="84">
        <v>62</v>
      </c>
      <c r="I114" s="84">
        <v>62</v>
      </c>
      <c r="J114" s="84">
        <v>63</v>
      </c>
      <c r="K114" s="84">
        <v>63</v>
      </c>
      <c r="L114" s="84">
        <v>64</v>
      </c>
      <c r="M114" s="84">
        <f t="shared" si="9"/>
        <v>1</v>
      </c>
    </row>
    <row r="115" spans="4:13" ht="13.5">
      <c r="D115" s="81" t="s">
        <v>4</v>
      </c>
      <c r="E115" s="101">
        <v>180</v>
      </c>
      <c r="F115" s="84">
        <v>179</v>
      </c>
      <c r="G115" s="84">
        <v>179</v>
      </c>
      <c r="H115" s="84">
        <v>181</v>
      </c>
      <c r="I115" s="84">
        <v>180</v>
      </c>
      <c r="J115" s="84">
        <v>179</v>
      </c>
      <c r="K115" s="84">
        <v>178</v>
      </c>
      <c r="L115" s="84">
        <v>174</v>
      </c>
      <c r="M115" s="84">
        <f t="shared" si="9"/>
        <v>-4</v>
      </c>
    </row>
    <row r="116" spans="4:13" ht="13.5">
      <c r="D116" s="81" t="s">
        <v>5</v>
      </c>
      <c r="E116" s="101">
        <v>285</v>
      </c>
      <c r="F116" s="84">
        <v>284</v>
      </c>
      <c r="G116" s="84">
        <v>285</v>
      </c>
      <c r="H116" s="84">
        <v>285</v>
      </c>
      <c r="I116" s="84">
        <v>286</v>
      </c>
      <c r="J116" s="84">
        <v>287</v>
      </c>
      <c r="K116" s="84">
        <v>286</v>
      </c>
      <c r="L116" s="84">
        <v>286</v>
      </c>
      <c r="M116" s="84">
        <f t="shared" si="9"/>
        <v>0</v>
      </c>
    </row>
    <row r="117" spans="4:13" ht="13.5">
      <c r="D117" s="81" t="s">
        <v>6</v>
      </c>
      <c r="E117" s="101">
        <v>200</v>
      </c>
      <c r="F117" s="84">
        <v>200</v>
      </c>
      <c r="G117" s="84">
        <v>199</v>
      </c>
      <c r="H117" s="84">
        <v>199</v>
      </c>
      <c r="I117" s="84">
        <v>197</v>
      </c>
      <c r="J117" s="84">
        <v>194</v>
      </c>
      <c r="K117" s="84">
        <v>190</v>
      </c>
      <c r="L117" s="84">
        <v>183</v>
      </c>
      <c r="M117" s="84">
        <f t="shared" si="9"/>
        <v>-7</v>
      </c>
    </row>
    <row r="118" spans="4:13" s="85" customFormat="1" ht="13.5">
      <c r="D118" s="125" t="s">
        <v>7</v>
      </c>
      <c r="E118" s="102">
        <v>118</v>
      </c>
      <c r="F118" s="88">
        <v>118</v>
      </c>
      <c r="G118" s="88">
        <v>115</v>
      </c>
      <c r="H118" s="88">
        <v>114</v>
      </c>
      <c r="I118" s="88">
        <v>113</v>
      </c>
      <c r="J118" s="88">
        <v>111</v>
      </c>
      <c r="K118" s="88">
        <v>111</v>
      </c>
      <c r="L118" s="88">
        <v>111</v>
      </c>
      <c r="M118" s="88">
        <f t="shared" si="9"/>
        <v>0</v>
      </c>
    </row>
    <row r="119" spans="5:13" ht="13.5">
      <c r="E119" s="106"/>
      <c r="F119" s="106"/>
      <c r="G119" s="106"/>
      <c r="H119" s="106"/>
      <c r="I119" s="106"/>
      <c r="J119" s="106"/>
      <c r="K119" s="106"/>
      <c r="L119" s="106"/>
      <c r="M119" s="107"/>
    </row>
    <row r="120" spans="5:13" ht="13.5">
      <c r="E120" s="106"/>
      <c r="F120" s="106"/>
      <c r="G120" s="106"/>
      <c r="H120" s="106"/>
      <c r="I120" s="106"/>
      <c r="J120" s="106"/>
      <c r="K120" s="106"/>
      <c r="L120" s="106"/>
      <c r="M120" s="107"/>
    </row>
    <row r="121" spans="5:13" ht="13.5">
      <c r="E121" s="106"/>
      <c r="F121" s="106"/>
      <c r="G121" s="106"/>
      <c r="H121" s="106"/>
      <c r="I121" s="106"/>
      <c r="J121" s="106"/>
      <c r="K121" s="106"/>
      <c r="L121" s="106"/>
      <c r="M121" s="107"/>
    </row>
    <row r="122" spans="4:13" ht="13.5">
      <c r="D122" s="70" t="s">
        <v>91</v>
      </c>
      <c r="E122" s="106"/>
      <c r="F122" s="106"/>
      <c r="G122" s="106"/>
      <c r="H122" s="106"/>
      <c r="I122" s="106"/>
      <c r="J122" s="106"/>
      <c r="K122" s="106"/>
      <c r="L122" s="106"/>
      <c r="M122" s="71" t="s">
        <v>57</v>
      </c>
    </row>
    <row r="123" spans="4:13" s="72" customFormat="1" ht="13.5">
      <c r="D123" s="73" t="s">
        <v>0</v>
      </c>
      <c r="E123" s="74" t="s">
        <v>9</v>
      </c>
      <c r="F123" s="74" t="s">
        <v>85</v>
      </c>
      <c r="G123" s="74" t="s">
        <v>116</v>
      </c>
      <c r="H123" s="74">
        <v>14</v>
      </c>
      <c r="I123" s="74">
        <v>15</v>
      </c>
      <c r="J123" s="74">
        <v>16</v>
      </c>
      <c r="K123" s="75">
        <v>17</v>
      </c>
      <c r="L123" s="75">
        <v>18</v>
      </c>
      <c r="M123" s="76" t="s">
        <v>86</v>
      </c>
    </row>
    <row r="124" spans="4:13" ht="13.5">
      <c r="D124" s="77" t="s">
        <v>1</v>
      </c>
      <c r="E124" s="100">
        <v>129587</v>
      </c>
      <c r="F124" s="80">
        <v>126643</v>
      </c>
      <c r="G124" s="80">
        <v>124261</v>
      </c>
      <c r="H124" s="80">
        <v>122044</v>
      </c>
      <c r="I124" s="80">
        <v>119638</v>
      </c>
      <c r="J124" s="80">
        <v>118275</v>
      </c>
      <c r="K124" s="80">
        <v>118182</v>
      </c>
      <c r="L124" s="80">
        <v>118467</v>
      </c>
      <c r="M124" s="80">
        <f>+L124-K124</f>
        <v>285</v>
      </c>
    </row>
    <row r="125" spans="4:13" ht="13.5">
      <c r="D125" s="81" t="s">
        <v>2</v>
      </c>
      <c r="E125" s="101">
        <v>8146</v>
      </c>
      <c r="F125" s="84">
        <f aca="true" t="shared" si="10" ref="F125:K125">SUM(F126:F130)</f>
        <v>8332</v>
      </c>
      <c r="G125" s="84">
        <f t="shared" si="10"/>
        <v>8146</v>
      </c>
      <c r="H125" s="84">
        <f t="shared" si="10"/>
        <v>8072</v>
      </c>
      <c r="I125" s="84">
        <f t="shared" si="10"/>
        <v>7901</v>
      </c>
      <c r="J125" s="84">
        <f t="shared" si="10"/>
        <v>7952</v>
      </c>
      <c r="K125" s="84">
        <f t="shared" si="10"/>
        <v>7883</v>
      </c>
      <c r="L125" s="84">
        <f>SUM(L126:L130)</f>
        <v>7875</v>
      </c>
      <c r="M125" s="84">
        <f aca="true" t="shared" si="11" ref="M125:M130">+L125-K125</f>
        <v>-8</v>
      </c>
    </row>
    <row r="126" spans="4:13" ht="13.5">
      <c r="D126" s="81" t="s">
        <v>3</v>
      </c>
      <c r="E126" s="101">
        <v>711</v>
      </c>
      <c r="F126" s="84">
        <v>714</v>
      </c>
      <c r="G126" s="84">
        <v>706</v>
      </c>
      <c r="H126" s="84">
        <v>690</v>
      </c>
      <c r="I126" s="84">
        <v>683</v>
      </c>
      <c r="J126" s="84">
        <v>698</v>
      </c>
      <c r="K126" s="84">
        <v>699</v>
      </c>
      <c r="L126" s="84">
        <v>688</v>
      </c>
      <c r="M126" s="84">
        <f t="shared" si="11"/>
        <v>-11</v>
      </c>
    </row>
    <row r="127" spans="4:13" ht="13.5">
      <c r="D127" s="81" t="s">
        <v>4</v>
      </c>
      <c r="E127" s="101">
        <v>2037</v>
      </c>
      <c r="F127" s="84">
        <v>2054</v>
      </c>
      <c r="G127" s="84">
        <v>2011</v>
      </c>
      <c r="H127" s="84">
        <v>1986</v>
      </c>
      <c r="I127" s="84">
        <v>1948</v>
      </c>
      <c r="J127" s="84">
        <v>1968</v>
      </c>
      <c r="K127" s="84">
        <v>1965</v>
      </c>
      <c r="L127" s="84">
        <v>1965</v>
      </c>
      <c r="M127" s="84">
        <f t="shared" si="11"/>
        <v>0</v>
      </c>
    </row>
    <row r="128" spans="4:13" ht="13.5">
      <c r="D128" s="81" t="s">
        <v>5</v>
      </c>
      <c r="E128" s="101">
        <v>2810</v>
      </c>
      <c r="F128" s="84">
        <v>2964</v>
      </c>
      <c r="G128" s="84">
        <v>2899</v>
      </c>
      <c r="H128" s="84">
        <v>2855</v>
      </c>
      <c r="I128" s="84">
        <v>2800</v>
      </c>
      <c r="J128" s="84">
        <v>2774</v>
      </c>
      <c r="K128" s="84">
        <v>2744</v>
      </c>
      <c r="L128" s="84">
        <v>2765</v>
      </c>
      <c r="M128" s="84">
        <f t="shared" si="11"/>
        <v>21</v>
      </c>
    </row>
    <row r="129" spans="4:13" ht="13.5">
      <c r="D129" s="81" t="s">
        <v>6</v>
      </c>
      <c r="E129" s="101">
        <v>1659</v>
      </c>
      <c r="F129" s="84">
        <v>1663</v>
      </c>
      <c r="G129" s="84">
        <v>1616</v>
      </c>
      <c r="H129" s="84">
        <v>1628</v>
      </c>
      <c r="I129" s="84">
        <v>1582</v>
      </c>
      <c r="J129" s="84">
        <v>1639</v>
      </c>
      <c r="K129" s="84">
        <v>1616</v>
      </c>
      <c r="L129" s="84">
        <v>1604</v>
      </c>
      <c r="M129" s="84">
        <f t="shared" si="11"/>
        <v>-12</v>
      </c>
    </row>
    <row r="130" spans="4:13" s="85" customFormat="1" ht="13.5">
      <c r="D130" s="125" t="s">
        <v>7</v>
      </c>
      <c r="E130" s="102">
        <v>951</v>
      </c>
      <c r="F130" s="88">
        <v>937</v>
      </c>
      <c r="G130" s="88">
        <v>914</v>
      </c>
      <c r="H130" s="88">
        <v>913</v>
      </c>
      <c r="I130" s="88">
        <v>888</v>
      </c>
      <c r="J130" s="88">
        <v>873</v>
      </c>
      <c r="K130" s="88">
        <v>859</v>
      </c>
      <c r="L130" s="88">
        <v>853</v>
      </c>
      <c r="M130" s="88">
        <f t="shared" si="11"/>
        <v>-6</v>
      </c>
    </row>
    <row r="131" spans="5:13" ht="13.5">
      <c r="E131" s="106"/>
      <c r="F131" s="106"/>
      <c r="G131" s="106"/>
      <c r="H131" s="106"/>
      <c r="I131" s="106"/>
      <c r="J131" s="106"/>
      <c r="K131" s="106"/>
      <c r="L131" s="106"/>
      <c r="M131" s="107"/>
    </row>
    <row r="132" spans="5:13" ht="13.5">
      <c r="E132" s="106"/>
      <c r="F132" s="106"/>
      <c r="G132" s="106"/>
      <c r="H132" s="106"/>
      <c r="I132" s="106"/>
      <c r="J132" s="106"/>
      <c r="K132" s="106"/>
      <c r="L132" s="106"/>
      <c r="M132" s="107"/>
    </row>
    <row r="133" spans="5:13" ht="13.5">
      <c r="E133" s="106"/>
      <c r="F133" s="106"/>
      <c r="G133" s="106"/>
      <c r="H133" s="106"/>
      <c r="I133" s="106"/>
      <c r="J133" s="106"/>
      <c r="K133" s="106"/>
      <c r="L133" s="106"/>
      <c r="M133" s="107"/>
    </row>
    <row r="134" spans="5:13" ht="13.5">
      <c r="E134" s="106"/>
      <c r="F134" s="106"/>
      <c r="G134" s="106"/>
      <c r="H134" s="106"/>
      <c r="I134" s="106"/>
      <c r="J134" s="106"/>
      <c r="K134" s="106"/>
      <c r="L134" s="106"/>
      <c r="M134" s="107"/>
    </row>
    <row r="135" spans="4:13" ht="13.5">
      <c r="D135" s="70" t="s">
        <v>92</v>
      </c>
      <c r="E135" s="106"/>
      <c r="F135" s="106"/>
      <c r="G135" s="106"/>
      <c r="H135" s="106"/>
      <c r="I135" s="106"/>
      <c r="J135" s="106"/>
      <c r="K135" s="106"/>
      <c r="L135" s="106"/>
      <c r="M135" s="71" t="s">
        <v>57</v>
      </c>
    </row>
    <row r="136" spans="4:13" s="72" customFormat="1" ht="13.5">
      <c r="D136" s="73" t="s">
        <v>0</v>
      </c>
      <c r="E136" s="74" t="s">
        <v>9</v>
      </c>
      <c r="F136" s="74" t="s">
        <v>85</v>
      </c>
      <c r="G136" s="74" t="s">
        <v>116</v>
      </c>
      <c r="H136" s="74">
        <v>14</v>
      </c>
      <c r="I136" s="74">
        <v>15</v>
      </c>
      <c r="J136" s="74">
        <v>16</v>
      </c>
      <c r="K136" s="75">
        <v>17</v>
      </c>
      <c r="L136" s="75">
        <v>18</v>
      </c>
      <c r="M136" s="76" t="s">
        <v>86</v>
      </c>
    </row>
    <row r="137" spans="4:13" ht="13.5">
      <c r="D137" s="77" t="s">
        <v>1</v>
      </c>
      <c r="E137" s="103">
        <v>11.549108734402852</v>
      </c>
      <c r="F137" s="91">
        <v>11.298331697742885</v>
      </c>
      <c r="G137" s="91">
        <v>11.103654722544903</v>
      </c>
      <c r="H137" s="91">
        <v>10.936822295904651</v>
      </c>
      <c r="I137" s="91">
        <v>10.74528471349021</v>
      </c>
      <c r="J137" s="91">
        <v>10.653485858403892</v>
      </c>
      <c r="K137" s="91">
        <v>10.709741730856367</v>
      </c>
      <c r="L137" s="91">
        <v>10.777474526928675</v>
      </c>
      <c r="M137" s="91">
        <f aca="true" t="shared" si="12" ref="M137:M142">+L137-K137</f>
        <v>0.06773279607230798</v>
      </c>
    </row>
    <row r="138" spans="4:13" ht="13.5">
      <c r="D138" s="81" t="s">
        <v>2</v>
      </c>
      <c r="E138" s="104">
        <v>10.111242603550297</v>
      </c>
      <c r="F138" s="94">
        <v>9.883748517200475</v>
      </c>
      <c r="G138" s="94">
        <v>9.697619047619048</v>
      </c>
      <c r="H138" s="94">
        <v>9.598097502972651</v>
      </c>
      <c r="I138" s="94">
        <v>9.428400954653938</v>
      </c>
      <c r="J138" s="94">
        <v>9.534772182254196</v>
      </c>
      <c r="K138" s="94">
        <v>9.520531400966183</v>
      </c>
      <c r="L138" s="94">
        <v>9.62713936430318</v>
      </c>
      <c r="M138" s="94">
        <f t="shared" si="12"/>
        <v>0.10660796333699629</v>
      </c>
    </row>
    <row r="139" spans="4:13" ht="13.5">
      <c r="D139" s="81" t="s">
        <v>3</v>
      </c>
      <c r="E139" s="104">
        <v>11.8</v>
      </c>
      <c r="F139" s="94">
        <v>11.516129032258064</v>
      </c>
      <c r="G139" s="94">
        <v>11.387096774193548</v>
      </c>
      <c r="H139" s="94">
        <v>11.129032258064516</v>
      </c>
      <c r="I139" s="94">
        <v>11.016129032258064</v>
      </c>
      <c r="J139" s="94">
        <v>11.079365079365079</v>
      </c>
      <c r="K139" s="94">
        <v>11.095238095238095</v>
      </c>
      <c r="L139" s="94">
        <v>10.75</v>
      </c>
      <c r="M139" s="94">
        <f t="shared" si="12"/>
        <v>-0.3452380952380949</v>
      </c>
    </row>
    <row r="140" spans="4:13" ht="13.5">
      <c r="D140" s="81" t="s">
        <v>4</v>
      </c>
      <c r="E140" s="104">
        <v>11.71111111111111</v>
      </c>
      <c r="F140" s="94">
        <v>11.474860335195531</v>
      </c>
      <c r="G140" s="94">
        <v>11.23463687150838</v>
      </c>
      <c r="H140" s="94">
        <v>10.972375690607734</v>
      </c>
      <c r="I140" s="94">
        <v>10.822222222222223</v>
      </c>
      <c r="J140" s="94">
        <v>10.994413407821229</v>
      </c>
      <c r="K140" s="94">
        <v>11.039325842696629</v>
      </c>
      <c r="L140" s="94">
        <v>11.293103448275861</v>
      </c>
      <c r="M140" s="94">
        <f t="shared" si="12"/>
        <v>0.25377760557923246</v>
      </c>
    </row>
    <row r="141" spans="4:13" ht="13.5">
      <c r="D141" s="81" t="s">
        <v>5</v>
      </c>
      <c r="E141" s="104">
        <v>10.687719298245614</v>
      </c>
      <c r="F141" s="94">
        <v>10.43661971830986</v>
      </c>
      <c r="G141" s="94">
        <v>10.171929824561403</v>
      </c>
      <c r="H141" s="94">
        <v>10.017543859649123</v>
      </c>
      <c r="I141" s="94">
        <v>9.79020979020979</v>
      </c>
      <c r="J141" s="94">
        <v>9.665505226480835</v>
      </c>
      <c r="K141" s="94">
        <v>9.594405594405595</v>
      </c>
      <c r="L141" s="94">
        <v>9.671328671328672</v>
      </c>
      <c r="M141" s="94">
        <f t="shared" si="12"/>
        <v>0.07692307692307665</v>
      </c>
    </row>
    <row r="142" spans="4:13" ht="13.5">
      <c r="D142" s="81" t="s">
        <v>6</v>
      </c>
      <c r="E142" s="104">
        <v>8.6</v>
      </c>
      <c r="F142" s="94">
        <v>8.315</v>
      </c>
      <c r="G142" s="94">
        <v>8.120603015075377</v>
      </c>
      <c r="H142" s="94">
        <v>8.180904522613066</v>
      </c>
      <c r="I142" s="94">
        <v>8.030456852791879</v>
      </c>
      <c r="J142" s="94">
        <v>8.448453608247423</v>
      </c>
      <c r="K142" s="94">
        <v>8.505263157894737</v>
      </c>
      <c r="L142" s="94">
        <v>8.759562841530055</v>
      </c>
      <c r="M142" s="94">
        <f t="shared" si="12"/>
        <v>0.25429968363531863</v>
      </c>
    </row>
    <row r="143" spans="4:13" s="85" customFormat="1" ht="13.5">
      <c r="D143" s="125" t="s">
        <v>7</v>
      </c>
      <c r="E143" s="105">
        <v>8.1</v>
      </c>
      <c r="F143" s="97">
        <v>7.940677966101695</v>
      </c>
      <c r="G143" s="97">
        <v>7.947826086956522</v>
      </c>
      <c r="H143" s="97">
        <v>8.008771929824562</v>
      </c>
      <c r="I143" s="97">
        <v>7.8584070796460175</v>
      </c>
      <c r="J143" s="97">
        <v>7.864864864864865</v>
      </c>
      <c r="K143" s="97">
        <v>7.738738738738738</v>
      </c>
      <c r="L143" s="97">
        <v>7.684684684684685</v>
      </c>
      <c r="M143" s="97">
        <v>0</v>
      </c>
    </row>
    <row r="144" spans="4:13" ht="13.5">
      <c r="D144" s="115"/>
      <c r="E144" s="112"/>
      <c r="F144" s="112"/>
      <c r="G144" s="112"/>
      <c r="H144" s="112"/>
      <c r="I144" s="112"/>
      <c r="J144" s="112"/>
      <c r="K144" s="112"/>
      <c r="L144" s="112"/>
      <c r="M144" s="116"/>
    </row>
    <row r="145" spans="4:13" ht="13.5">
      <c r="D145" s="115"/>
      <c r="E145" s="112"/>
      <c r="F145" s="112"/>
      <c r="G145" s="112"/>
      <c r="H145" s="112"/>
      <c r="I145" s="112"/>
      <c r="J145" s="112"/>
      <c r="K145" s="112"/>
      <c r="L145" s="112"/>
      <c r="M145" s="116"/>
    </row>
    <row r="146" spans="4:13" ht="13.5">
      <c r="D146" s="115"/>
      <c r="E146" s="112"/>
      <c r="F146" s="112"/>
      <c r="G146" s="112"/>
      <c r="H146" s="112"/>
      <c r="I146" s="112"/>
      <c r="J146" s="112"/>
      <c r="K146" s="112"/>
      <c r="L146" s="112"/>
      <c r="M146" s="116"/>
    </row>
    <row r="148" spans="4:13" ht="13.5">
      <c r="D148" s="70" t="s">
        <v>93</v>
      </c>
      <c r="E148" s="106"/>
      <c r="F148" s="106"/>
      <c r="G148" s="106"/>
      <c r="H148" s="106"/>
      <c r="I148" s="106"/>
      <c r="J148" s="106"/>
      <c r="K148" s="106"/>
      <c r="L148" s="106"/>
      <c r="M148" s="71" t="s">
        <v>58</v>
      </c>
    </row>
    <row r="149" spans="4:13" s="72" customFormat="1" ht="13.5">
      <c r="D149" s="73" t="s">
        <v>0</v>
      </c>
      <c r="E149" s="74" t="s">
        <v>9</v>
      </c>
      <c r="F149" s="74" t="s">
        <v>85</v>
      </c>
      <c r="G149" s="74" t="s">
        <v>116</v>
      </c>
      <c r="H149" s="74">
        <v>14</v>
      </c>
      <c r="I149" s="74">
        <v>15</v>
      </c>
      <c r="J149" s="74">
        <v>16</v>
      </c>
      <c r="K149" s="75">
        <v>17</v>
      </c>
      <c r="L149" s="75">
        <v>18</v>
      </c>
      <c r="M149" s="76" t="s">
        <v>86</v>
      </c>
    </row>
    <row r="150" spans="4:13" ht="13.5">
      <c r="D150" s="77" t="s">
        <v>1</v>
      </c>
      <c r="E150" s="100">
        <v>4243762</v>
      </c>
      <c r="F150" s="80">
        <v>4103717</v>
      </c>
      <c r="G150" s="80">
        <v>3991911</v>
      </c>
      <c r="H150" s="80">
        <v>3862849</v>
      </c>
      <c r="I150" s="80">
        <v>3748319</v>
      </c>
      <c r="J150" s="80">
        <v>3663513</v>
      </c>
      <c r="K150" s="80">
        <v>3626415</v>
      </c>
      <c r="L150" s="80">
        <v>3601527</v>
      </c>
      <c r="M150" s="80">
        <f>+L150-K150</f>
        <v>-24888</v>
      </c>
    </row>
    <row r="151" spans="4:13" ht="13.5">
      <c r="D151" s="81" t="s">
        <v>2</v>
      </c>
      <c r="E151" s="101">
        <v>269771</v>
      </c>
      <c r="F151" s="84">
        <v>260070</v>
      </c>
      <c r="G151" s="84">
        <v>251031</v>
      </c>
      <c r="H151" s="84">
        <v>241673</v>
      </c>
      <c r="I151" s="84">
        <v>233767</v>
      </c>
      <c r="J151" s="84">
        <v>227692</v>
      </c>
      <c r="K151" s="84">
        <v>223637</v>
      </c>
      <c r="L151" s="84">
        <f>SUM(L152:L156)</f>
        <v>221100</v>
      </c>
      <c r="M151" s="84">
        <f aca="true" t="shared" si="13" ref="M151:M156">+L151-K151</f>
        <v>-2537</v>
      </c>
    </row>
    <row r="152" spans="4:13" ht="13.5">
      <c r="D152" s="81" t="s">
        <v>3</v>
      </c>
      <c r="E152" s="101">
        <v>23128</v>
      </c>
      <c r="F152" s="84">
        <v>22232</v>
      </c>
      <c r="G152" s="84">
        <v>21561</v>
      </c>
      <c r="H152" s="84">
        <v>20646</v>
      </c>
      <c r="I152" s="84">
        <v>20126</v>
      </c>
      <c r="J152" s="84">
        <v>19396</v>
      </c>
      <c r="K152" s="84">
        <v>18957</v>
      </c>
      <c r="L152" s="84">
        <v>18269</v>
      </c>
      <c r="M152" s="84">
        <f t="shared" si="13"/>
        <v>-688</v>
      </c>
    </row>
    <row r="153" spans="4:13" ht="13.5">
      <c r="D153" s="81" t="s">
        <v>4</v>
      </c>
      <c r="E153" s="101">
        <v>68579</v>
      </c>
      <c r="F153" s="84">
        <v>66296</v>
      </c>
      <c r="G153" s="84">
        <v>63888</v>
      </c>
      <c r="H153" s="84">
        <v>61654</v>
      </c>
      <c r="I153" s="84">
        <v>59520</v>
      </c>
      <c r="J153" s="84">
        <v>58074</v>
      </c>
      <c r="K153" s="84">
        <v>57229</v>
      </c>
      <c r="L153" s="84">
        <v>56526</v>
      </c>
      <c r="M153" s="84">
        <f t="shared" si="13"/>
        <v>-703</v>
      </c>
    </row>
    <row r="154" spans="4:13" ht="13.5">
      <c r="D154" s="81" t="s">
        <v>5</v>
      </c>
      <c r="E154" s="101">
        <v>98472</v>
      </c>
      <c r="F154" s="84">
        <v>94874</v>
      </c>
      <c r="G154" s="84">
        <v>92020</v>
      </c>
      <c r="H154" s="84">
        <v>88907</v>
      </c>
      <c r="I154" s="84">
        <v>86620</v>
      </c>
      <c r="J154" s="84">
        <v>84643</v>
      </c>
      <c r="K154" s="84">
        <v>83504</v>
      </c>
      <c r="L154" s="84">
        <v>83088</v>
      </c>
      <c r="M154" s="84">
        <f t="shared" si="13"/>
        <v>-416</v>
      </c>
    </row>
    <row r="155" spans="4:13" ht="13.5">
      <c r="D155" s="81" t="s">
        <v>6</v>
      </c>
      <c r="E155" s="101">
        <v>52229</v>
      </c>
      <c r="F155" s="84">
        <v>49972</v>
      </c>
      <c r="G155" s="84">
        <v>47769</v>
      </c>
      <c r="H155" s="84">
        <v>45618</v>
      </c>
      <c r="I155" s="84">
        <v>43636</v>
      </c>
      <c r="J155" s="84">
        <v>42388</v>
      </c>
      <c r="K155" s="84">
        <v>41508</v>
      </c>
      <c r="L155" s="84">
        <v>41199</v>
      </c>
      <c r="M155" s="84">
        <f t="shared" si="13"/>
        <v>-309</v>
      </c>
    </row>
    <row r="156" spans="4:13" s="85" customFormat="1" ht="13.5">
      <c r="D156" s="125" t="s">
        <v>7</v>
      </c>
      <c r="E156" s="102">
        <v>27363</v>
      </c>
      <c r="F156" s="88">
        <v>26696</v>
      </c>
      <c r="G156" s="88">
        <v>25793</v>
      </c>
      <c r="H156" s="88">
        <v>24848</v>
      </c>
      <c r="I156" s="88">
        <v>23865</v>
      </c>
      <c r="J156" s="88">
        <v>23191</v>
      </c>
      <c r="K156" s="88">
        <v>22439</v>
      </c>
      <c r="L156" s="88">
        <v>22018</v>
      </c>
      <c r="M156" s="88">
        <f t="shared" si="13"/>
        <v>-421</v>
      </c>
    </row>
    <row r="157" spans="5:13" ht="13.5">
      <c r="E157" s="106"/>
      <c r="F157" s="106"/>
      <c r="G157" s="106"/>
      <c r="H157" s="106"/>
      <c r="I157" s="106"/>
      <c r="J157" s="106"/>
      <c r="K157" s="106"/>
      <c r="L157" s="106"/>
      <c r="M157" s="107"/>
    </row>
    <row r="158" spans="5:13" ht="13.5">
      <c r="E158" s="106"/>
      <c r="F158" s="106"/>
      <c r="G158" s="106"/>
      <c r="H158" s="106"/>
      <c r="I158" s="106"/>
      <c r="J158" s="106"/>
      <c r="K158" s="106"/>
      <c r="L158" s="106"/>
      <c r="M158" s="107"/>
    </row>
    <row r="159" spans="5:13" ht="13.5">
      <c r="E159" s="106"/>
      <c r="F159" s="106"/>
      <c r="G159" s="106"/>
      <c r="H159" s="106"/>
      <c r="I159" s="106"/>
      <c r="J159" s="106"/>
      <c r="K159" s="106"/>
      <c r="L159" s="106"/>
      <c r="M159" s="107"/>
    </row>
    <row r="160" spans="5:13" ht="13.5">
      <c r="E160" s="106"/>
      <c r="F160" s="106"/>
      <c r="G160" s="106"/>
      <c r="H160" s="106"/>
      <c r="I160" s="106"/>
      <c r="J160" s="106"/>
      <c r="K160" s="106"/>
      <c r="L160" s="106"/>
      <c r="M160" s="107"/>
    </row>
    <row r="161" spans="4:13" ht="13.5">
      <c r="D161" s="70" t="s">
        <v>94</v>
      </c>
      <c r="E161" s="106"/>
      <c r="F161" s="106"/>
      <c r="G161" s="106"/>
      <c r="H161" s="106"/>
      <c r="I161" s="106"/>
      <c r="J161" s="106"/>
      <c r="K161" s="106"/>
      <c r="L161" s="106"/>
      <c r="M161" s="71" t="s">
        <v>58</v>
      </c>
    </row>
    <row r="162" spans="4:13" s="72" customFormat="1" ht="13.5">
      <c r="D162" s="73" t="s">
        <v>0</v>
      </c>
      <c r="E162" s="74" t="s">
        <v>9</v>
      </c>
      <c r="F162" s="74" t="s">
        <v>85</v>
      </c>
      <c r="G162" s="74" t="s">
        <v>116</v>
      </c>
      <c r="H162" s="74">
        <v>14</v>
      </c>
      <c r="I162" s="74">
        <v>15</v>
      </c>
      <c r="J162" s="74">
        <v>16</v>
      </c>
      <c r="K162" s="75">
        <v>17</v>
      </c>
      <c r="L162" s="75">
        <v>18</v>
      </c>
      <c r="M162" s="76" t="s">
        <v>86</v>
      </c>
    </row>
    <row r="163" spans="4:13" ht="13.5">
      <c r="D163" s="77" t="s">
        <v>1</v>
      </c>
      <c r="E163" s="103">
        <v>378.2</v>
      </c>
      <c r="F163" s="91">
        <v>366.10901953787135</v>
      </c>
      <c r="G163" s="91">
        <v>356.70726476633007</v>
      </c>
      <c r="H163" s="91">
        <v>346.1646204857066</v>
      </c>
      <c r="I163" s="91">
        <v>336.6552002874079</v>
      </c>
      <c r="J163" s="91">
        <v>329.98675914249685</v>
      </c>
      <c r="K163" s="91">
        <v>328.62854553692796</v>
      </c>
      <c r="L163" s="91">
        <f>+L150/L112</f>
        <v>327.64983624454146</v>
      </c>
      <c r="M163" s="91">
        <f>+L163-K163</f>
        <v>-0.9787092923864975</v>
      </c>
    </row>
    <row r="164" spans="4:13" ht="13.5">
      <c r="D164" s="81" t="s">
        <v>2</v>
      </c>
      <c r="E164" s="104">
        <v>319.3</v>
      </c>
      <c r="F164" s="94">
        <v>308.5053380782918</v>
      </c>
      <c r="G164" s="94">
        <v>298.8464285714286</v>
      </c>
      <c r="H164" s="94">
        <v>287.36385255648037</v>
      </c>
      <c r="I164" s="94">
        <v>278.9582338902148</v>
      </c>
      <c r="J164" s="94">
        <v>273.01199040767386</v>
      </c>
      <c r="K164" s="94">
        <v>270.09299516908214</v>
      </c>
      <c r="L164" s="94">
        <f aca="true" t="shared" si="14" ref="L164:L169">+L151/L113</f>
        <v>270.29339853300735</v>
      </c>
      <c r="M164" s="94">
        <f aca="true" t="shared" si="15" ref="M164:M169">+L164-K164</f>
        <v>0.2004033639252043</v>
      </c>
    </row>
    <row r="165" spans="4:13" ht="13.5">
      <c r="D165" s="81" t="s">
        <v>3</v>
      </c>
      <c r="E165" s="104">
        <v>373</v>
      </c>
      <c r="F165" s="94">
        <v>358.5806451612903</v>
      </c>
      <c r="G165" s="94">
        <v>347.758064516129</v>
      </c>
      <c r="H165" s="94">
        <v>333</v>
      </c>
      <c r="I165" s="94">
        <v>324.61290322580646</v>
      </c>
      <c r="J165" s="94">
        <v>307.87301587301585</v>
      </c>
      <c r="K165" s="94">
        <v>300.9047619047619</v>
      </c>
      <c r="L165" s="94">
        <f t="shared" si="14"/>
        <v>285.453125</v>
      </c>
      <c r="M165" s="94">
        <v>-15.4</v>
      </c>
    </row>
    <row r="166" spans="4:13" ht="13.5">
      <c r="D166" s="81" t="s">
        <v>4</v>
      </c>
      <c r="E166" s="104">
        <v>381</v>
      </c>
      <c r="F166" s="94">
        <v>370.36871508379886</v>
      </c>
      <c r="G166" s="94">
        <v>356.91620111731845</v>
      </c>
      <c r="H166" s="94">
        <v>340.62983425414365</v>
      </c>
      <c r="I166" s="94">
        <v>330.6666666666667</v>
      </c>
      <c r="J166" s="94">
        <v>324.43575418994413</v>
      </c>
      <c r="K166" s="94">
        <v>321.5112359550562</v>
      </c>
      <c r="L166" s="94">
        <f t="shared" si="14"/>
        <v>324.86206896551727</v>
      </c>
      <c r="M166" s="94">
        <f t="shared" si="15"/>
        <v>3.3508330104610877</v>
      </c>
    </row>
    <row r="167" spans="4:13" ht="13.5">
      <c r="D167" s="81" t="s">
        <v>5</v>
      </c>
      <c r="E167" s="104">
        <v>345.5</v>
      </c>
      <c r="F167" s="94">
        <v>334.0633802816901</v>
      </c>
      <c r="G167" s="94">
        <v>322.87719298245617</v>
      </c>
      <c r="H167" s="94">
        <v>311.95438596491226</v>
      </c>
      <c r="I167" s="94">
        <v>302.86713286713285</v>
      </c>
      <c r="J167" s="94">
        <v>294.9233449477352</v>
      </c>
      <c r="K167" s="94">
        <v>291.97202797202794</v>
      </c>
      <c r="L167" s="94">
        <f t="shared" si="14"/>
        <v>290.5174825174825</v>
      </c>
      <c r="M167" s="94">
        <f t="shared" si="15"/>
        <v>-1.454545454545439</v>
      </c>
    </row>
    <row r="168" spans="4:13" ht="13.5">
      <c r="D168" s="81" t="s">
        <v>6</v>
      </c>
      <c r="E168" s="104">
        <v>261.1</v>
      </c>
      <c r="F168" s="94">
        <v>249.86</v>
      </c>
      <c r="G168" s="94">
        <v>240.04522613065328</v>
      </c>
      <c r="H168" s="94">
        <v>229.23618090452263</v>
      </c>
      <c r="I168" s="94">
        <v>221.502538071066</v>
      </c>
      <c r="J168" s="94">
        <v>218.49484536082474</v>
      </c>
      <c r="K168" s="94">
        <v>218.46315789473684</v>
      </c>
      <c r="L168" s="94">
        <f t="shared" si="14"/>
        <v>225.13114754098362</v>
      </c>
      <c r="M168" s="94">
        <f t="shared" si="15"/>
        <v>6.667989646246781</v>
      </c>
    </row>
    <row r="169" spans="4:13" s="85" customFormat="1" ht="13.5">
      <c r="D169" s="125" t="s">
        <v>7</v>
      </c>
      <c r="E169" s="105">
        <v>231.9</v>
      </c>
      <c r="F169" s="97">
        <v>226.23728813559322</v>
      </c>
      <c r="G169" s="97">
        <v>224.28695652173914</v>
      </c>
      <c r="H169" s="97">
        <v>217.96491228070175</v>
      </c>
      <c r="I169" s="97">
        <v>211.1946902654867</v>
      </c>
      <c r="J169" s="97">
        <v>208.92792792792793</v>
      </c>
      <c r="K169" s="97">
        <v>202.15315315315314</v>
      </c>
      <c r="L169" s="97">
        <f t="shared" si="14"/>
        <v>198.36036036036037</v>
      </c>
      <c r="M169" s="97">
        <f t="shared" si="15"/>
        <v>-3.792792792792767</v>
      </c>
    </row>
    <row r="170" spans="5:13" ht="13.5">
      <c r="E170" s="106"/>
      <c r="F170" s="106"/>
      <c r="G170" s="106"/>
      <c r="H170" s="106"/>
      <c r="I170" s="106"/>
      <c r="J170" s="106"/>
      <c r="K170" s="106"/>
      <c r="L170" s="106"/>
      <c r="M170" s="107"/>
    </row>
    <row r="171" spans="5:13" ht="13.5">
      <c r="E171" s="106"/>
      <c r="F171" s="106"/>
      <c r="G171" s="106"/>
      <c r="H171" s="106"/>
      <c r="I171" s="106"/>
      <c r="J171" s="106"/>
      <c r="K171" s="106"/>
      <c r="L171" s="106"/>
      <c r="M171" s="107"/>
    </row>
    <row r="172" spans="5:13" ht="13.5">
      <c r="E172" s="106"/>
      <c r="F172" s="106"/>
      <c r="G172" s="106"/>
      <c r="H172" s="106"/>
      <c r="I172" s="106"/>
      <c r="J172" s="106"/>
      <c r="K172" s="106"/>
      <c r="L172" s="106"/>
      <c r="M172" s="107"/>
    </row>
    <row r="173" spans="4:13" ht="13.5">
      <c r="D173" s="70" t="s">
        <v>95</v>
      </c>
      <c r="E173" s="106"/>
      <c r="F173" s="106"/>
      <c r="G173" s="106"/>
      <c r="H173" s="106"/>
      <c r="I173" s="106"/>
      <c r="J173" s="106"/>
      <c r="K173" s="106"/>
      <c r="L173" s="106"/>
      <c r="M173" s="71" t="s">
        <v>58</v>
      </c>
    </row>
    <row r="174" spans="4:13" s="72" customFormat="1" ht="13.5">
      <c r="D174" s="73" t="s">
        <v>0</v>
      </c>
      <c r="E174" s="74" t="s">
        <v>9</v>
      </c>
      <c r="F174" s="74" t="s">
        <v>85</v>
      </c>
      <c r="G174" s="74" t="s">
        <v>116</v>
      </c>
      <c r="H174" s="74">
        <v>14</v>
      </c>
      <c r="I174" s="74">
        <v>15</v>
      </c>
      <c r="J174" s="74">
        <v>16</v>
      </c>
      <c r="K174" s="75">
        <v>17</v>
      </c>
      <c r="L174" s="75">
        <v>18</v>
      </c>
      <c r="M174" s="76" t="s">
        <v>86</v>
      </c>
    </row>
    <row r="175" spans="4:13" ht="13.5">
      <c r="D175" s="77" t="s">
        <v>1</v>
      </c>
      <c r="E175" s="103">
        <v>32.749886171583796</v>
      </c>
      <c r="F175" s="91">
        <v>32.40382018745608</v>
      </c>
      <c r="G175" s="91">
        <v>32.12521225485068</v>
      </c>
      <c r="H175" s="91">
        <v>31.651281505030973</v>
      </c>
      <c r="I175" s="91">
        <v>31.330505357829452</v>
      </c>
      <c r="J175" s="91">
        <v>30.97453392517438</v>
      </c>
      <c r="K175" s="91">
        <v>30.685002792303397</v>
      </c>
      <c r="L175" s="91">
        <v>30.401364104468794</v>
      </c>
      <c r="M175" s="91">
        <f>+L175-K175</f>
        <v>-0.28363868783460333</v>
      </c>
    </row>
    <row r="176" spans="4:13" ht="13.5">
      <c r="D176" s="81" t="s">
        <v>2</v>
      </c>
      <c r="E176" s="104">
        <v>31.57432116104869</v>
      </c>
      <c r="F176" s="94">
        <v>31.21339414306289</v>
      </c>
      <c r="G176" s="94">
        <v>30.816474343235942</v>
      </c>
      <c r="H176" s="94">
        <v>29.939667988107036</v>
      </c>
      <c r="I176" s="94">
        <v>29.58701430198709</v>
      </c>
      <c r="J176" s="94">
        <v>28.633299798792756</v>
      </c>
      <c r="K176" s="94">
        <v>28.36952936699226</v>
      </c>
      <c r="L176" s="94">
        <v>28.076317460317462</v>
      </c>
      <c r="M176" s="94">
        <f aca="true" t="shared" si="16" ref="M176:M181">+L176-K176</f>
        <v>-0.2932119066747987</v>
      </c>
    </row>
    <row r="177" spans="4:13" ht="13.5">
      <c r="D177" s="81" t="s">
        <v>3</v>
      </c>
      <c r="E177" s="104">
        <v>31.7</v>
      </c>
      <c r="F177" s="94">
        <v>31.137254901960784</v>
      </c>
      <c r="G177" s="94">
        <v>30.539660056657222</v>
      </c>
      <c r="H177" s="94">
        <v>29.921739130434784</v>
      </c>
      <c r="I177" s="94">
        <v>29.46705710102489</v>
      </c>
      <c r="J177" s="94">
        <v>27.787965616045845</v>
      </c>
      <c r="K177" s="94">
        <v>27.120171673819744</v>
      </c>
      <c r="L177" s="94">
        <v>26.55377906976744</v>
      </c>
      <c r="M177" s="94">
        <v>-0.5</v>
      </c>
    </row>
    <row r="178" spans="4:13" ht="13.5">
      <c r="D178" s="81" t="s">
        <v>4</v>
      </c>
      <c r="E178" s="104">
        <v>32.5</v>
      </c>
      <c r="F178" s="94">
        <v>32.27653359298929</v>
      </c>
      <c r="G178" s="94">
        <v>31.769269020387867</v>
      </c>
      <c r="H178" s="94">
        <v>31.04431017119839</v>
      </c>
      <c r="I178" s="94">
        <v>30.55441478439425</v>
      </c>
      <c r="J178" s="94">
        <v>29.509146341463413</v>
      </c>
      <c r="K178" s="94">
        <v>29.124173027989823</v>
      </c>
      <c r="L178" s="94">
        <v>28.76641221374046</v>
      </c>
      <c r="M178" s="94">
        <v>-0.3</v>
      </c>
    </row>
    <row r="179" spans="4:13" ht="13.5">
      <c r="D179" s="81" t="s">
        <v>5</v>
      </c>
      <c r="E179" s="104">
        <v>32.32829940906107</v>
      </c>
      <c r="F179" s="94">
        <v>32.00877192982456</v>
      </c>
      <c r="G179" s="94">
        <v>31.74197999310107</v>
      </c>
      <c r="H179" s="94">
        <v>31.140805604203152</v>
      </c>
      <c r="I179" s="94">
        <v>30.935714285714287</v>
      </c>
      <c r="J179" s="94">
        <v>30.51297764960346</v>
      </c>
      <c r="K179" s="94">
        <v>30.431486880466473</v>
      </c>
      <c r="L179" s="94">
        <v>30.03940708604483</v>
      </c>
      <c r="M179" s="94">
        <f t="shared" si="16"/>
        <v>-0.39207979442164387</v>
      </c>
    </row>
    <row r="180" spans="4:13" ht="13.5">
      <c r="D180" s="81" t="s">
        <v>6</v>
      </c>
      <c r="E180" s="104">
        <v>30.54327485380117</v>
      </c>
      <c r="F180" s="94">
        <v>30.049308478653035</v>
      </c>
      <c r="G180" s="94">
        <v>29.560024752475247</v>
      </c>
      <c r="H180" s="94">
        <v>28.020884520884522</v>
      </c>
      <c r="I180" s="94">
        <v>27.582806573957015</v>
      </c>
      <c r="J180" s="94">
        <v>25.862111043319096</v>
      </c>
      <c r="K180" s="94">
        <v>25.685643564356436</v>
      </c>
      <c r="L180" s="94">
        <v>25.70118527760449</v>
      </c>
      <c r="M180" s="94">
        <f t="shared" si="16"/>
        <v>0.015541713248055089</v>
      </c>
    </row>
    <row r="181" spans="4:13" s="85" customFormat="1" ht="13.5">
      <c r="D181" s="125" t="s">
        <v>7</v>
      </c>
      <c r="E181" s="105">
        <v>28.77287066246057</v>
      </c>
      <c r="F181" s="97">
        <v>28.490928495197437</v>
      </c>
      <c r="G181" s="97">
        <v>28.219912472647703</v>
      </c>
      <c r="H181" s="97">
        <v>27.215772179627603</v>
      </c>
      <c r="I181" s="97">
        <v>26.875</v>
      </c>
      <c r="J181" s="97">
        <v>26.564719358533793</v>
      </c>
      <c r="K181" s="97">
        <v>26.122235157159487</v>
      </c>
      <c r="L181" s="97">
        <v>25.812426729191092</v>
      </c>
      <c r="M181" s="97">
        <f t="shared" si="16"/>
        <v>-0.30980842796839525</v>
      </c>
    </row>
    <row r="182" spans="5:13" ht="13.5">
      <c r="E182" s="106"/>
      <c r="F182" s="106"/>
      <c r="G182" s="106"/>
      <c r="H182" s="106"/>
      <c r="I182" s="106"/>
      <c r="J182" s="106"/>
      <c r="K182" s="106"/>
      <c r="L182" s="106"/>
      <c r="M182" s="107"/>
    </row>
    <row r="183" spans="5:13" ht="13.5">
      <c r="E183" s="106"/>
      <c r="F183" s="106"/>
      <c r="G183" s="106"/>
      <c r="H183" s="106"/>
      <c r="I183" s="106"/>
      <c r="J183" s="106"/>
      <c r="K183" s="106"/>
      <c r="L183" s="106"/>
      <c r="M183" s="107"/>
    </row>
    <row r="184" spans="5:13" ht="13.5">
      <c r="E184" s="106"/>
      <c r="F184" s="106"/>
      <c r="G184" s="106"/>
      <c r="H184" s="106"/>
      <c r="I184" s="106"/>
      <c r="J184" s="106"/>
      <c r="K184" s="106"/>
      <c r="L184" s="106"/>
      <c r="M184" s="107"/>
    </row>
    <row r="185" spans="5:13" ht="13.5">
      <c r="E185" s="106"/>
      <c r="F185" s="106"/>
      <c r="G185" s="106"/>
      <c r="H185" s="106"/>
      <c r="I185" s="106"/>
      <c r="J185" s="106"/>
      <c r="K185" s="106"/>
      <c r="L185" s="106"/>
      <c r="M185" s="107"/>
    </row>
    <row r="186" spans="4:13" ht="13.5">
      <c r="D186" s="70" t="s">
        <v>96</v>
      </c>
      <c r="E186" s="106"/>
      <c r="F186" s="106"/>
      <c r="G186" s="106"/>
      <c r="H186" s="106"/>
      <c r="I186" s="106"/>
      <c r="J186" s="106"/>
      <c r="K186" s="106"/>
      <c r="L186" s="106"/>
      <c r="M186" s="71" t="s">
        <v>58</v>
      </c>
    </row>
    <row r="187" spans="4:13" s="72" customFormat="1" ht="13.5">
      <c r="D187" s="73" t="s">
        <v>0</v>
      </c>
      <c r="E187" s="74" t="s">
        <v>9</v>
      </c>
      <c r="F187" s="74" t="s">
        <v>85</v>
      </c>
      <c r="G187" s="74" t="s">
        <v>116</v>
      </c>
      <c r="H187" s="74">
        <v>14</v>
      </c>
      <c r="I187" s="74">
        <v>15</v>
      </c>
      <c r="J187" s="74">
        <v>16</v>
      </c>
      <c r="K187" s="75">
        <v>17</v>
      </c>
      <c r="L187" s="75">
        <v>18</v>
      </c>
      <c r="M187" s="76" t="s">
        <v>86</v>
      </c>
    </row>
    <row r="188" spans="4:13" ht="13.5">
      <c r="D188" s="77" t="s">
        <v>1</v>
      </c>
      <c r="E188" s="100">
        <v>262226</v>
      </c>
      <c r="F188" s="80">
        <v>257605</v>
      </c>
      <c r="G188" s="80">
        <v>255494</v>
      </c>
      <c r="H188" s="80">
        <v>253964</v>
      </c>
      <c r="I188" s="80">
        <v>252050</v>
      </c>
      <c r="J188" s="80">
        <v>249794</v>
      </c>
      <c r="K188" s="80">
        <v>248694</v>
      </c>
      <c r="L188" s="80">
        <v>248280</v>
      </c>
      <c r="M188" s="80">
        <f>+L188-K188</f>
        <v>-414</v>
      </c>
    </row>
    <row r="189" spans="4:13" ht="13.5">
      <c r="D189" s="81" t="s">
        <v>2</v>
      </c>
      <c r="E189" s="101">
        <v>17918</v>
      </c>
      <c r="F189" s="84">
        <v>17543</v>
      </c>
      <c r="G189" s="84">
        <v>17264</v>
      </c>
      <c r="H189" s="84">
        <v>17262</v>
      </c>
      <c r="I189" s="84">
        <v>17058</v>
      </c>
      <c r="J189" s="84">
        <v>17008</v>
      </c>
      <c r="K189" s="84">
        <v>16815</v>
      </c>
      <c r="L189" s="84">
        <f>SUM(L190:L194)</f>
        <v>16599</v>
      </c>
      <c r="M189" s="84">
        <f aca="true" t="shared" si="17" ref="M189:M194">+L189-K189</f>
        <v>-216</v>
      </c>
    </row>
    <row r="190" spans="4:13" ht="13.5">
      <c r="D190" s="81" t="s">
        <v>3</v>
      </c>
      <c r="E190" s="101">
        <v>1509</v>
      </c>
      <c r="F190" s="84">
        <v>1508</v>
      </c>
      <c r="G190" s="84">
        <v>1527</v>
      </c>
      <c r="H190" s="84">
        <v>1513</v>
      </c>
      <c r="I190" s="84">
        <v>1535</v>
      </c>
      <c r="J190" s="84">
        <v>1551</v>
      </c>
      <c r="K190" s="84">
        <v>1537</v>
      </c>
      <c r="L190" s="84">
        <v>1512</v>
      </c>
      <c r="M190" s="84">
        <f t="shared" si="17"/>
        <v>-25</v>
      </c>
    </row>
    <row r="191" spans="4:13" ht="13.5">
      <c r="D191" s="81" t="s">
        <v>4</v>
      </c>
      <c r="E191" s="101">
        <v>4285</v>
      </c>
      <c r="F191" s="84">
        <v>4158</v>
      </c>
      <c r="G191" s="84">
        <v>4110</v>
      </c>
      <c r="H191" s="84">
        <v>4195</v>
      </c>
      <c r="I191" s="84">
        <v>4184</v>
      </c>
      <c r="J191" s="84">
        <v>4203</v>
      </c>
      <c r="K191" s="84">
        <v>4188</v>
      </c>
      <c r="L191" s="84">
        <v>4145</v>
      </c>
      <c r="M191" s="84">
        <f t="shared" si="17"/>
        <v>-43</v>
      </c>
    </row>
    <row r="192" spans="4:13" ht="13.5">
      <c r="D192" s="81" t="s">
        <v>5</v>
      </c>
      <c r="E192" s="101">
        <v>6253</v>
      </c>
      <c r="F192" s="84">
        <v>6113</v>
      </c>
      <c r="G192" s="84">
        <v>5997</v>
      </c>
      <c r="H192" s="84">
        <v>5902</v>
      </c>
      <c r="I192" s="84">
        <v>5802</v>
      </c>
      <c r="J192" s="84">
        <v>5803</v>
      </c>
      <c r="K192" s="84">
        <v>5718</v>
      </c>
      <c r="L192" s="84">
        <v>5622</v>
      </c>
      <c r="M192" s="84">
        <f t="shared" si="17"/>
        <v>-96</v>
      </c>
    </row>
    <row r="193" spans="4:13" ht="13.5">
      <c r="D193" s="81" t="s">
        <v>6</v>
      </c>
      <c r="E193" s="101">
        <v>3717</v>
      </c>
      <c r="F193" s="84">
        <v>3615</v>
      </c>
      <c r="G193" s="84">
        <v>3531</v>
      </c>
      <c r="H193" s="84">
        <v>3550</v>
      </c>
      <c r="I193" s="84">
        <v>3474</v>
      </c>
      <c r="J193" s="84">
        <v>3415</v>
      </c>
      <c r="K193" s="84">
        <v>3375</v>
      </c>
      <c r="L193" s="84">
        <v>3329</v>
      </c>
      <c r="M193" s="84">
        <f t="shared" si="17"/>
        <v>-46</v>
      </c>
    </row>
    <row r="194" spans="4:13" s="85" customFormat="1" ht="13.5">
      <c r="D194" s="125" t="s">
        <v>7</v>
      </c>
      <c r="E194" s="102">
        <v>2154</v>
      </c>
      <c r="F194" s="88">
        <v>2149</v>
      </c>
      <c r="G194" s="88">
        <v>2099</v>
      </c>
      <c r="H194" s="88">
        <v>2102</v>
      </c>
      <c r="I194" s="88">
        <v>2063</v>
      </c>
      <c r="J194" s="88">
        <v>2036</v>
      </c>
      <c r="K194" s="88">
        <v>1997</v>
      </c>
      <c r="L194" s="88">
        <v>1991</v>
      </c>
      <c r="M194" s="88">
        <f t="shared" si="17"/>
        <v>-6</v>
      </c>
    </row>
    <row r="195" spans="5:13" ht="13.5">
      <c r="E195" s="106"/>
      <c r="F195" s="106"/>
      <c r="G195" s="106"/>
      <c r="H195" s="106"/>
      <c r="I195" s="106"/>
      <c r="J195" s="106"/>
      <c r="K195" s="106"/>
      <c r="L195" s="106"/>
      <c r="M195" s="107"/>
    </row>
    <row r="196" spans="5:13" ht="13.5">
      <c r="E196" s="106"/>
      <c r="F196" s="106"/>
      <c r="G196" s="106"/>
      <c r="H196" s="106"/>
      <c r="I196" s="106"/>
      <c r="J196" s="106"/>
      <c r="K196" s="106"/>
      <c r="L196" s="106"/>
      <c r="M196" s="107"/>
    </row>
    <row r="197" spans="5:13" ht="13.5">
      <c r="E197" s="106"/>
      <c r="F197" s="106"/>
      <c r="G197" s="106"/>
      <c r="H197" s="106"/>
      <c r="I197" s="106"/>
      <c r="J197" s="106"/>
      <c r="K197" s="106"/>
      <c r="L197" s="106"/>
      <c r="M197" s="107"/>
    </row>
    <row r="198" spans="5:13" ht="13.5">
      <c r="E198" s="106"/>
      <c r="F198" s="106"/>
      <c r="G198" s="106"/>
      <c r="H198" s="106"/>
      <c r="I198" s="106"/>
      <c r="J198" s="106"/>
      <c r="K198" s="106"/>
      <c r="L198" s="106"/>
      <c r="M198" s="107"/>
    </row>
    <row r="199" spans="4:13" ht="13.5">
      <c r="D199" s="70" t="s">
        <v>97</v>
      </c>
      <c r="E199" s="106"/>
      <c r="F199" s="106"/>
      <c r="G199" s="106"/>
      <c r="H199" s="106"/>
      <c r="I199" s="106"/>
      <c r="J199" s="106"/>
      <c r="K199" s="106"/>
      <c r="L199" s="106"/>
      <c r="M199" s="71" t="s">
        <v>58</v>
      </c>
    </row>
    <row r="200" spans="4:13" s="72" customFormat="1" ht="13.5">
      <c r="D200" s="73" t="s">
        <v>0</v>
      </c>
      <c r="E200" s="74" t="s">
        <v>9</v>
      </c>
      <c r="F200" s="74" t="s">
        <v>85</v>
      </c>
      <c r="G200" s="74" t="s">
        <v>116</v>
      </c>
      <c r="H200" s="74">
        <v>14</v>
      </c>
      <c r="I200" s="74">
        <v>15</v>
      </c>
      <c r="J200" s="74">
        <v>16</v>
      </c>
      <c r="K200" s="75">
        <v>17</v>
      </c>
      <c r="L200" s="75">
        <v>18</v>
      </c>
      <c r="M200" s="76" t="s">
        <v>86</v>
      </c>
    </row>
    <row r="201" spans="4:13" ht="13.5">
      <c r="D201" s="77" t="s">
        <v>1</v>
      </c>
      <c r="E201" s="103">
        <v>16.184349424515855</v>
      </c>
      <c r="F201" s="91">
        <v>15.930265328700917</v>
      </c>
      <c r="G201" s="91">
        <v>15.624590491175745</v>
      </c>
      <c r="H201" s="91">
        <v>15.210170692812001</v>
      </c>
      <c r="I201" s="91">
        <v>14.872334178460758</v>
      </c>
      <c r="J201" s="91">
        <v>14.666136896802966</v>
      </c>
      <c r="K201" s="91">
        <v>14.582191340153123</v>
      </c>
      <c r="L201" s="91">
        <f>+L150/L188</f>
        <v>14.505908651522475</v>
      </c>
      <c r="M201" s="91">
        <f>+L201-K201</f>
        <v>-0.07628268863064847</v>
      </c>
    </row>
    <row r="202" spans="4:13" ht="13.5">
      <c r="D202" s="81" t="s">
        <v>2</v>
      </c>
      <c r="E202" s="104">
        <v>15.1</v>
      </c>
      <c r="F202" s="94">
        <v>14.824716411104145</v>
      </c>
      <c r="G202" s="94">
        <v>14.543247784021784</v>
      </c>
      <c r="H202" s="94">
        <v>14.000289653574326</v>
      </c>
      <c r="I202" s="94">
        <v>13.703440998886219</v>
      </c>
      <c r="J202" s="94">
        <v>13.375764346190028</v>
      </c>
      <c r="K202" s="94">
        <v>13.299060418648907</v>
      </c>
      <c r="L202" s="94">
        <f aca="true" t="shared" si="18" ref="L202:L207">+L151/L189</f>
        <v>13.320079522862823</v>
      </c>
      <c r="M202" s="94">
        <f>+L202-K202</f>
        <v>0.021019104213916506</v>
      </c>
    </row>
    <row r="203" spans="4:13" ht="13.5">
      <c r="D203" s="81" t="s">
        <v>3</v>
      </c>
      <c r="E203" s="104">
        <v>15.326706428098078</v>
      </c>
      <c r="F203" s="94">
        <v>14.742705570291777</v>
      </c>
      <c r="G203" s="94">
        <v>14.119842829076621</v>
      </c>
      <c r="H203" s="94">
        <v>13.645736946463979</v>
      </c>
      <c r="I203" s="94">
        <v>13.111400651465798</v>
      </c>
      <c r="J203" s="94">
        <v>12.505480335267569</v>
      </c>
      <c r="K203" s="94">
        <v>12.333767078724788</v>
      </c>
      <c r="L203" s="94">
        <f t="shared" si="18"/>
        <v>12.082671957671957</v>
      </c>
      <c r="M203" s="94">
        <v>-0.2</v>
      </c>
    </row>
    <row r="204" spans="4:13" ht="13.5">
      <c r="D204" s="81" t="s">
        <v>4</v>
      </c>
      <c r="E204" s="104">
        <v>16.00443407234539</v>
      </c>
      <c r="F204" s="94">
        <v>15.944203944203943</v>
      </c>
      <c r="G204" s="94">
        <v>15.5</v>
      </c>
      <c r="H204" s="94">
        <v>14.697020262216926</v>
      </c>
      <c r="I204" s="94">
        <v>14.225621414913958</v>
      </c>
      <c r="J204" s="94">
        <v>13.817273376159886</v>
      </c>
      <c r="K204" s="94">
        <v>13.664995224450811</v>
      </c>
      <c r="L204" s="94">
        <f t="shared" si="18"/>
        <v>13.637153196622437</v>
      </c>
      <c r="M204" s="94">
        <v>-0.1</v>
      </c>
    </row>
    <row r="205" spans="4:13" ht="13.5">
      <c r="D205" s="81" t="s">
        <v>5</v>
      </c>
      <c r="E205" s="104">
        <v>15.747960978730209</v>
      </c>
      <c r="F205" s="94">
        <v>15.520039260592181</v>
      </c>
      <c r="G205" s="94">
        <v>15.34433883608471</v>
      </c>
      <c r="H205" s="94">
        <v>15.06387665198238</v>
      </c>
      <c r="I205" s="94">
        <v>14.929334712168219</v>
      </c>
      <c r="J205" s="94">
        <v>14.58607616749957</v>
      </c>
      <c r="K205" s="94">
        <v>14.601154047910473</v>
      </c>
      <c r="L205" s="94">
        <f t="shared" si="18"/>
        <v>14.779082177161152</v>
      </c>
      <c r="M205" s="94">
        <f>+L205-K205</f>
        <v>0.17792812925067913</v>
      </c>
    </row>
    <row r="206" spans="4:13" ht="13.5">
      <c r="D206" s="81" t="s">
        <v>6</v>
      </c>
      <c r="E206" s="104">
        <v>14.1</v>
      </c>
      <c r="F206" s="94">
        <v>13.823513139695713</v>
      </c>
      <c r="G206" s="94">
        <v>13.528462192013594</v>
      </c>
      <c r="H206" s="94">
        <v>12.850140845070422</v>
      </c>
      <c r="I206" s="94">
        <v>12.557122302158273</v>
      </c>
      <c r="J206" s="94">
        <v>12.354612005856515</v>
      </c>
      <c r="K206" s="94">
        <v>12.298666666666668</v>
      </c>
      <c r="L206" s="94">
        <f t="shared" si="18"/>
        <v>12.375788525082607</v>
      </c>
      <c r="M206" s="94">
        <f>+L206-K206</f>
        <v>0.07712185841593922</v>
      </c>
    </row>
    <row r="207" spans="4:13" s="85" customFormat="1" ht="13.5">
      <c r="D207" s="125" t="s">
        <v>7</v>
      </c>
      <c r="E207" s="105">
        <v>12.7033426183844</v>
      </c>
      <c r="F207" s="97">
        <v>12.422522103303862</v>
      </c>
      <c r="G207" s="97">
        <v>12.288232491662697</v>
      </c>
      <c r="H207" s="97">
        <v>11.821122740247384</v>
      </c>
      <c r="I207" s="97">
        <v>11.568104701890451</v>
      </c>
      <c r="J207" s="97">
        <v>11.390471512770137</v>
      </c>
      <c r="K207" s="97">
        <v>11.236354531797696</v>
      </c>
      <c r="L207" s="97">
        <f t="shared" si="18"/>
        <v>11.05876443997991</v>
      </c>
      <c r="M207" s="97">
        <v>-0.1</v>
      </c>
    </row>
    <row r="208" spans="5:13" ht="13.5">
      <c r="E208" s="106"/>
      <c r="F208" s="106"/>
      <c r="G208" s="106"/>
      <c r="H208" s="106"/>
      <c r="I208" s="106"/>
      <c r="J208" s="106"/>
      <c r="K208" s="106"/>
      <c r="L208" s="106"/>
      <c r="M208" s="107"/>
    </row>
    <row r="209" spans="5:13" ht="13.5">
      <c r="E209" s="106"/>
      <c r="F209" s="106"/>
      <c r="G209" s="106"/>
      <c r="H209" s="106"/>
      <c r="I209" s="106"/>
      <c r="J209" s="106"/>
      <c r="K209" s="106"/>
      <c r="L209" s="106"/>
      <c r="M209" s="107"/>
    </row>
    <row r="210" spans="5:13" ht="13.5">
      <c r="E210" s="106"/>
      <c r="F210" s="106"/>
      <c r="G210" s="106"/>
      <c r="H210" s="106"/>
      <c r="I210" s="106"/>
      <c r="J210" s="106"/>
      <c r="K210" s="106"/>
      <c r="L210" s="106"/>
      <c r="M210" s="107"/>
    </row>
    <row r="211" spans="5:13" ht="13.5">
      <c r="E211" s="106"/>
      <c r="F211" s="106"/>
      <c r="G211" s="106"/>
      <c r="H211" s="106"/>
      <c r="I211" s="106"/>
      <c r="J211" s="106"/>
      <c r="K211" s="106"/>
      <c r="L211" s="106"/>
      <c r="M211" s="107"/>
    </row>
    <row r="212" spans="3:13" ht="14.25">
      <c r="C212" s="31" t="s">
        <v>79</v>
      </c>
      <c r="E212" s="106"/>
      <c r="F212" s="106"/>
      <c r="G212" s="106"/>
      <c r="H212" s="106"/>
      <c r="I212" s="106"/>
      <c r="J212" s="106"/>
      <c r="K212" s="106"/>
      <c r="L212" s="106"/>
      <c r="M212" s="107"/>
    </row>
    <row r="213" spans="5:13" ht="13.5">
      <c r="E213" s="106"/>
      <c r="F213" s="106"/>
      <c r="G213" s="106"/>
      <c r="H213" s="106"/>
      <c r="I213" s="106"/>
      <c r="J213" s="106"/>
      <c r="K213" s="106"/>
      <c r="L213" s="106"/>
      <c r="M213" s="107"/>
    </row>
    <row r="214" spans="4:13" ht="13.5">
      <c r="D214" s="70" t="s">
        <v>98</v>
      </c>
      <c r="E214" s="106"/>
      <c r="F214" s="106"/>
      <c r="G214" s="106"/>
      <c r="H214" s="106"/>
      <c r="I214" s="106"/>
      <c r="J214" s="106"/>
      <c r="K214" s="106"/>
      <c r="L214" s="106"/>
      <c r="M214" s="71" t="s">
        <v>10</v>
      </c>
    </row>
    <row r="215" spans="4:13" s="72" customFormat="1" ht="13.5">
      <c r="D215" s="73" t="s">
        <v>0</v>
      </c>
      <c r="E215" s="74" t="s">
        <v>9</v>
      </c>
      <c r="F215" s="74" t="s">
        <v>85</v>
      </c>
      <c r="G215" s="74" t="s">
        <v>116</v>
      </c>
      <c r="H215" s="74">
        <v>14</v>
      </c>
      <c r="I215" s="74">
        <v>15</v>
      </c>
      <c r="J215" s="74">
        <v>16</v>
      </c>
      <c r="K215" s="75">
        <v>17</v>
      </c>
      <c r="L215" s="75">
        <v>18</v>
      </c>
      <c r="M215" s="76" t="s">
        <v>86</v>
      </c>
    </row>
    <row r="216" spans="4:13" ht="13.5">
      <c r="D216" s="77" t="s">
        <v>1</v>
      </c>
      <c r="E216" s="100">
        <v>11220</v>
      </c>
      <c r="F216" s="80">
        <v>5478</v>
      </c>
      <c r="G216" s="80">
        <v>5479</v>
      </c>
      <c r="H216" s="80">
        <v>5472</v>
      </c>
      <c r="I216" s="80">
        <v>5450</v>
      </c>
      <c r="J216" s="80">
        <v>5429</v>
      </c>
      <c r="K216" s="80">
        <v>5418</v>
      </c>
      <c r="L216" s="80">
        <v>5385</v>
      </c>
      <c r="M216" s="80">
        <f>+L216-K216</f>
        <v>-33</v>
      </c>
    </row>
    <row r="217" spans="4:13" ht="13.5">
      <c r="D217" s="81" t="s">
        <v>2</v>
      </c>
      <c r="E217" s="101">
        <v>845</v>
      </c>
      <c r="F217" s="84">
        <f aca="true" t="shared" si="19" ref="F217:K217">SUM(F218:F222)</f>
        <v>427</v>
      </c>
      <c r="G217" s="84">
        <f t="shared" si="19"/>
        <v>428</v>
      </c>
      <c r="H217" s="84">
        <f t="shared" si="19"/>
        <v>426</v>
      </c>
      <c r="I217" s="84">
        <f t="shared" si="19"/>
        <v>427</v>
      </c>
      <c r="J217" s="84">
        <f t="shared" si="19"/>
        <v>428</v>
      </c>
      <c r="K217" s="84">
        <f t="shared" si="19"/>
        <v>422</v>
      </c>
      <c r="L217" s="84">
        <f>SUM(L218:L222)</f>
        <v>416</v>
      </c>
      <c r="M217" s="84">
        <f aca="true" t="shared" si="20" ref="M217:M222">+L217-K217</f>
        <v>-6</v>
      </c>
    </row>
    <row r="218" spans="4:13" ht="13.5">
      <c r="D218" s="81" t="s">
        <v>3</v>
      </c>
      <c r="E218" s="101">
        <v>62</v>
      </c>
      <c r="F218" s="84">
        <v>36</v>
      </c>
      <c r="G218" s="84">
        <v>38</v>
      </c>
      <c r="H218" s="84">
        <v>36</v>
      </c>
      <c r="I218" s="84">
        <v>35</v>
      </c>
      <c r="J218" s="84">
        <v>36</v>
      </c>
      <c r="K218" s="84">
        <v>31</v>
      </c>
      <c r="L218" s="84">
        <v>31</v>
      </c>
      <c r="M218" s="84">
        <f t="shared" si="20"/>
        <v>0</v>
      </c>
    </row>
    <row r="219" spans="4:13" ht="13.5">
      <c r="D219" s="81" t="s">
        <v>4</v>
      </c>
      <c r="E219" s="101">
        <v>180</v>
      </c>
      <c r="F219" s="84">
        <v>107</v>
      </c>
      <c r="G219" s="84">
        <v>106</v>
      </c>
      <c r="H219" s="84">
        <v>106</v>
      </c>
      <c r="I219" s="84">
        <v>107</v>
      </c>
      <c r="J219" s="84">
        <v>108</v>
      </c>
      <c r="K219" s="84">
        <v>108</v>
      </c>
      <c r="L219" s="84">
        <v>100</v>
      </c>
      <c r="M219" s="84">
        <f t="shared" si="20"/>
        <v>-8</v>
      </c>
    </row>
    <row r="220" spans="4:13" ht="13.5">
      <c r="D220" s="81" t="s">
        <v>5</v>
      </c>
      <c r="E220" s="101">
        <v>285</v>
      </c>
      <c r="F220" s="84">
        <v>141</v>
      </c>
      <c r="G220" s="84">
        <v>141</v>
      </c>
      <c r="H220" s="84">
        <v>141</v>
      </c>
      <c r="I220" s="84">
        <v>142</v>
      </c>
      <c r="J220" s="84">
        <v>141</v>
      </c>
      <c r="K220" s="84">
        <v>140</v>
      </c>
      <c r="L220" s="84">
        <v>139</v>
      </c>
      <c r="M220" s="84">
        <f t="shared" si="20"/>
        <v>-1</v>
      </c>
    </row>
    <row r="221" spans="4:13" ht="13.5">
      <c r="D221" s="81" t="s">
        <v>6</v>
      </c>
      <c r="E221" s="101">
        <v>200</v>
      </c>
      <c r="F221" s="84">
        <v>92</v>
      </c>
      <c r="G221" s="84">
        <v>92</v>
      </c>
      <c r="H221" s="84">
        <v>92</v>
      </c>
      <c r="I221" s="84">
        <v>92</v>
      </c>
      <c r="J221" s="84">
        <v>92</v>
      </c>
      <c r="K221" s="84">
        <v>92</v>
      </c>
      <c r="L221" s="84">
        <v>94</v>
      </c>
      <c r="M221" s="84">
        <f t="shared" si="20"/>
        <v>2</v>
      </c>
    </row>
    <row r="222" spans="4:13" s="85" customFormat="1" ht="13.5">
      <c r="D222" s="125" t="s">
        <v>7</v>
      </c>
      <c r="E222" s="102">
        <v>118</v>
      </c>
      <c r="F222" s="88">
        <v>51</v>
      </c>
      <c r="G222" s="88">
        <v>51</v>
      </c>
      <c r="H222" s="88">
        <v>51</v>
      </c>
      <c r="I222" s="88">
        <v>51</v>
      </c>
      <c r="J222" s="88">
        <v>51</v>
      </c>
      <c r="K222" s="88">
        <v>51</v>
      </c>
      <c r="L222" s="88">
        <v>52</v>
      </c>
      <c r="M222" s="88">
        <f t="shared" si="20"/>
        <v>1</v>
      </c>
    </row>
    <row r="223" spans="5:13" ht="13.5">
      <c r="E223" s="106"/>
      <c r="F223" s="106"/>
      <c r="G223" s="106"/>
      <c r="H223" s="106"/>
      <c r="I223" s="106"/>
      <c r="J223" s="106"/>
      <c r="K223" s="106"/>
      <c r="L223" s="106"/>
      <c r="M223" s="107"/>
    </row>
    <row r="224" spans="5:13" ht="13.5">
      <c r="E224" s="106"/>
      <c r="F224" s="106"/>
      <c r="G224" s="106"/>
      <c r="H224" s="106"/>
      <c r="I224" s="106"/>
      <c r="J224" s="106"/>
      <c r="K224" s="106"/>
      <c r="L224" s="106"/>
      <c r="M224" s="107"/>
    </row>
    <row r="225" spans="5:13" ht="13.5">
      <c r="E225" s="106"/>
      <c r="F225" s="106"/>
      <c r="G225" s="106"/>
      <c r="H225" s="106"/>
      <c r="I225" s="106"/>
      <c r="J225" s="106"/>
      <c r="K225" s="106"/>
      <c r="L225" s="106"/>
      <c r="M225" s="107"/>
    </row>
    <row r="226" spans="4:13" ht="13.5">
      <c r="D226" s="70" t="s">
        <v>99</v>
      </c>
      <c r="E226" s="106"/>
      <c r="F226" s="106"/>
      <c r="G226" s="106"/>
      <c r="H226" s="106"/>
      <c r="I226" s="106"/>
      <c r="J226" s="106"/>
      <c r="K226" s="106"/>
      <c r="L226" s="106"/>
      <c r="M226" s="71" t="s">
        <v>58</v>
      </c>
    </row>
    <row r="227" spans="4:13" s="72" customFormat="1" ht="13.5">
      <c r="D227" s="73" t="s">
        <v>0</v>
      </c>
      <c r="E227" s="74" t="s">
        <v>9</v>
      </c>
      <c r="F227" s="74" t="s">
        <v>85</v>
      </c>
      <c r="G227" s="74" t="s">
        <v>116</v>
      </c>
      <c r="H227" s="74">
        <v>14</v>
      </c>
      <c r="I227" s="74">
        <v>15</v>
      </c>
      <c r="J227" s="74">
        <v>16</v>
      </c>
      <c r="K227" s="75">
        <v>17</v>
      </c>
      <c r="L227" s="75">
        <v>18</v>
      </c>
      <c r="M227" s="76" t="s">
        <v>86</v>
      </c>
    </row>
    <row r="228" spans="4:13" ht="13.5">
      <c r="D228" s="77" t="s">
        <v>1</v>
      </c>
      <c r="E228" s="100">
        <v>4243762</v>
      </c>
      <c r="F228" s="80">
        <v>4165434</v>
      </c>
      <c r="G228" s="80">
        <v>4061756</v>
      </c>
      <c r="H228" s="80">
        <v>3929352</v>
      </c>
      <c r="I228" s="80">
        <v>3809827</v>
      </c>
      <c r="J228" s="80">
        <v>3719048</v>
      </c>
      <c r="K228" s="80">
        <v>3605242</v>
      </c>
      <c r="L228" s="80">
        <v>3494513</v>
      </c>
      <c r="M228" s="80">
        <f>+L228-K228</f>
        <v>-110729</v>
      </c>
    </row>
    <row r="229" spans="4:13" ht="13.5">
      <c r="D229" s="81" t="s">
        <v>2</v>
      </c>
      <c r="E229" s="101">
        <v>269771</v>
      </c>
      <c r="F229" s="84">
        <f aca="true" t="shared" si="21" ref="F229:K229">SUM(F230:F234)</f>
        <v>268078</v>
      </c>
      <c r="G229" s="84">
        <f t="shared" si="21"/>
        <v>259972</v>
      </c>
      <c r="H229" s="84">
        <f t="shared" si="21"/>
        <v>250764</v>
      </c>
      <c r="I229" s="84">
        <f t="shared" si="21"/>
        <v>241676</v>
      </c>
      <c r="J229" s="84">
        <f t="shared" si="21"/>
        <v>233637</v>
      </c>
      <c r="K229" s="84">
        <f t="shared" si="21"/>
        <v>225167</v>
      </c>
      <c r="L229" s="84">
        <f>SUM(L230:L234)</f>
        <v>217311</v>
      </c>
      <c r="M229" s="84">
        <f aca="true" t="shared" si="22" ref="M229:M234">+L229-K229</f>
        <v>-7856</v>
      </c>
    </row>
    <row r="230" spans="4:13" ht="13.5">
      <c r="D230" s="81" t="s">
        <v>3</v>
      </c>
      <c r="E230" s="101">
        <v>23128</v>
      </c>
      <c r="F230" s="84">
        <v>22740</v>
      </c>
      <c r="G230" s="84">
        <v>22018</v>
      </c>
      <c r="H230" s="84">
        <v>21395</v>
      </c>
      <c r="I230" s="84">
        <v>20543</v>
      </c>
      <c r="J230" s="84">
        <v>20011</v>
      </c>
      <c r="K230" s="84">
        <v>19169</v>
      </c>
      <c r="L230" s="84">
        <v>18665</v>
      </c>
      <c r="M230" s="84">
        <f t="shared" si="22"/>
        <v>-504</v>
      </c>
    </row>
    <row r="231" spans="4:13" ht="13.5">
      <c r="D231" s="81" t="s">
        <v>4</v>
      </c>
      <c r="E231" s="101">
        <v>68579</v>
      </c>
      <c r="F231" s="84">
        <v>70897</v>
      </c>
      <c r="G231" s="84">
        <v>69285</v>
      </c>
      <c r="H231" s="84">
        <v>66589</v>
      </c>
      <c r="I231" s="84">
        <v>64232</v>
      </c>
      <c r="J231" s="84">
        <v>61881</v>
      </c>
      <c r="K231" s="84">
        <v>59841</v>
      </c>
      <c r="L231" s="84">
        <v>57783</v>
      </c>
      <c r="M231" s="84">
        <f t="shared" si="22"/>
        <v>-2058</v>
      </c>
    </row>
    <row r="232" spans="4:13" ht="13.5">
      <c r="D232" s="81" t="s">
        <v>5</v>
      </c>
      <c r="E232" s="101">
        <v>98472</v>
      </c>
      <c r="F232" s="84">
        <v>96861</v>
      </c>
      <c r="G232" s="84">
        <v>93263</v>
      </c>
      <c r="H232" s="84">
        <v>90295</v>
      </c>
      <c r="I232" s="84">
        <v>87092</v>
      </c>
      <c r="J232" s="84">
        <v>84567</v>
      </c>
      <c r="K232" s="84">
        <v>81775</v>
      </c>
      <c r="L232" s="84">
        <v>79363</v>
      </c>
      <c r="M232" s="84">
        <f t="shared" si="22"/>
        <v>-2412</v>
      </c>
    </row>
    <row r="233" spans="4:13" ht="13.5">
      <c r="D233" s="81" t="s">
        <v>6</v>
      </c>
      <c r="E233" s="101">
        <v>52229</v>
      </c>
      <c r="F233" s="84">
        <v>50612</v>
      </c>
      <c r="G233" s="84">
        <v>48995</v>
      </c>
      <c r="H233" s="84">
        <v>46931</v>
      </c>
      <c r="I233" s="84">
        <v>44864</v>
      </c>
      <c r="J233" s="84">
        <v>42962</v>
      </c>
      <c r="K233" s="84">
        <v>41106</v>
      </c>
      <c r="L233" s="84">
        <v>39157</v>
      </c>
      <c r="M233" s="84">
        <f t="shared" si="22"/>
        <v>-1949</v>
      </c>
    </row>
    <row r="234" spans="4:13" s="85" customFormat="1" ht="13.5">
      <c r="D234" s="125" t="s">
        <v>7</v>
      </c>
      <c r="E234" s="102">
        <v>27363</v>
      </c>
      <c r="F234" s="88">
        <v>26968</v>
      </c>
      <c r="G234" s="88">
        <v>26411</v>
      </c>
      <c r="H234" s="88">
        <v>25554</v>
      </c>
      <c r="I234" s="88">
        <v>24945</v>
      </c>
      <c r="J234" s="88">
        <v>24216</v>
      </c>
      <c r="K234" s="88">
        <v>23276</v>
      </c>
      <c r="L234" s="88">
        <v>22343</v>
      </c>
      <c r="M234" s="88">
        <f t="shared" si="22"/>
        <v>-933</v>
      </c>
    </row>
    <row r="235" spans="5:13" ht="13.5">
      <c r="E235" s="106"/>
      <c r="F235" s="106"/>
      <c r="G235" s="106"/>
      <c r="H235" s="106"/>
      <c r="I235" s="106"/>
      <c r="J235" s="106"/>
      <c r="K235" s="106"/>
      <c r="L235" s="106"/>
      <c r="M235" s="107"/>
    </row>
    <row r="236" spans="5:13" ht="13.5">
      <c r="E236" s="106"/>
      <c r="F236" s="106"/>
      <c r="G236" s="106"/>
      <c r="H236" s="106"/>
      <c r="I236" s="106"/>
      <c r="J236" s="106"/>
      <c r="K236" s="106"/>
      <c r="L236" s="106"/>
      <c r="M236" s="107"/>
    </row>
    <row r="237" spans="5:13" ht="13.5">
      <c r="E237" s="106"/>
      <c r="F237" s="106"/>
      <c r="G237" s="106"/>
      <c r="H237" s="106"/>
      <c r="I237" s="106"/>
      <c r="J237" s="106"/>
      <c r="K237" s="106"/>
      <c r="L237" s="106"/>
      <c r="M237" s="107"/>
    </row>
    <row r="238" spans="5:13" ht="13.5">
      <c r="E238" s="106"/>
      <c r="F238" s="106"/>
      <c r="G238" s="106"/>
      <c r="H238" s="106"/>
      <c r="I238" s="106"/>
      <c r="J238" s="106"/>
      <c r="K238" s="106"/>
      <c r="L238" s="106"/>
      <c r="M238" s="107"/>
    </row>
    <row r="239" spans="4:13" ht="13.5">
      <c r="D239" s="70" t="s">
        <v>100</v>
      </c>
      <c r="E239" s="106"/>
      <c r="F239" s="106"/>
      <c r="G239" s="106"/>
      <c r="H239" s="106"/>
      <c r="I239" s="106"/>
      <c r="J239" s="106"/>
      <c r="K239" s="106"/>
      <c r="L239" s="106"/>
      <c r="M239" s="71" t="s">
        <v>58</v>
      </c>
    </row>
    <row r="240" spans="4:13" s="72" customFormat="1" ht="13.5">
      <c r="D240" s="73" t="s">
        <v>0</v>
      </c>
      <c r="E240" s="74" t="s">
        <v>9</v>
      </c>
      <c r="F240" s="74" t="s">
        <v>85</v>
      </c>
      <c r="G240" s="74" t="s">
        <v>116</v>
      </c>
      <c r="H240" s="74">
        <v>14</v>
      </c>
      <c r="I240" s="74">
        <v>15</v>
      </c>
      <c r="J240" s="74">
        <v>16</v>
      </c>
      <c r="K240" s="75">
        <v>17</v>
      </c>
      <c r="L240" s="75">
        <v>18</v>
      </c>
      <c r="M240" s="76" t="s">
        <v>86</v>
      </c>
    </row>
    <row r="241" spans="4:13" ht="13.5">
      <c r="D241" s="77" t="s">
        <v>1</v>
      </c>
      <c r="E241" s="103">
        <v>378.2</v>
      </c>
      <c r="F241" s="91">
        <f aca="true" t="shared" si="23" ref="F241:K247">F228/F216</f>
        <v>760.3932092004382</v>
      </c>
      <c r="G241" s="91">
        <f t="shared" si="23"/>
        <v>741.3316298594634</v>
      </c>
      <c r="H241" s="91">
        <f t="shared" si="23"/>
        <v>718.0833333333334</v>
      </c>
      <c r="I241" s="91">
        <f t="shared" si="23"/>
        <v>699.0508256880734</v>
      </c>
      <c r="J241" s="91">
        <f t="shared" si="23"/>
        <v>685.0337078651686</v>
      </c>
      <c r="K241" s="91">
        <f t="shared" si="23"/>
        <v>665.4193429309709</v>
      </c>
      <c r="L241" s="91">
        <f aca="true" t="shared" si="24" ref="L241:L247">L228/L216</f>
        <v>648.9346332404829</v>
      </c>
      <c r="M241" s="91">
        <f>+L241-K241</f>
        <v>-16.48470969048799</v>
      </c>
    </row>
    <row r="242" spans="4:13" ht="13.5">
      <c r="D242" s="81" t="s">
        <v>2</v>
      </c>
      <c r="E242" s="104">
        <v>319.3</v>
      </c>
      <c r="F242" s="94">
        <f t="shared" si="23"/>
        <v>627.8173302107729</v>
      </c>
      <c r="G242" s="94">
        <f t="shared" si="23"/>
        <v>607.411214953271</v>
      </c>
      <c r="H242" s="94">
        <f t="shared" si="23"/>
        <v>588.6478873239437</v>
      </c>
      <c r="I242" s="94">
        <f t="shared" si="23"/>
        <v>565.9859484777518</v>
      </c>
      <c r="J242" s="94">
        <f t="shared" si="23"/>
        <v>545.8808411214953</v>
      </c>
      <c r="K242" s="94">
        <f t="shared" si="23"/>
        <v>533.5710900473933</v>
      </c>
      <c r="L242" s="94">
        <f t="shared" si="24"/>
        <v>522.3822115384615</v>
      </c>
      <c r="M242" s="94">
        <f aca="true" t="shared" si="25" ref="M242:M247">+L242-K242</f>
        <v>-11.188878508931793</v>
      </c>
    </row>
    <row r="243" spans="4:13" ht="13.5">
      <c r="D243" s="81" t="s">
        <v>3</v>
      </c>
      <c r="E243" s="104">
        <v>373</v>
      </c>
      <c r="F243" s="94">
        <f t="shared" si="23"/>
        <v>631.6666666666666</v>
      </c>
      <c r="G243" s="94">
        <f t="shared" si="23"/>
        <v>579.421052631579</v>
      </c>
      <c r="H243" s="94">
        <f t="shared" si="23"/>
        <v>594.3055555555555</v>
      </c>
      <c r="I243" s="94">
        <f t="shared" si="23"/>
        <v>586.9428571428572</v>
      </c>
      <c r="J243" s="94">
        <f t="shared" si="23"/>
        <v>555.8611111111111</v>
      </c>
      <c r="K243" s="94">
        <f t="shared" si="23"/>
        <v>618.3548387096774</v>
      </c>
      <c r="L243" s="94">
        <f t="shared" si="24"/>
        <v>602.0967741935484</v>
      </c>
      <c r="M243" s="94">
        <f t="shared" si="25"/>
        <v>-16.258064516129025</v>
      </c>
    </row>
    <row r="244" spans="4:13" ht="13.5">
      <c r="D244" s="81" t="s">
        <v>4</v>
      </c>
      <c r="E244" s="104">
        <v>381</v>
      </c>
      <c r="F244" s="94">
        <f t="shared" si="23"/>
        <v>662.588785046729</v>
      </c>
      <c r="G244" s="94">
        <f t="shared" si="23"/>
        <v>653.6320754716982</v>
      </c>
      <c r="H244" s="94">
        <f t="shared" si="23"/>
        <v>628.1981132075472</v>
      </c>
      <c r="I244" s="94">
        <f t="shared" si="23"/>
        <v>600.2990654205607</v>
      </c>
      <c r="J244" s="94">
        <f t="shared" si="23"/>
        <v>572.9722222222222</v>
      </c>
      <c r="K244" s="94">
        <f t="shared" si="23"/>
        <v>554.0833333333334</v>
      </c>
      <c r="L244" s="94">
        <f t="shared" si="24"/>
        <v>577.83</v>
      </c>
      <c r="M244" s="94">
        <f t="shared" si="25"/>
        <v>23.74666666666667</v>
      </c>
    </row>
    <row r="245" spans="4:13" ht="13.5">
      <c r="D245" s="81" t="s">
        <v>5</v>
      </c>
      <c r="E245" s="104">
        <v>345.5</v>
      </c>
      <c r="F245" s="94">
        <f t="shared" si="23"/>
        <v>686.9574468085107</v>
      </c>
      <c r="G245" s="94">
        <f t="shared" si="23"/>
        <v>661.4397163120567</v>
      </c>
      <c r="H245" s="94">
        <f t="shared" si="23"/>
        <v>640.3900709219859</v>
      </c>
      <c r="I245" s="94">
        <f t="shared" si="23"/>
        <v>613.3239436619718</v>
      </c>
      <c r="J245" s="94">
        <f t="shared" si="23"/>
        <v>599.7659574468086</v>
      </c>
      <c r="K245" s="94">
        <f t="shared" si="23"/>
        <v>584.1071428571429</v>
      </c>
      <c r="L245" s="94">
        <f t="shared" si="24"/>
        <v>570.956834532374</v>
      </c>
      <c r="M245" s="94">
        <v>-13.1</v>
      </c>
    </row>
    <row r="246" spans="4:13" ht="13.5">
      <c r="D246" s="81" t="s">
        <v>6</v>
      </c>
      <c r="E246" s="104">
        <v>261.1</v>
      </c>
      <c r="F246" s="94">
        <f t="shared" si="23"/>
        <v>550.1304347826087</v>
      </c>
      <c r="G246" s="94">
        <f t="shared" si="23"/>
        <v>532.554347826087</v>
      </c>
      <c r="H246" s="94">
        <f t="shared" si="23"/>
        <v>510.1195652173913</v>
      </c>
      <c r="I246" s="94">
        <f t="shared" si="23"/>
        <v>487.6521739130435</v>
      </c>
      <c r="J246" s="94">
        <f t="shared" si="23"/>
        <v>466.9782608695652</v>
      </c>
      <c r="K246" s="94">
        <f t="shared" si="23"/>
        <v>446.80434782608694</v>
      </c>
      <c r="L246" s="94">
        <f t="shared" si="24"/>
        <v>416.56382978723406</v>
      </c>
      <c r="M246" s="94">
        <f t="shared" si="25"/>
        <v>-30.240518038852883</v>
      </c>
    </row>
    <row r="247" spans="4:13" s="85" customFormat="1" ht="13.5">
      <c r="D247" s="125" t="s">
        <v>7</v>
      </c>
      <c r="E247" s="105">
        <v>231.9</v>
      </c>
      <c r="F247" s="117">
        <f t="shared" si="23"/>
        <v>528.7843137254902</v>
      </c>
      <c r="G247" s="97">
        <f t="shared" si="23"/>
        <v>517.8627450980392</v>
      </c>
      <c r="H247" s="97">
        <f t="shared" si="23"/>
        <v>501.05882352941177</v>
      </c>
      <c r="I247" s="97">
        <f t="shared" si="23"/>
        <v>489.11764705882354</v>
      </c>
      <c r="J247" s="97">
        <f t="shared" si="23"/>
        <v>474.8235294117647</v>
      </c>
      <c r="K247" s="97">
        <f t="shared" si="23"/>
        <v>456.3921568627451</v>
      </c>
      <c r="L247" s="97">
        <f t="shared" si="24"/>
        <v>429.6730769230769</v>
      </c>
      <c r="M247" s="97">
        <f t="shared" si="25"/>
        <v>-26.719079939668177</v>
      </c>
    </row>
    <row r="248" spans="5:13" ht="13.5">
      <c r="E248" s="106"/>
      <c r="F248" s="106"/>
      <c r="G248" s="106"/>
      <c r="H248" s="106"/>
      <c r="I248" s="106"/>
      <c r="J248" s="106"/>
      <c r="K248" s="106"/>
      <c r="L248" s="106"/>
      <c r="M248" s="107"/>
    </row>
    <row r="249" spans="5:13" ht="13.5">
      <c r="E249" s="106"/>
      <c r="F249" s="106"/>
      <c r="G249" s="106"/>
      <c r="H249" s="106"/>
      <c r="I249" s="106"/>
      <c r="J249" s="106"/>
      <c r="K249" s="106"/>
      <c r="L249" s="106"/>
      <c r="M249" s="107"/>
    </row>
    <row r="250" spans="5:13" ht="13.5">
      <c r="E250" s="106"/>
      <c r="F250" s="106"/>
      <c r="G250" s="106"/>
      <c r="H250" s="106"/>
      <c r="I250" s="106"/>
      <c r="J250" s="106"/>
      <c r="K250" s="106"/>
      <c r="L250" s="106"/>
      <c r="M250" s="107"/>
    </row>
    <row r="251" spans="5:13" ht="13.5">
      <c r="E251" s="106"/>
      <c r="F251" s="106"/>
      <c r="G251" s="106"/>
      <c r="H251" s="106"/>
      <c r="I251" s="106"/>
      <c r="J251" s="106"/>
      <c r="K251" s="106"/>
      <c r="L251" s="106"/>
      <c r="M251" s="107"/>
    </row>
    <row r="252" spans="4:13" ht="13.5">
      <c r="D252" s="70" t="s">
        <v>101</v>
      </c>
      <c r="E252" s="106"/>
      <c r="F252" s="106"/>
      <c r="G252" s="106"/>
      <c r="H252" s="106"/>
      <c r="I252" s="106"/>
      <c r="J252" s="106"/>
      <c r="K252" s="106"/>
      <c r="L252" s="106"/>
      <c r="M252" s="71" t="s">
        <v>58</v>
      </c>
    </row>
    <row r="253" spans="4:13" s="72" customFormat="1" ht="13.5">
      <c r="D253" s="73" t="s">
        <v>0</v>
      </c>
      <c r="E253" s="74" t="s">
        <v>9</v>
      </c>
      <c r="F253" s="74" t="s">
        <v>85</v>
      </c>
      <c r="G253" s="74" t="s">
        <v>116</v>
      </c>
      <c r="H253" s="74">
        <v>14</v>
      </c>
      <c r="I253" s="74">
        <v>15</v>
      </c>
      <c r="J253" s="74">
        <v>16</v>
      </c>
      <c r="K253" s="75">
        <v>17</v>
      </c>
      <c r="L253" s="75">
        <v>18</v>
      </c>
      <c r="M253" s="76" t="s">
        <v>86</v>
      </c>
    </row>
    <row r="254" spans="4:13" ht="13.5">
      <c r="D254" s="77" t="s">
        <v>1</v>
      </c>
      <c r="E254" s="100">
        <v>262226</v>
      </c>
      <c r="F254" s="80">
        <v>269027</v>
      </c>
      <c r="G254" s="80">
        <v>266548</v>
      </c>
      <c r="H254" s="80">
        <v>262371</v>
      </c>
      <c r="I254" s="80">
        <v>258537</v>
      </c>
      <c r="J254" s="80">
        <v>255605</v>
      </c>
      <c r="K254" s="80">
        <v>251408</v>
      </c>
      <c r="L254" s="80">
        <v>247804</v>
      </c>
      <c r="M254" s="80">
        <f>+L254-K254</f>
        <v>-3604</v>
      </c>
    </row>
    <row r="255" spans="4:13" ht="13.5">
      <c r="D255" s="81" t="s">
        <v>2</v>
      </c>
      <c r="E255" s="101">
        <v>17918</v>
      </c>
      <c r="F255" s="84">
        <f aca="true" t="shared" si="26" ref="F255:K255">SUM(F256:F260)</f>
        <v>18947</v>
      </c>
      <c r="G255" s="84">
        <f t="shared" si="26"/>
        <v>18703</v>
      </c>
      <c r="H255" s="84">
        <f t="shared" si="26"/>
        <v>18311</v>
      </c>
      <c r="I255" s="84">
        <f t="shared" si="26"/>
        <v>18039</v>
      </c>
      <c r="J255" s="84">
        <f t="shared" si="26"/>
        <v>17752</v>
      </c>
      <c r="K255" s="84">
        <f t="shared" si="26"/>
        <v>17282</v>
      </c>
      <c r="L255" s="84">
        <f>SUM(L256:L260)</f>
        <v>16897</v>
      </c>
      <c r="M255" s="84">
        <f aca="true" t="shared" si="27" ref="M255:M260">+L255-K255</f>
        <v>-385</v>
      </c>
    </row>
    <row r="256" spans="4:13" ht="13.5">
      <c r="D256" s="81" t="s">
        <v>3</v>
      </c>
      <c r="E256" s="101">
        <v>1509</v>
      </c>
      <c r="F256" s="84">
        <v>1672</v>
      </c>
      <c r="G256" s="84">
        <v>1680</v>
      </c>
      <c r="H256" s="84">
        <v>1678</v>
      </c>
      <c r="I256" s="84">
        <v>1665</v>
      </c>
      <c r="J256" s="84">
        <v>1655</v>
      </c>
      <c r="K256" s="84">
        <v>1596</v>
      </c>
      <c r="L256" s="84">
        <v>1589</v>
      </c>
      <c r="M256" s="84">
        <f t="shared" si="27"/>
        <v>-7</v>
      </c>
    </row>
    <row r="257" spans="4:13" ht="13.5">
      <c r="D257" s="81" t="s">
        <v>4</v>
      </c>
      <c r="E257" s="101">
        <v>4285</v>
      </c>
      <c r="F257" s="84">
        <v>4721</v>
      </c>
      <c r="G257" s="84">
        <v>4654</v>
      </c>
      <c r="H257" s="84">
        <v>4565</v>
      </c>
      <c r="I257" s="84">
        <v>4528</v>
      </c>
      <c r="J257" s="84">
        <v>4442</v>
      </c>
      <c r="K257" s="84">
        <v>4356</v>
      </c>
      <c r="L257" s="84">
        <v>4254</v>
      </c>
      <c r="M257" s="84">
        <f t="shared" si="27"/>
        <v>-102</v>
      </c>
    </row>
    <row r="258" spans="4:13" ht="13.5">
      <c r="D258" s="81" t="s">
        <v>5</v>
      </c>
      <c r="E258" s="101">
        <v>6253</v>
      </c>
      <c r="F258" s="84">
        <v>6866</v>
      </c>
      <c r="G258" s="84">
        <v>6722</v>
      </c>
      <c r="H258" s="84">
        <v>6512</v>
      </c>
      <c r="I258" s="84">
        <v>6325</v>
      </c>
      <c r="J258" s="84">
        <v>6233</v>
      </c>
      <c r="K258" s="84">
        <v>6016</v>
      </c>
      <c r="L258" s="84">
        <v>5876</v>
      </c>
      <c r="M258" s="84">
        <f t="shared" si="27"/>
        <v>-140</v>
      </c>
    </row>
    <row r="259" spans="4:13" ht="13.5">
      <c r="D259" s="81" t="s">
        <v>6</v>
      </c>
      <c r="E259" s="101">
        <v>3717</v>
      </c>
      <c r="F259" s="84">
        <v>3561</v>
      </c>
      <c r="G259" s="84">
        <v>3538</v>
      </c>
      <c r="H259" s="84">
        <v>3480</v>
      </c>
      <c r="I259" s="84">
        <v>3445</v>
      </c>
      <c r="J259" s="84">
        <v>3389</v>
      </c>
      <c r="K259" s="84">
        <v>3314</v>
      </c>
      <c r="L259" s="84">
        <v>3222</v>
      </c>
      <c r="M259" s="84">
        <f t="shared" si="27"/>
        <v>-92</v>
      </c>
    </row>
    <row r="260" spans="4:13" s="85" customFormat="1" ht="13.5">
      <c r="D260" s="125" t="s">
        <v>7</v>
      </c>
      <c r="E260" s="102">
        <v>2154</v>
      </c>
      <c r="F260" s="88">
        <v>2127</v>
      </c>
      <c r="G260" s="88">
        <v>2109</v>
      </c>
      <c r="H260" s="88">
        <v>2076</v>
      </c>
      <c r="I260" s="88">
        <v>2076</v>
      </c>
      <c r="J260" s="88">
        <v>2033</v>
      </c>
      <c r="K260" s="88">
        <v>2000</v>
      </c>
      <c r="L260" s="88">
        <v>1956</v>
      </c>
      <c r="M260" s="88">
        <f t="shared" si="27"/>
        <v>-44</v>
      </c>
    </row>
    <row r="261" spans="5:13" ht="13.5">
      <c r="E261" s="106"/>
      <c r="F261" s="106"/>
      <c r="G261" s="106"/>
      <c r="H261" s="106"/>
      <c r="I261" s="106"/>
      <c r="J261" s="106"/>
      <c r="K261" s="106"/>
      <c r="L261" s="106"/>
      <c r="M261" s="107"/>
    </row>
    <row r="262" spans="5:13" ht="13.5">
      <c r="E262" s="106"/>
      <c r="F262" s="106"/>
      <c r="G262" s="106"/>
      <c r="H262" s="106"/>
      <c r="I262" s="106"/>
      <c r="J262" s="106"/>
      <c r="K262" s="106"/>
      <c r="L262" s="106"/>
      <c r="M262" s="107"/>
    </row>
    <row r="263" spans="5:13" ht="13.5">
      <c r="E263" s="106"/>
      <c r="F263" s="106"/>
      <c r="G263" s="106"/>
      <c r="H263" s="106"/>
      <c r="I263" s="106"/>
      <c r="J263" s="106"/>
      <c r="K263" s="106"/>
      <c r="L263" s="106"/>
      <c r="M263" s="107"/>
    </row>
    <row r="264" spans="5:13" ht="13.5">
      <c r="E264" s="106"/>
      <c r="F264" s="106"/>
      <c r="G264" s="106"/>
      <c r="H264" s="106"/>
      <c r="I264" s="106"/>
      <c r="J264" s="106"/>
      <c r="K264" s="106"/>
      <c r="L264" s="106"/>
      <c r="M264" s="107"/>
    </row>
    <row r="265" spans="4:13" ht="13.5">
      <c r="D265" s="70" t="s">
        <v>102</v>
      </c>
      <c r="E265" s="106"/>
      <c r="F265" s="106"/>
      <c r="G265" s="106"/>
      <c r="H265" s="106"/>
      <c r="I265" s="106"/>
      <c r="J265" s="106"/>
      <c r="K265" s="106"/>
      <c r="L265" s="106"/>
      <c r="M265" s="71" t="s">
        <v>58</v>
      </c>
    </row>
    <row r="266" spans="4:13" s="72" customFormat="1" ht="13.5">
      <c r="D266" s="73" t="s">
        <v>0</v>
      </c>
      <c r="E266" s="74" t="s">
        <v>9</v>
      </c>
      <c r="F266" s="74" t="s">
        <v>85</v>
      </c>
      <c r="G266" s="74" t="s">
        <v>116</v>
      </c>
      <c r="H266" s="74">
        <v>14</v>
      </c>
      <c r="I266" s="74">
        <v>15</v>
      </c>
      <c r="J266" s="74">
        <v>16</v>
      </c>
      <c r="K266" s="75">
        <v>17</v>
      </c>
      <c r="L266" s="75">
        <v>18</v>
      </c>
      <c r="M266" s="76" t="s">
        <v>86</v>
      </c>
    </row>
    <row r="267" spans="4:13" ht="13.5">
      <c r="D267" s="77" t="s">
        <v>1</v>
      </c>
      <c r="E267" s="103">
        <v>16.184349424515855</v>
      </c>
      <c r="F267" s="91">
        <f aca="true" t="shared" si="28" ref="F267:K273">F228/F254</f>
        <v>15.483330669412364</v>
      </c>
      <c r="G267" s="91">
        <f t="shared" si="28"/>
        <v>15.238366072902442</v>
      </c>
      <c r="H267" s="91">
        <f t="shared" si="28"/>
        <v>14.976319791440366</v>
      </c>
      <c r="I267" s="91">
        <f t="shared" si="28"/>
        <v>14.7360996685194</v>
      </c>
      <c r="J267" s="91">
        <f t="shared" si="28"/>
        <v>14.549981416638955</v>
      </c>
      <c r="K267" s="91">
        <f t="shared" si="28"/>
        <v>14.34020397123401</v>
      </c>
      <c r="L267" s="91">
        <f aca="true" t="shared" si="29" ref="L267:L273">L228/L254</f>
        <v>14.101923294216396</v>
      </c>
      <c r="M267" s="91">
        <f>+L267-K267</f>
        <v>-0.23828067701761313</v>
      </c>
    </row>
    <row r="268" spans="4:13" ht="13.5">
      <c r="D268" s="81" t="s">
        <v>2</v>
      </c>
      <c r="E268" s="104">
        <v>15.1</v>
      </c>
      <c r="F268" s="94">
        <f t="shared" si="28"/>
        <v>14.148836227371088</v>
      </c>
      <c r="G268" s="94">
        <f t="shared" si="28"/>
        <v>13.900016040207454</v>
      </c>
      <c r="H268" s="94">
        <f t="shared" si="28"/>
        <v>13.694719021353285</v>
      </c>
      <c r="I268" s="94">
        <f t="shared" si="28"/>
        <v>13.39741670824325</v>
      </c>
      <c r="J268" s="94">
        <f t="shared" si="28"/>
        <v>13.161164939161784</v>
      </c>
      <c r="K268" s="94">
        <f t="shared" si="28"/>
        <v>13.028989700266173</v>
      </c>
      <c r="L268" s="94">
        <f t="shared" si="29"/>
        <v>12.860922057169912</v>
      </c>
      <c r="M268" s="94">
        <v>-0.1</v>
      </c>
    </row>
    <row r="269" spans="4:13" ht="13.5">
      <c r="D269" s="81" t="s">
        <v>3</v>
      </c>
      <c r="E269" s="104">
        <v>15.326706428098078</v>
      </c>
      <c r="F269" s="94">
        <f t="shared" si="28"/>
        <v>13.60047846889952</v>
      </c>
      <c r="G269" s="94">
        <f t="shared" si="28"/>
        <v>13.105952380952381</v>
      </c>
      <c r="H269" s="94">
        <f t="shared" si="28"/>
        <v>12.750297973778308</v>
      </c>
      <c r="I269" s="94">
        <f t="shared" si="28"/>
        <v>12.338138138138138</v>
      </c>
      <c r="J269" s="94">
        <f t="shared" si="28"/>
        <v>12.091238670694864</v>
      </c>
      <c r="K269" s="94">
        <f t="shared" si="28"/>
        <v>12.010651629072681</v>
      </c>
      <c r="L269" s="94">
        <f t="shared" si="29"/>
        <v>11.746381371932033</v>
      </c>
      <c r="M269" s="94">
        <f>+L269-K269</f>
        <v>-0.2642702571406481</v>
      </c>
    </row>
    <row r="270" spans="4:13" ht="13.5">
      <c r="D270" s="81" t="s">
        <v>4</v>
      </c>
      <c r="E270" s="104">
        <v>16.00443407234539</v>
      </c>
      <c r="F270" s="94">
        <f t="shared" si="28"/>
        <v>15.017369201440372</v>
      </c>
      <c r="G270" s="94">
        <f t="shared" si="28"/>
        <v>14.887193811774818</v>
      </c>
      <c r="H270" s="94">
        <f t="shared" si="28"/>
        <v>14.586856516976999</v>
      </c>
      <c r="I270" s="94">
        <f t="shared" si="28"/>
        <v>14.185512367491166</v>
      </c>
      <c r="J270" s="94">
        <f t="shared" si="28"/>
        <v>13.930886987843314</v>
      </c>
      <c r="K270" s="94">
        <f t="shared" si="28"/>
        <v>13.737603305785123</v>
      </c>
      <c r="L270" s="94">
        <f t="shared" si="29"/>
        <v>13.583215796897038</v>
      </c>
      <c r="M270" s="94">
        <v>-0.1</v>
      </c>
    </row>
    <row r="271" spans="4:13" ht="13.5">
      <c r="D271" s="81" t="s">
        <v>5</v>
      </c>
      <c r="E271" s="104">
        <v>15.747960978730209</v>
      </c>
      <c r="F271" s="94">
        <f t="shared" si="28"/>
        <v>14.107340518496942</v>
      </c>
      <c r="G271" s="94">
        <f t="shared" si="28"/>
        <v>13.874293365069919</v>
      </c>
      <c r="H271" s="94">
        <f t="shared" si="28"/>
        <v>13.865939803439803</v>
      </c>
      <c r="I271" s="94">
        <f t="shared" si="28"/>
        <v>13.769486166007905</v>
      </c>
      <c r="J271" s="94">
        <f t="shared" si="28"/>
        <v>13.567623937108936</v>
      </c>
      <c r="K271" s="94">
        <f t="shared" si="28"/>
        <v>13.592918882978724</v>
      </c>
      <c r="L271" s="94">
        <f t="shared" si="29"/>
        <v>13.506296800544588</v>
      </c>
      <c r="M271" s="94">
        <f>+L271-K271</f>
        <v>-0.08662208243413616</v>
      </c>
    </row>
    <row r="272" spans="4:13" ht="13.5">
      <c r="D272" s="81" t="s">
        <v>6</v>
      </c>
      <c r="E272" s="104">
        <v>14.1</v>
      </c>
      <c r="F272" s="94">
        <f t="shared" si="28"/>
        <v>14.21286155574277</v>
      </c>
      <c r="G272" s="94">
        <f t="shared" si="28"/>
        <v>13.848219332956473</v>
      </c>
      <c r="H272" s="94">
        <f t="shared" si="28"/>
        <v>13.485919540229885</v>
      </c>
      <c r="I272" s="94">
        <f t="shared" si="28"/>
        <v>13.022931785195937</v>
      </c>
      <c r="J272" s="94">
        <f t="shared" si="28"/>
        <v>12.676895839480673</v>
      </c>
      <c r="K272" s="94">
        <f t="shared" si="28"/>
        <v>12.403741701870851</v>
      </c>
      <c r="L272" s="94">
        <f t="shared" si="29"/>
        <v>12.153010552451894</v>
      </c>
      <c r="M272" s="94">
        <v>-0.2</v>
      </c>
    </row>
    <row r="273" spans="4:13" s="126" customFormat="1" ht="13.5">
      <c r="D273" s="125" t="s">
        <v>7</v>
      </c>
      <c r="E273" s="127">
        <v>12.7033426183844</v>
      </c>
      <c r="F273" s="97">
        <f t="shared" si="28"/>
        <v>12.678890456041373</v>
      </c>
      <c r="G273" s="97">
        <f t="shared" si="28"/>
        <v>12.522996680891417</v>
      </c>
      <c r="H273" s="97">
        <f t="shared" si="28"/>
        <v>12.309248554913294</v>
      </c>
      <c r="I273" s="97">
        <f t="shared" si="28"/>
        <v>12.015895953757225</v>
      </c>
      <c r="J273" s="97">
        <f t="shared" si="28"/>
        <v>11.911460895228727</v>
      </c>
      <c r="K273" s="97">
        <f t="shared" si="28"/>
        <v>11.638</v>
      </c>
      <c r="L273" s="97">
        <f t="shared" si="29"/>
        <v>11.42280163599182</v>
      </c>
      <c r="M273" s="97">
        <f>+L273-K273</f>
        <v>-0.21519836400817915</v>
      </c>
    </row>
    <row r="274" spans="5:13" ht="13.5">
      <c r="E274" s="106"/>
      <c r="F274" s="106"/>
      <c r="G274" s="106"/>
      <c r="H274" s="106"/>
      <c r="I274" s="106"/>
      <c r="J274" s="106"/>
      <c r="K274" s="106"/>
      <c r="L274" s="106"/>
      <c r="M274" s="107"/>
    </row>
    <row r="275" spans="5:13" ht="13.5">
      <c r="E275" s="106"/>
      <c r="F275" s="106"/>
      <c r="G275" s="106"/>
      <c r="H275" s="106"/>
      <c r="I275" s="106"/>
      <c r="J275" s="106"/>
      <c r="K275" s="106"/>
      <c r="L275" s="106"/>
      <c r="M275" s="107"/>
    </row>
    <row r="276" spans="3:13" ht="14.25">
      <c r="C276" s="31" t="s">
        <v>80</v>
      </c>
      <c r="E276" s="106"/>
      <c r="F276" s="106"/>
      <c r="G276" s="106"/>
      <c r="H276" s="106"/>
      <c r="I276" s="106"/>
      <c r="J276" s="106"/>
      <c r="K276" s="106"/>
      <c r="L276" s="106"/>
      <c r="M276" s="107"/>
    </row>
    <row r="277" spans="4:13" ht="13.5">
      <c r="D277" s="2"/>
      <c r="E277" s="106"/>
      <c r="F277" s="106"/>
      <c r="G277" s="106"/>
      <c r="H277" s="106"/>
      <c r="I277" s="106"/>
      <c r="J277" s="106"/>
      <c r="K277" s="106"/>
      <c r="L277" s="106"/>
      <c r="M277" s="107"/>
    </row>
    <row r="278" spans="4:13" ht="12.75" customHeight="1">
      <c r="D278" s="70" t="s">
        <v>103</v>
      </c>
      <c r="E278" s="106"/>
      <c r="F278" s="106"/>
      <c r="G278" s="106"/>
      <c r="H278" s="106"/>
      <c r="I278" s="106"/>
      <c r="J278" s="106"/>
      <c r="K278" s="106"/>
      <c r="L278" s="106"/>
      <c r="M278" s="71" t="s">
        <v>59</v>
      </c>
    </row>
    <row r="279" spans="4:13" s="72" customFormat="1" ht="13.5">
      <c r="D279" s="73" t="s">
        <v>0</v>
      </c>
      <c r="E279" s="74" t="s">
        <v>9</v>
      </c>
      <c r="F279" s="74" t="s">
        <v>85</v>
      </c>
      <c r="G279" s="74" t="s">
        <v>116</v>
      </c>
      <c r="H279" s="74">
        <v>14</v>
      </c>
      <c r="I279" s="74">
        <v>15</v>
      </c>
      <c r="J279" s="74">
        <v>16</v>
      </c>
      <c r="K279" s="75">
        <v>17</v>
      </c>
      <c r="L279" s="75">
        <v>18</v>
      </c>
      <c r="M279" s="76" t="s">
        <v>86</v>
      </c>
    </row>
    <row r="280" spans="4:13" ht="13.5">
      <c r="D280" s="77" t="s">
        <v>1</v>
      </c>
      <c r="E280" s="100">
        <v>14527</v>
      </c>
      <c r="F280" s="80">
        <v>14451</v>
      </c>
      <c r="G280" s="80">
        <v>14375</v>
      </c>
      <c r="H280" s="80">
        <v>14279</v>
      </c>
      <c r="I280" s="80">
        <v>14174</v>
      </c>
      <c r="J280" s="80">
        <v>14061</v>
      </c>
      <c r="K280" s="80">
        <v>13949</v>
      </c>
      <c r="L280" s="80">
        <v>13835</v>
      </c>
      <c r="M280" s="80">
        <f>+L280-K280</f>
        <v>-114</v>
      </c>
    </row>
    <row r="281" spans="4:13" ht="13.5">
      <c r="D281" s="81" t="s">
        <v>2</v>
      </c>
      <c r="E281" s="101">
        <v>1117</v>
      </c>
      <c r="F281" s="84">
        <v>1106</v>
      </c>
      <c r="G281" s="84">
        <v>1098</v>
      </c>
      <c r="H281" s="84">
        <v>1088</v>
      </c>
      <c r="I281" s="84">
        <v>1083</v>
      </c>
      <c r="J281" s="84">
        <v>1069</v>
      </c>
      <c r="K281" s="84">
        <v>1061</v>
      </c>
      <c r="L281" s="84">
        <f>SUM(L282:L286)</f>
        <v>1051</v>
      </c>
      <c r="M281" s="84">
        <f aca="true" t="shared" si="30" ref="M281:M286">+L281-K281</f>
        <v>-10</v>
      </c>
    </row>
    <row r="282" spans="4:13" ht="13.5">
      <c r="D282" s="81" t="s">
        <v>3</v>
      </c>
      <c r="E282" s="101">
        <v>52</v>
      </c>
      <c r="F282" s="84">
        <v>52</v>
      </c>
      <c r="G282" s="84">
        <v>52</v>
      </c>
      <c r="H282" s="84">
        <v>52</v>
      </c>
      <c r="I282" s="84">
        <v>51</v>
      </c>
      <c r="J282" s="84">
        <v>49</v>
      </c>
      <c r="K282" s="84">
        <v>45</v>
      </c>
      <c r="L282" s="84">
        <v>41</v>
      </c>
      <c r="M282" s="84">
        <f t="shared" si="30"/>
        <v>-4</v>
      </c>
    </row>
    <row r="283" spans="4:13" ht="13.5">
      <c r="D283" s="81" t="s">
        <v>4</v>
      </c>
      <c r="E283" s="101">
        <v>370</v>
      </c>
      <c r="F283" s="84">
        <v>367</v>
      </c>
      <c r="G283" s="84">
        <v>364</v>
      </c>
      <c r="H283" s="84">
        <v>359</v>
      </c>
      <c r="I283" s="84">
        <v>354</v>
      </c>
      <c r="J283" s="84">
        <v>349</v>
      </c>
      <c r="K283" s="84">
        <v>347</v>
      </c>
      <c r="L283" s="84">
        <v>345</v>
      </c>
      <c r="M283" s="84">
        <f t="shared" si="30"/>
        <v>-2</v>
      </c>
    </row>
    <row r="284" spans="4:13" ht="13.5">
      <c r="D284" s="81" t="s">
        <v>5</v>
      </c>
      <c r="E284" s="101">
        <v>356</v>
      </c>
      <c r="F284" s="84">
        <v>348</v>
      </c>
      <c r="G284" s="84">
        <v>343</v>
      </c>
      <c r="H284" s="84">
        <v>342</v>
      </c>
      <c r="I284" s="84">
        <v>343</v>
      </c>
      <c r="J284" s="84">
        <v>340</v>
      </c>
      <c r="K284" s="84">
        <v>341</v>
      </c>
      <c r="L284" s="84">
        <v>337</v>
      </c>
      <c r="M284" s="84">
        <f t="shared" si="30"/>
        <v>-4</v>
      </c>
    </row>
    <row r="285" spans="4:13" ht="13.5">
      <c r="D285" s="81" t="s">
        <v>6</v>
      </c>
      <c r="E285" s="101">
        <v>209</v>
      </c>
      <c r="F285" s="84">
        <v>209</v>
      </c>
      <c r="G285" s="84">
        <v>209</v>
      </c>
      <c r="H285" s="84">
        <v>209</v>
      </c>
      <c r="I285" s="84">
        <v>209</v>
      </c>
      <c r="J285" s="84">
        <v>206</v>
      </c>
      <c r="K285" s="84">
        <v>205</v>
      </c>
      <c r="L285" s="84">
        <v>205</v>
      </c>
      <c r="M285" s="84">
        <f t="shared" si="30"/>
        <v>0</v>
      </c>
    </row>
    <row r="286" spans="4:13" s="85" customFormat="1" ht="13.5">
      <c r="D286" s="125" t="s">
        <v>7</v>
      </c>
      <c r="E286" s="102">
        <v>130</v>
      </c>
      <c r="F286" s="88">
        <v>130</v>
      </c>
      <c r="G286" s="88">
        <v>130</v>
      </c>
      <c r="H286" s="88">
        <v>126</v>
      </c>
      <c r="I286" s="88">
        <v>126</v>
      </c>
      <c r="J286" s="88">
        <v>125</v>
      </c>
      <c r="K286" s="88">
        <v>123</v>
      </c>
      <c r="L286" s="88">
        <v>123</v>
      </c>
      <c r="M286" s="88">
        <f t="shared" si="30"/>
        <v>0</v>
      </c>
    </row>
    <row r="287" spans="4:13" s="85" customFormat="1" ht="13.5">
      <c r="D287" s="111"/>
      <c r="E287" s="116"/>
      <c r="F287" s="118"/>
      <c r="G287" s="118"/>
      <c r="H287" s="118"/>
      <c r="I287" s="118"/>
      <c r="J287" s="118"/>
      <c r="K287" s="118"/>
      <c r="L287" s="118"/>
      <c r="M287" s="118"/>
    </row>
    <row r="288" spans="4:13" s="85" customFormat="1" ht="13.5">
      <c r="D288" s="111"/>
      <c r="E288" s="116"/>
      <c r="F288" s="118"/>
      <c r="G288" s="118"/>
      <c r="H288" s="118"/>
      <c r="I288" s="118"/>
      <c r="J288" s="118"/>
      <c r="K288" s="118"/>
      <c r="L288" s="118"/>
      <c r="M288" s="118"/>
    </row>
    <row r="289" spans="5:13" ht="13.5">
      <c r="E289" s="106"/>
      <c r="F289" s="106"/>
      <c r="G289" s="106"/>
      <c r="H289" s="106"/>
      <c r="I289" s="106"/>
      <c r="J289" s="106"/>
      <c r="K289" s="106"/>
      <c r="L289" s="106"/>
      <c r="M289" s="107"/>
    </row>
    <row r="291" spans="4:13" ht="13.5">
      <c r="D291" s="70" t="s">
        <v>104</v>
      </c>
      <c r="E291" s="106"/>
      <c r="F291" s="106"/>
      <c r="G291" s="106"/>
      <c r="H291" s="106"/>
      <c r="I291" s="106"/>
      <c r="J291" s="106"/>
      <c r="K291" s="106"/>
      <c r="L291" s="106"/>
      <c r="M291" s="71" t="s">
        <v>58</v>
      </c>
    </row>
    <row r="292" spans="4:13" s="72" customFormat="1" ht="13.5">
      <c r="D292" s="73" t="s">
        <v>0</v>
      </c>
      <c r="E292" s="74" t="s">
        <v>9</v>
      </c>
      <c r="F292" s="74" t="s">
        <v>85</v>
      </c>
      <c r="G292" s="74" t="s">
        <v>116</v>
      </c>
      <c r="H292" s="74">
        <v>14</v>
      </c>
      <c r="I292" s="74">
        <v>15</v>
      </c>
      <c r="J292" s="74">
        <v>16</v>
      </c>
      <c r="K292" s="75">
        <v>17</v>
      </c>
      <c r="L292" s="75">
        <v>18</v>
      </c>
      <c r="M292" s="76" t="s">
        <v>86</v>
      </c>
    </row>
    <row r="293" spans="4:13" ht="13.5">
      <c r="D293" s="77" t="s">
        <v>1</v>
      </c>
      <c r="E293" s="100">
        <v>1778286</v>
      </c>
      <c r="F293" s="80">
        <v>1773682</v>
      </c>
      <c r="G293" s="80">
        <v>1753422</v>
      </c>
      <c r="H293" s="80">
        <v>1769096</v>
      </c>
      <c r="I293" s="80">
        <v>1760494</v>
      </c>
      <c r="J293" s="80">
        <v>1753393</v>
      </c>
      <c r="K293" s="80">
        <v>1738766</v>
      </c>
      <c r="L293" s="80">
        <v>1726520</v>
      </c>
      <c r="M293" s="80">
        <f>+L293-K293</f>
        <v>-12246</v>
      </c>
    </row>
    <row r="294" spans="4:13" ht="13.5">
      <c r="D294" s="81" t="s">
        <v>2</v>
      </c>
      <c r="E294" s="101">
        <v>94702</v>
      </c>
      <c r="F294" s="84">
        <v>93670</v>
      </c>
      <c r="G294" s="84">
        <v>92045</v>
      </c>
      <c r="H294" s="84">
        <v>91912</v>
      </c>
      <c r="I294" s="84">
        <v>91107</v>
      </c>
      <c r="J294" s="84">
        <v>89667</v>
      </c>
      <c r="K294" s="84">
        <v>88538</v>
      </c>
      <c r="L294" s="84">
        <f>SUM(L295:L299)</f>
        <v>87905</v>
      </c>
      <c r="M294" s="84">
        <f aca="true" t="shared" si="31" ref="M294:M299">+L294-K294</f>
        <v>-633</v>
      </c>
    </row>
    <row r="295" spans="4:13" ht="13.5">
      <c r="D295" s="81" t="s">
        <v>3</v>
      </c>
      <c r="E295" s="101">
        <v>5857</v>
      </c>
      <c r="F295" s="84">
        <v>5755</v>
      </c>
      <c r="G295" s="84">
        <v>5475</v>
      </c>
      <c r="H295" s="84">
        <v>5494</v>
      </c>
      <c r="I295" s="84">
        <v>5380</v>
      </c>
      <c r="J295" s="84">
        <v>5263</v>
      </c>
      <c r="K295" s="84">
        <v>5019</v>
      </c>
      <c r="L295" s="84">
        <v>4858</v>
      </c>
      <c r="M295" s="84">
        <f t="shared" si="31"/>
        <v>-161</v>
      </c>
    </row>
    <row r="296" spans="4:13" ht="13.5">
      <c r="D296" s="81" t="s">
        <v>4</v>
      </c>
      <c r="E296" s="101">
        <v>23678</v>
      </c>
      <c r="F296" s="84">
        <v>23525</v>
      </c>
      <c r="G296" s="84">
        <v>23562</v>
      </c>
      <c r="H296" s="84">
        <v>23881</v>
      </c>
      <c r="I296" s="84">
        <v>23588</v>
      </c>
      <c r="J296" s="84">
        <v>23161</v>
      </c>
      <c r="K296" s="84">
        <v>22771</v>
      </c>
      <c r="L296" s="84">
        <v>22476</v>
      </c>
      <c r="M296" s="84">
        <f t="shared" si="31"/>
        <v>-295</v>
      </c>
    </row>
    <row r="297" spans="4:13" ht="13.5">
      <c r="D297" s="81" t="s">
        <v>5</v>
      </c>
      <c r="E297" s="101">
        <v>38271</v>
      </c>
      <c r="F297" s="84">
        <v>37863</v>
      </c>
      <c r="G297" s="84">
        <v>37203</v>
      </c>
      <c r="H297" s="84">
        <v>36971</v>
      </c>
      <c r="I297" s="84">
        <v>36831</v>
      </c>
      <c r="J297" s="84">
        <v>36236</v>
      </c>
      <c r="K297" s="84">
        <v>35977</v>
      </c>
      <c r="L297" s="84">
        <v>35949</v>
      </c>
      <c r="M297" s="84">
        <f t="shared" si="31"/>
        <v>-28</v>
      </c>
    </row>
    <row r="298" spans="4:13" ht="13.5">
      <c r="D298" s="81" t="s">
        <v>6</v>
      </c>
      <c r="E298" s="101">
        <v>19259</v>
      </c>
      <c r="F298" s="84">
        <v>19100</v>
      </c>
      <c r="G298" s="84">
        <v>18603</v>
      </c>
      <c r="H298" s="84">
        <v>18537</v>
      </c>
      <c r="I298" s="84">
        <v>18343</v>
      </c>
      <c r="J298" s="84">
        <v>18218</v>
      </c>
      <c r="K298" s="84">
        <v>18024</v>
      </c>
      <c r="L298" s="84">
        <v>18027</v>
      </c>
      <c r="M298" s="84">
        <f t="shared" si="31"/>
        <v>3</v>
      </c>
    </row>
    <row r="299" spans="4:13" s="85" customFormat="1" ht="13.5">
      <c r="D299" s="125" t="s">
        <v>7</v>
      </c>
      <c r="E299" s="102">
        <v>7637</v>
      </c>
      <c r="F299" s="88">
        <v>7427</v>
      </c>
      <c r="G299" s="88">
        <v>7202</v>
      </c>
      <c r="H299" s="88">
        <v>7029</v>
      </c>
      <c r="I299" s="88">
        <v>6965</v>
      </c>
      <c r="J299" s="88">
        <v>6789</v>
      </c>
      <c r="K299" s="88">
        <v>6747</v>
      </c>
      <c r="L299" s="88">
        <v>6595</v>
      </c>
      <c r="M299" s="88">
        <f t="shared" si="31"/>
        <v>-152</v>
      </c>
    </row>
    <row r="300" spans="5:13" ht="13.5">
      <c r="E300" s="106"/>
      <c r="F300" s="106"/>
      <c r="G300" s="106"/>
      <c r="H300" s="106"/>
      <c r="I300" s="106"/>
      <c r="J300" s="106"/>
      <c r="K300" s="106"/>
      <c r="L300" s="106"/>
      <c r="M300" s="107"/>
    </row>
    <row r="301" spans="5:13" ht="13.5">
      <c r="E301" s="106"/>
      <c r="F301" s="106"/>
      <c r="G301" s="106"/>
      <c r="H301" s="106"/>
      <c r="I301" s="106"/>
      <c r="J301" s="106"/>
      <c r="K301" s="106"/>
      <c r="L301" s="106"/>
      <c r="M301" s="107"/>
    </row>
    <row r="302" spans="5:13" ht="13.5">
      <c r="E302" s="106"/>
      <c r="F302" s="106"/>
      <c r="G302" s="106"/>
      <c r="H302" s="106"/>
      <c r="I302" s="106"/>
      <c r="J302" s="106"/>
      <c r="K302" s="106"/>
      <c r="L302" s="106"/>
      <c r="M302" s="107"/>
    </row>
    <row r="303" spans="5:13" ht="13.5">
      <c r="E303" s="106"/>
      <c r="F303" s="106"/>
      <c r="G303" s="106"/>
      <c r="H303" s="106"/>
      <c r="I303" s="106"/>
      <c r="J303" s="106"/>
      <c r="K303" s="106"/>
      <c r="L303" s="106"/>
      <c r="M303" s="107"/>
    </row>
    <row r="304" spans="4:13" ht="13.5">
      <c r="D304" s="70" t="s">
        <v>105</v>
      </c>
      <c r="E304" s="106"/>
      <c r="F304" s="106"/>
      <c r="G304" s="106"/>
      <c r="H304" s="106"/>
      <c r="I304" s="106"/>
      <c r="J304" s="106"/>
      <c r="K304" s="106"/>
      <c r="L304" s="106"/>
      <c r="M304" s="71" t="s">
        <v>58</v>
      </c>
    </row>
    <row r="305" spans="4:13" ht="13.5">
      <c r="D305" s="73" t="s">
        <v>0</v>
      </c>
      <c r="E305" s="74" t="s">
        <v>9</v>
      </c>
      <c r="F305" s="74" t="s">
        <v>85</v>
      </c>
      <c r="G305" s="74" t="s">
        <v>116</v>
      </c>
      <c r="H305" s="74">
        <v>14</v>
      </c>
      <c r="I305" s="74">
        <v>15</v>
      </c>
      <c r="J305" s="74">
        <v>16</v>
      </c>
      <c r="K305" s="75">
        <v>17</v>
      </c>
      <c r="L305" s="75">
        <v>18</v>
      </c>
      <c r="M305" s="76" t="s">
        <v>86</v>
      </c>
    </row>
    <row r="306" spans="4:13" ht="13.5">
      <c r="D306" s="77" t="s">
        <v>1</v>
      </c>
      <c r="E306" s="100">
        <v>105048</v>
      </c>
      <c r="F306" s="91">
        <f aca="true" t="shared" si="32" ref="F306:K306">+F293/F280</f>
        <v>122.73766521348004</v>
      </c>
      <c r="G306" s="91">
        <f t="shared" si="32"/>
        <v>121.97718260869566</v>
      </c>
      <c r="H306" s="91">
        <f t="shared" si="32"/>
        <v>123.8949506267946</v>
      </c>
      <c r="I306" s="91">
        <f t="shared" si="32"/>
        <v>124.20586990263864</v>
      </c>
      <c r="J306" s="91">
        <f t="shared" si="32"/>
        <v>124.69902567384966</v>
      </c>
      <c r="K306" s="91">
        <f t="shared" si="32"/>
        <v>124.65165961717686</v>
      </c>
      <c r="L306" s="91">
        <f>+L293/L280</f>
        <v>124.79363932056378</v>
      </c>
      <c r="M306" s="91">
        <f aca="true" t="shared" si="33" ref="M306:M311">+L306-K306</f>
        <v>0.141979703386923</v>
      </c>
    </row>
    <row r="307" spans="4:13" ht="13.5">
      <c r="D307" s="81" t="s">
        <v>2</v>
      </c>
      <c r="E307" s="101">
        <v>5992</v>
      </c>
      <c r="F307" s="94">
        <f aca="true" t="shared" si="34" ref="F307:L312">+F294/F281</f>
        <v>84.69258589511755</v>
      </c>
      <c r="G307" s="94">
        <f t="shared" si="34"/>
        <v>83.8296903460838</v>
      </c>
      <c r="H307" s="94">
        <f t="shared" si="34"/>
        <v>84.4779411764706</v>
      </c>
      <c r="I307" s="94">
        <f t="shared" si="34"/>
        <v>84.12465373961219</v>
      </c>
      <c r="J307" s="94">
        <f t="shared" si="34"/>
        <v>83.87932647333957</v>
      </c>
      <c r="K307" s="94">
        <f t="shared" si="34"/>
        <v>83.44769085768144</v>
      </c>
      <c r="L307" s="94">
        <f t="shared" si="34"/>
        <v>83.63939105613701</v>
      </c>
      <c r="M307" s="94">
        <f t="shared" si="33"/>
        <v>0.19170019845557817</v>
      </c>
    </row>
    <row r="308" spans="4:13" ht="13.5">
      <c r="D308" s="81" t="s">
        <v>3</v>
      </c>
      <c r="E308" s="101">
        <v>388</v>
      </c>
      <c r="F308" s="94">
        <f t="shared" si="34"/>
        <v>110.67307692307692</v>
      </c>
      <c r="G308" s="94">
        <f t="shared" si="34"/>
        <v>105.28846153846153</v>
      </c>
      <c r="H308" s="94">
        <f t="shared" si="34"/>
        <v>105.65384615384616</v>
      </c>
      <c r="I308" s="94">
        <f t="shared" si="34"/>
        <v>105.49019607843137</v>
      </c>
      <c r="J308" s="94">
        <f t="shared" si="34"/>
        <v>107.40816326530613</v>
      </c>
      <c r="K308" s="94">
        <f t="shared" si="34"/>
        <v>111.53333333333333</v>
      </c>
      <c r="L308" s="94">
        <f t="shared" si="34"/>
        <v>118.48780487804878</v>
      </c>
      <c r="M308" s="94">
        <f t="shared" si="33"/>
        <v>6.954471544715446</v>
      </c>
    </row>
    <row r="309" spans="4:13" ht="13.5">
      <c r="D309" s="81" t="s">
        <v>4</v>
      </c>
      <c r="E309" s="101">
        <v>1568</v>
      </c>
      <c r="F309" s="94">
        <f t="shared" si="34"/>
        <v>64.1008174386921</v>
      </c>
      <c r="G309" s="94">
        <f t="shared" si="34"/>
        <v>64.73076923076923</v>
      </c>
      <c r="H309" s="94">
        <f t="shared" si="34"/>
        <v>66.52089136490251</v>
      </c>
      <c r="I309" s="94">
        <f t="shared" si="34"/>
        <v>66.63276836158192</v>
      </c>
      <c r="J309" s="94">
        <f t="shared" si="34"/>
        <v>66.36389684813754</v>
      </c>
      <c r="K309" s="94">
        <f t="shared" si="34"/>
        <v>65.62247838616715</v>
      </c>
      <c r="L309" s="94">
        <f t="shared" si="34"/>
        <v>65.14782608695653</v>
      </c>
      <c r="M309" s="94">
        <f t="shared" si="33"/>
        <v>-0.4746522992106179</v>
      </c>
    </row>
    <row r="310" spans="4:13" ht="13.5">
      <c r="D310" s="81" t="s">
        <v>5</v>
      </c>
      <c r="E310" s="101">
        <v>2245</v>
      </c>
      <c r="F310" s="94">
        <f t="shared" si="34"/>
        <v>108.80172413793103</v>
      </c>
      <c r="G310" s="94">
        <f t="shared" si="34"/>
        <v>108.46355685131195</v>
      </c>
      <c r="H310" s="94">
        <f t="shared" si="34"/>
        <v>108.10233918128655</v>
      </c>
      <c r="I310" s="94">
        <f t="shared" si="34"/>
        <v>107.37900874635568</v>
      </c>
      <c r="J310" s="94">
        <f t="shared" si="34"/>
        <v>106.5764705882353</v>
      </c>
      <c r="K310" s="94">
        <f t="shared" si="34"/>
        <v>105.50439882697947</v>
      </c>
      <c r="L310" s="94">
        <f t="shared" si="34"/>
        <v>106.67359050445104</v>
      </c>
      <c r="M310" s="94">
        <f t="shared" si="33"/>
        <v>1.1691916774715736</v>
      </c>
    </row>
    <row r="311" spans="4:13" ht="13.5">
      <c r="D311" s="81" t="s">
        <v>6</v>
      </c>
      <c r="E311" s="101">
        <v>1215</v>
      </c>
      <c r="F311" s="94">
        <f t="shared" si="34"/>
        <v>91.38755980861244</v>
      </c>
      <c r="G311" s="94">
        <f t="shared" si="34"/>
        <v>89.00956937799043</v>
      </c>
      <c r="H311" s="94">
        <f t="shared" si="34"/>
        <v>88.69377990430623</v>
      </c>
      <c r="I311" s="94">
        <f t="shared" si="34"/>
        <v>87.76555023923444</v>
      </c>
      <c r="J311" s="94">
        <f t="shared" si="34"/>
        <v>88.4368932038835</v>
      </c>
      <c r="K311" s="94">
        <f t="shared" si="34"/>
        <v>87.9219512195122</v>
      </c>
      <c r="L311" s="94">
        <f t="shared" si="34"/>
        <v>87.93658536585366</v>
      </c>
      <c r="M311" s="94">
        <f t="shared" si="33"/>
        <v>0.014634146341464316</v>
      </c>
    </row>
    <row r="312" spans="4:13" ht="13.5">
      <c r="D312" s="125" t="s">
        <v>7</v>
      </c>
      <c r="E312" s="102">
        <v>576</v>
      </c>
      <c r="F312" s="97">
        <f t="shared" si="34"/>
        <v>57.13076923076923</v>
      </c>
      <c r="G312" s="97">
        <f t="shared" si="34"/>
        <v>55.4</v>
      </c>
      <c r="H312" s="97">
        <f t="shared" si="34"/>
        <v>55.785714285714285</v>
      </c>
      <c r="I312" s="97">
        <f t="shared" si="34"/>
        <v>55.27777777777778</v>
      </c>
      <c r="J312" s="97">
        <f t="shared" si="34"/>
        <v>54.312</v>
      </c>
      <c r="K312" s="97">
        <f t="shared" si="34"/>
        <v>54.853658536585364</v>
      </c>
      <c r="L312" s="97">
        <f t="shared" si="34"/>
        <v>53.61788617886179</v>
      </c>
      <c r="M312" s="97">
        <v>-1.3</v>
      </c>
    </row>
    <row r="313" spans="4:13" ht="13.5">
      <c r="D313" s="111"/>
      <c r="E313" s="116"/>
      <c r="F313" s="118"/>
      <c r="G313" s="118"/>
      <c r="H313" s="118"/>
      <c r="I313" s="118"/>
      <c r="J313" s="118"/>
      <c r="K313" s="118"/>
      <c r="L313" s="118"/>
      <c r="M313" s="118"/>
    </row>
    <row r="314" spans="4:13" ht="13.5">
      <c r="D314" s="111"/>
      <c r="E314" s="116"/>
      <c r="F314" s="118"/>
      <c r="G314" s="118"/>
      <c r="H314" s="118"/>
      <c r="I314" s="118"/>
      <c r="J314" s="118"/>
      <c r="K314" s="118"/>
      <c r="L314" s="118"/>
      <c r="M314" s="118"/>
    </row>
    <row r="315" spans="4:13" ht="13.5">
      <c r="D315" s="111"/>
      <c r="E315" s="116"/>
      <c r="F315" s="118"/>
      <c r="G315" s="118"/>
      <c r="H315" s="118"/>
      <c r="I315" s="118"/>
      <c r="J315" s="118"/>
      <c r="K315" s="118"/>
      <c r="L315" s="118"/>
      <c r="M315" s="118"/>
    </row>
    <row r="316" spans="4:13" ht="13.5">
      <c r="D316" s="111"/>
      <c r="E316" s="116"/>
      <c r="F316" s="118"/>
      <c r="G316" s="118"/>
      <c r="H316" s="118"/>
      <c r="I316" s="118"/>
      <c r="J316" s="118"/>
      <c r="K316" s="118"/>
      <c r="L316" s="118"/>
      <c r="M316" s="118"/>
    </row>
    <row r="317" spans="4:13" ht="13.5">
      <c r="D317" s="70" t="s">
        <v>106</v>
      </c>
      <c r="E317" s="106"/>
      <c r="F317" s="106"/>
      <c r="G317" s="106"/>
      <c r="H317" s="106"/>
      <c r="I317" s="106"/>
      <c r="J317" s="106"/>
      <c r="K317" s="106"/>
      <c r="L317" s="106"/>
      <c r="M317" s="71" t="s">
        <v>58</v>
      </c>
    </row>
    <row r="318" spans="4:13" s="72" customFormat="1" ht="13.5">
      <c r="D318" s="73" t="s">
        <v>0</v>
      </c>
      <c r="E318" s="74" t="s">
        <v>9</v>
      </c>
      <c r="F318" s="74" t="s">
        <v>85</v>
      </c>
      <c r="G318" s="74" t="s">
        <v>116</v>
      </c>
      <c r="H318" s="74">
        <v>14</v>
      </c>
      <c r="I318" s="74">
        <v>15</v>
      </c>
      <c r="J318" s="74">
        <v>16</v>
      </c>
      <c r="K318" s="75">
        <v>17</v>
      </c>
      <c r="L318" s="75">
        <v>18</v>
      </c>
      <c r="M318" s="76" t="s">
        <v>86</v>
      </c>
    </row>
    <row r="319" spans="4:13" ht="13.5">
      <c r="D319" s="77" t="s">
        <v>1</v>
      </c>
      <c r="E319" s="100">
        <v>105048</v>
      </c>
      <c r="F319" s="80">
        <v>106067</v>
      </c>
      <c r="G319" s="80">
        <v>106703</v>
      </c>
      <c r="H319" s="80">
        <v>108051</v>
      </c>
      <c r="I319" s="80">
        <v>108822</v>
      </c>
      <c r="J319" s="80">
        <v>109806</v>
      </c>
      <c r="K319" s="80">
        <v>110393</v>
      </c>
      <c r="L319" s="80">
        <v>110807</v>
      </c>
      <c r="M319" s="80">
        <f>+L319-K319</f>
        <v>414</v>
      </c>
    </row>
    <row r="320" spans="4:13" ht="13.5">
      <c r="D320" s="81" t="s">
        <v>2</v>
      </c>
      <c r="E320" s="101">
        <v>5992</v>
      </c>
      <c r="F320" s="84">
        <v>5995</v>
      </c>
      <c r="G320" s="84">
        <v>5981</v>
      </c>
      <c r="H320" s="84">
        <v>6073</v>
      </c>
      <c r="I320" s="84">
        <v>6117</v>
      </c>
      <c r="J320" s="84">
        <v>6135</v>
      </c>
      <c r="K320" s="84">
        <v>6177</v>
      </c>
      <c r="L320" s="84">
        <f>SUM(L321:L325)</f>
        <v>6128</v>
      </c>
      <c r="M320" s="84">
        <f aca="true" t="shared" si="35" ref="M320:M325">+L320-K320</f>
        <v>-49</v>
      </c>
    </row>
    <row r="321" spans="4:13" ht="13.5">
      <c r="D321" s="81" t="s">
        <v>3</v>
      </c>
      <c r="E321" s="101">
        <v>388</v>
      </c>
      <c r="F321" s="84">
        <v>377</v>
      </c>
      <c r="G321" s="84">
        <v>395</v>
      </c>
      <c r="H321" s="84">
        <v>399</v>
      </c>
      <c r="I321" s="84">
        <v>403</v>
      </c>
      <c r="J321" s="84">
        <v>410</v>
      </c>
      <c r="K321" s="84">
        <v>409</v>
      </c>
      <c r="L321" s="84">
        <v>396</v>
      </c>
      <c r="M321" s="84">
        <f t="shared" si="35"/>
        <v>-13</v>
      </c>
    </row>
    <row r="322" spans="4:13" ht="13.5">
      <c r="D322" s="81" t="s">
        <v>4</v>
      </c>
      <c r="E322" s="101">
        <v>1568</v>
      </c>
      <c r="F322" s="84">
        <v>1564</v>
      </c>
      <c r="G322" s="84">
        <v>1570</v>
      </c>
      <c r="H322" s="84">
        <v>1613</v>
      </c>
      <c r="I322" s="84">
        <v>1609</v>
      </c>
      <c r="J322" s="84">
        <v>1602</v>
      </c>
      <c r="K322" s="84">
        <v>1601</v>
      </c>
      <c r="L322" s="84">
        <v>1562</v>
      </c>
      <c r="M322" s="84">
        <f t="shared" si="35"/>
        <v>-39</v>
      </c>
    </row>
    <row r="323" spans="4:13" ht="13.5">
      <c r="D323" s="81" t="s">
        <v>5</v>
      </c>
      <c r="E323" s="101">
        <v>2245</v>
      </c>
      <c r="F323" s="84">
        <v>2250</v>
      </c>
      <c r="G323" s="84">
        <v>2232</v>
      </c>
      <c r="H323" s="84">
        <v>2279</v>
      </c>
      <c r="I323" s="84">
        <v>2288</v>
      </c>
      <c r="J323" s="84">
        <v>2317</v>
      </c>
      <c r="K323" s="84">
        <v>2344</v>
      </c>
      <c r="L323" s="84">
        <v>2326</v>
      </c>
      <c r="M323" s="84">
        <f t="shared" si="35"/>
        <v>-18</v>
      </c>
    </row>
    <row r="324" spans="4:13" ht="13.5">
      <c r="D324" s="81" t="s">
        <v>6</v>
      </c>
      <c r="E324" s="101">
        <v>1215</v>
      </c>
      <c r="F324" s="84">
        <v>1230</v>
      </c>
      <c r="G324" s="84">
        <v>1196</v>
      </c>
      <c r="H324" s="84">
        <v>1204</v>
      </c>
      <c r="I324" s="84">
        <v>1215</v>
      </c>
      <c r="J324" s="84">
        <v>1208</v>
      </c>
      <c r="K324" s="84">
        <v>1220</v>
      </c>
      <c r="L324" s="84">
        <v>1227</v>
      </c>
      <c r="M324" s="84">
        <f t="shared" si="35"/>
        <v>7</v>
      </c>
    </row>
    <row r="325" spans="4:13" s="85" customFormat="1" ht="13.5">
      <c r="D325" s="125" t="s">
        <v>7</v>
      </c>
      <c r="E325" s="102">
        <v>576</v>
      </c>
      <c r="F325" s="88">
        <v>574</v>
      </c>
      <c r="G325" s="88">
        <v>588</v>
      </c>
      <c r="H325" s="88">
        <v>578</v>
      </c>
      <c r="I325" s="88">
        <v>602</v>
      </c>
      <c r="J325" s="88">
        <v>598</v>
      </c>
      <c r="K325" s="88">
        <v>603</v>
      </c>
      <c r="L325" s="88">
        <v>617</v>
      </c>
      <c r="M325" s="88">
        <f t="shared" si="35"/>
        <v>14</v>
      </c>
    </row>
    <row r="326" spans="5:13" ht="13.5">
      <c r="E326" s="106"/>
      <c r="F326" s="106"/>
      <c r="G326" s="106"/>
      <c r="H326" s="106"/>
      <c r="I326" s="106"/>
      <c r="J326" s="106"/>
      <c r="K326" s="106"/>
      <c r="L326" s="106"/>
      <c r="M326" s="107"/>
    </row>
    <row r="327" spans="5:13" ht="13.5">
      <c r="E327" s="106"/>
      <c r="F327" s="106"/>
      <c r="G327" s="106"/>
      <c r="H327" s="106"/>
      <c r="I327" s="106"/>
      <c r="J327" s="106"/>
      <c r="K327" s="106"/>
      <c r="L327" s="106"/>
      <c r="M327" s="107"/>
    </row>
    <row r="328" spans="5:13" ht="13.5">
      <c r="E328" s="106"/>
      <c r="F328" s="106"/>
      <c r="G328" s="106"/>
      <c r="H328" s="106"/>
      <c r="I328" s="106"/>
      <c r="J328" s="106"/>
      <c r="K328" s="106"/>
      <c r="L328" s="106"/>
      <c r="M328" s="107"/>
    </row>
    <row r="329" spans="5:13" ht="13.5">
      <c r="E329" s="106"/>
      <c r="F329" s="106"/>
      <c r="G329" s="106"/>
      <c r="H329" s="106"/>
      <c r="I329" s="106"/>
      <c r="J329" s="106"/>
      <c r="K329" s="106"/>
      <c r="L329" s="106"/>
      <c r="M329" s="107"/>
    </row>
    <row r="330" spans="5:13" ht="13.5">
      <c r="E330" s="106"/>
      <c r="F330" s="106"/>
      <c r="G330" s="106"/>
      <c r="H330" s="106"/>
      <c r="I330" s="106"/>
      <c r="J330" s="106"/>
      <c r="K330" s="106"/>
      <c r="L330" s="106"/>
      <c r="M330" s="107"/>
    </row>
    <row r="331" spans="4:13" ht="13.5">
      <c r="D331" s="70" t="s">
        <v>107</v>
      </c>
      <c r="E331" s="106"/>
      <c r="F331" s="106"/>
      <c r="G331" s="106"/>
      <c r="H331" s="106"/>
      <c r="I331" s="106"/>
      <c r="J331" s="106"/>
      <c r="K331" s="106"/>
      <c r="L331" s="106"/>
      <c r="M331" s="71" t="s">
        <v>58</v>
      </c>
    </row>
    <row r="332" spans="4:13" ht="13.5">
      <c r="D332" s="73" t="s">
        <v>0</v>
      </c>
      <c r="E332" s="74" t="s">
        <v>9</v>
      </c>
      <c r="F332" s="74" t="s">
        <v>85</v>
      </c>
      <c r="G332" s="74" t="s">
        <v>116</v>
      </c>
      <c r="H332" s="74">
        <v>14</v>
      </c>
      <c r="I332" s="74">
        <v>15</v>
      </c>
      <c r="J332" s="74">
        <v>16</v>
      </c>
      <c r="K332" s="75">
        <v>17</v>
      </c>
      <c r="L332" s="75">
        <v>18</v>
      </c>
      <c r="M332" s="76" t="s">
        <v>86</v>
      </c>
    </row>
    <row r="333" spans="4:13" ht="13.5">
      <c r="D333" s="77" t="s">
        <v>1</v>
      </c>
      <c r="E333" s="100">
        <v>105048</v>
      </c>
      <c r="F333" s="91">
        <f aca="true" t="shared" si="36" ref="F333:K333">+F293/F319</f>
        <v>16.722279314018497</v>
      </c>
      <c r="G333" s="91">
        <f t="shared" si="36"/>
        <v>16.43273385003233</v>
      </c>
      <c r="H333" s="91">
        <f t="shared" si="36"/>
        <v>16.37278692469297</v>
      </c>
      <c r="I333" s="91">
        <f t="shared" si="36"/>
        <v>16.17773979526199</v>
      </c>
      <c r="J333" s="91">
        <f t="shared" si="36"/>
        <v>15.968098282425368</v>
      </c>
      <c r="K333" s="91">
        <f t="shared" si="36"/>
        <v>15.750690714085133</v>
      </c>
      <c r="L333" s="91">
        <f>+L293/L319</f>
        <v>15.58132608950698</v>
      </c>
      <c r="M333" s="91">
        <f>+L333-K333</f>
        <v>-0.1693646245781526</v>
      </c>
    </row>
    <row r="334" spans="4:13" ht="13.5">
      <c r="D334" s="81" t="s">
        <v>2</v>
      </c>
      <c r="E334" s="101">
        <v>5992</v>
      </c>
      <c r="F334" s="94">
        <f aca="true" t="shared" si="37" ref="F334:L339">+F294/F320</f>
        <v>15.62468723936614</v>
      </c>
      <c r="G334" s="94">
        <f t="shared" si="37"/>
        <v>15.38956696204648</v>
      </c>
      <c r="H334" s="94">
        <f t="shared" si="37"/>
        <v>15.134529886382348</v>
      </c>
      <c r="I334" s="94">
        <f t="shared" si="37"/>
        <v>14.894065718489456</v>
      </c>
      <c r="J334" s="94">
        <f t="shared" si="37"/>
        <v>14.615647921760392</v>
      </c>
      <c r="K334" s="94">
        <f t="shared" si="37"/>
        <v>14.333495224218877</v>
      </c>
      <c r="L334" s="94">
        <f t="shared" si="37"/>
        <v>14.344810704960835</v>
      </c>
      <c r="M334" s="94">
        <f aca="true" t="shared" si="38" ref="M334:M339">+L334-K334</f>
        <v>0.011315480741957984</v>
      </c>
    </row>
    <row r="335" spans="4:13" ht="13.5">
      <c r="D335" s="81" t="s">
        <v>3</v>
      </c>
      <c r="E335" s="101">
        <v>388</v>
      </c>
      <c r="F335" s="94">
        <f t="shared" si="37"/>
        <v>15.26525198938992</v>
      </c>
      <c r="G335" s="94">
        <f t="shared" si="37"/>
        <v>13.860759493670885</v>
      </c>
      <c r="H335" s="94">
        <f t="shared" si="37"/>
        <v>13.769423558897243</v>
      </c>
      <c r="I335" s="94">
        <f t="shared" si="37"/>
        <v>13.349875930521092</v>
      </c>
      <c r="J335" s="94">
        <f t="shared" si="37"/>
        <v>12.836585365853658</v>
      </c>
      <c r="K335" s="94">
        <f t="shared" si="37"/>
        <v>12.271393643031784</v>
      </c>
      <c r="L335" s="94">
        <f t="shared" si="37"/>
        <v>12.267676767676768</v>
      </c>
      <c r="M335" s="94">
        <v>0</v>
      </c>
    </row>
    <row r="336" spans="4:13" ht="13.5">
      <c r="D336" s="81" t="s">
        <v>4</v>
      </c>
      <c r="E336" s="101">
        <v>1568</v>
      </c>
      <c r="F336" s="94">
        <f t="shared" si="37"/>
        <v>15.04156010230179</v>
      </c>
      <c r="G336" s="94">
        <f t="shared" si="37"/>
        <v>15.00764331210191</v>
      </c>
      <c r="H336" s="94">
        <f t="shared" si="37"/>
        <v>14.805331680099194</v>
      </c>
      <c r="I336" s="94">
        <f t="shared" si="37"/>
        <v>14.660037290242387</v>
      </c>
      <c r="J336" s="94">
        <f t="shared" si="37"/>
        <v>14.457553058676654</v>
      </c>
      <c r="K336" s="94">
        <f t="shared" si="37"/>
        <v>14.222985633978764</v>
      </c>
      <c r="L336" s="94">
        <f t="shared" si="37"/>
        <v>14.389244558258643</v>
      </c>
      <c r="M336" s="94">
        <f t="shared" si="38"/>
        <v>0.16625892427987843</v>
      </c>
    </row>
    <row r="337" spans="4:13" ht="13.5">
      <c r="D337" s="81" t="s">
        <v>5</v>
      </c>
      <c r="E337" s="101">
        <v>2245</v>
      </c>
      <c r="F337" s="94">
        <f t="shared" si="37"/>
        <v>16.828</v>
      </c>
      <c r="G337" s="94">
        <f t="shared" si="37"/>
        <v>16.668010752688172</v>
      </c>
      <c r="H337" s="94">
        <f t="shared" si="37"/>
        <v>16.222465993856954</v>
      </c>
      <c r="I337" s="94">
        <f t="shared" si="37"/>
        <v>16.097465034965033</v>
      </c>
      <c r="J337" s="94">
        <f t="shared" si="37"/>
        <v>15.639188605955978</v>
      </c>
      <c r="K337" s="94">
        <f t="shared" si="37"/>
        <v>15.348549488054607</v>
      </c>
      <c r="L337" s="94">
        <f t="shared" si="37"/>
        <v>15.455288048151333</v>
      </c>
      <c r="M337" s="94">
        <v>0.2</v>
      </c>
    </row>
    <row r="338" spans="4:13" ht="13.5">
      <c r="D338" s="81" t="s">
        <v>6</v>
      </c>
      <c r="E338" s="101">
        <v>1215</v>
      </c>
      <c r="F338" s="94">
        <f t="shared" si="37"/>
        <v>15.528455284552846</v>
      </c>
      <c r="G338" s="94">
        <f t="shared" si="37"/>
        <v>15.554347826086957</v>
      </c>
      <c r="H338" s="94">
        <f t="shared" si="37"/>
        <v>15.396179401993356</v>
      </c>
      <c r="I338" s="94">
        <f t="shared" si="37"/>
        <v>15.097119341563786</v>
      </c>
      <c r="J338" s="94">
        <f t="shared" si="37"/>
        <v>15.081125827814569</v>
      </c>
      <c r="K338" s="94">
        <f t="shared" si="37"/>
        <v>14.773770491803278</v>
      </c>
      <c r="L338" s="94">
        <f t="shared" si="37"/>
        <v>14.691931540342297</v>
      </c>
      <c r="M338" s="94">
        <f t="shared" si="38"/>
        <v>-0.08183895146098052</v>
      </c>
    </row>
    <row r="339" spans="4:13" ht="13.5">
      <c r="D339" s="125" t="s">
        <v>7</v>
      </c>
      <c r="E339" s="102">
        <v>576</v>
      </c>
      <c r="F339" s="97">
        <f t="shared" si="37"/>
        <v>12.939024390243903</v>
      </c>
      <c r="G339" s="97">
        <f t="shared" si="37"/>
        <v>12.248299319727892</v>
      </c>
      <c r="H339" s="97">
        <f t="shared" si="37"/>
        <v>12.16089965397924</v>
      </c>
      <c r="I339" s="97">
        <f t="shared" si="37"/>
        <v>11.569767441860465</v>
      </c>
      <c r="J339" s="97">
        <f t="shared" si="37"/>
        <v>11.352842809364548</v>
      </c>
      <c r="K339" s="97">
        <f t="shared" si="37"/>
        <v>11.189054726368159</v>
      </c>
      <c r="L339" s="97">
        <f t="shared" si="37"/>
        <v>10.688816855753647</v>
      </c>
      <c r="M339" s="97">
        <f t="shared" si="38"/>
        <v>-0.5002378706145123</v>
      </c>
    </row>
    <row r="340" spans="5:13" ht="13.5">
      <c r="E340" s="106"/>
      <c r="F340" s="106"/>
      <c r="G340" s="106"/>
      <c r="H340" s="106"/>
      <c r="I340" s="106"/>
      <c r="J340" s="106"/>
      <c r="K340" s="106"/>
      <c r="L340" s="106"/>
      <c r="M340" s="107"/>
    </row>
    <row r="341" spans="5:13" ht="13.5">
      <c r="E341" s="106"/>
      <c r="F341" s="106"/>
      <c r="G341" s="106"/>
      <c r="H341" s="106"/>
      <c r="I341" s="106"/>
      <c r="J341" s="106"/>
      <c r="K341" s="106"/>
      <c r="L341" s="106"/>
      <c r="M341" s="107"/>
    </row>
    <row r="342" spans="5:13" ht="13.5">
      <c r="E342" s="106"/>
      <c r="F342" s="106"/>
      <c r="G342" s="106"/>
      <c r="H342" s="106"/>
      <c r="I342" s="106"/>
      <c r="J342" s="106"/>
      <c r="K342" s="106"/>
      <c r="L342" s="106"/>
      <c r="M342" s="107"/>
    </row>
    <row r="343" spans="2:13" ht="14.25">
      <c r="B343" s="31"/>
      <c r="C343" s="31" t="s">
        <v>81</v>
      </c>
      <c r="E343" s="106"/>
      <c r="F343" s="106"/>
      <c r="G343" s="106"/>
      <c r="H343" s="106"/>
      <c r="I343" s="106"/>
      <c r="J343" s="106"/>
      <c r="K343" s="106"/>
      <c r="L343" s="106"/>
      <c r="M343" s="107"/>
    </row>
    <row r="344" spans="4:13" ht="13.5">
      <c r="D344" s="2"/>
      <c r="E344" s="106"/>
      <c r="F344" s="106"/>
      <c r="G344" s="106"/>
      <c r="H344" s="106"/>
      <c r="I344" s="106"/>
      <c r="J344" s="106"/>
      <c r="K344" s="106"/>
      <c r="L344" s="106"/>
      <c r="M344" s="107"/>
    </row>
    <row r="345" spans="4:13" ht="13.5">
      <c r="D345" s="70" t="s">
        <v>108</v>
      </c>
      <c r="E345" s="106"/>
      <c r="F345" s="106"/>
      <c r="G345" s="106"/>
      <c r="H345" s="106"/>
      <c r="I345" s="106"/>
      <c r="J345" s="106"/>
      <c r="K345" s="106"/>
      <c r="L345" s="106"/>
      <c r="M345" s="71" t="s">
        <v>60</v>
      </c>
    </row>
    <row r="346" spans="4:13" s="72" customFormat="1" ht="13.5">
      <c r="D346" s="73" t="s">
        <v>0</v>
      </c>
      <c r="E346" s="74" t="s">
        <v>9</v>
      </c>
      <c r="F346" s="74" t="s">
        <v>85</v>
      </c>
      <c r="G346" s="74" t="s">
        <v>116</v>
      </c>
      <c r="H346" s="74">
        <v>14</v>
      </c>
      <c r="I346" s="74">
        <v>15</v>
      </c>
      <c r="J346" s="74">
        <v>16</v>
      </c>
      <c r="K346" s="75">
        <v>17</v>
      </c>
      <c r="L346" s="75">
        <v>18</v>
      </c>
      <c r="M346" s="76" t="s">
        <v>86</v>
      </c>
    </row>
    <row r="347" spans="4:13" ht="13.5">
      <c r="D347" s="77" t="s">
        <v>1</v>
      </c>
      <c r="E347" s="100">
        <v>3565</v>
      </c>
      <c r="F347" s="80">
        <v>3551</v>
      </c>
      <c r="G347" s="80">
        <v>3495</v>
      </c>
      <c r="H347" s="80">
        <v>3467</v>
      </c>
      <c r="I347" s="80">
        <v>3438</v>
      </c>
      <c r="J347" s="80">
        <v>3444</v>
      </c>
      <c r="K347" s="80">
        <v>3439</v>
      </c>
      <c r="L347" s="80">
        <v>3441</v>
      </c>
      <c r="M347" s="80">
        <f>+L347-K347</f>
        <v>2</v>
      </c>
    </row>
    <row r="348" spans="4:13" ht="13.5">
      <c r="D348" s="81" t="s">
        <v>2</v>
      </c>
      <c r="E348" s="101">
        <v>251</v>
      </c>
      <c r="F348" s="84">
        <v>250</v>
      </c>
      <c r="G348" s="84">
        <v>244</v>
      </c>
      <c r="H348" s="84">
        <v>238</v>
      </c>
      <c r="I348" s="84">
        <v>238</v>
      </c>
      <c r="J348" s="84">
        <v>236</v>
      </c>
      <c r="K348" s="84">
        <v>231</v>
      </c>
      <c r="L348" s="84">
        <f>SUM(L349:L353)</f>
        <v>225</v>
      </c>
      <c r="M348" s="84">
        <f aca="true" t="shared" si="39" ref="M348:M353">+L348-K348</f>
        <v>-6</v>
      </c>
    </row>
    <row r="349" spans="4:13" ht="13.5">
      <c r="D349" s="81" t="s">
        <v>3</v>
      </c>
      <c r="E349" s="101">
        <v>25</v>
      </c>
      <c r="F349" s="84">
        <v>25</v>
      </c>
      <c r="G349" s="84">
        <v>24</v>
      </c>
      <c r="H349" s="84">
        <v>24</v>
      </c>
      <c r="I349" s="84">
        <v>23</v>
      </c>
      <c r="J349" s="84">
        <v>24</v>
      </c>
      <c r="K349" s="84">
        <v>23</v>
      </c>
      <c r="L349" s="84">
        <v>22</v>
      </c>
      <c r="M349" s="84">
        <f t="shared" si="39"/>
        <v>-1</v>
      </c>
    </row>
    <row r="350" spans="4:13" ht="13.5">
      <c r="D350" s="81" t="s">
        <v>4</v>
      </c>
      <c r="E350" s="101">
        <v>62</v>
      </c>
      <c r="F350" s="84">
        <v>62</v>
      </c>
      <c r="G350" s="84">
        <v>58</v>
      </c>
      <c r="H350" s="84">
        <v>57</v>
      </c>
      <c r="I350" s="84">
        <v>59</v>
      </c>
      <c r="J350" s="84">
        <v>60</v>
      </c>
      <c r="K350" s="84">
        <v>57</v>
      </c>
      <c r="L350" s="84">
        <v>56</v>
      </c>
      <c r="M350" s="84">
        <f t="shared" si="39"/>
        <v>-1</v>
      </c>
    </row>
    <row r="351" spans="4:13" ht="13.5">
      <c r="D351" s="81" t="s">
        <v>5</v>
      </c>
      <c r="E351" s="101">
        <v>98</v>
      </c>
      <c r="F351" s="84">
        <v>99</v>
      </c>
      <c r="G351" s="84">
        <v>99</v>
      </c>
      <c r="H351" s="84">
        <v>97</v>
      </c>
      <c r="I351" s="84">
        <v>96</v>
      </c>
      <c r="J351" s="84">
        <v>92</v>
      </c>
      <c r="K351" s="84">
        <v>91</v>
      </c>
      <c r="L351" s="84">
        <v>87</v>
      </c>
      <c r="M351" s="84">
        <f t="shared" si="39"/>
        <v>-4</v>
      </c>
    </row>
    <row r="352" spans="4:13" ht="13.5">
      <c r="D352" s="81" t="s">
        <v>6</v>
      </c>
      <c r="E352" s="101">
        <v>42</v>
      </c>
      <c r="F352" s="84">
        <v>41</v>
      </c>
      <c r="G352" s="84">
        <v>41</v>
      </c>
      <c r="H352" s="84">
        <v>39</v>
      </c>
      <c r="I352" s="84">
        <v>39</v>
      </c>
      <c r="J352" s="84">
        <v>39</v>
      </c>
      <c r="K352" s="84">
        <v>39</v>
      </c>
      <c r="L352" s="84">
        <v>40</v>
      </c>
      <c r="M352" s="84">
        <f t="shared" si="39"/>
        <v>1</v>
      </c>
    </row>
    <row r="353" spans="4:13" s="85" customFormat="1" ht="13.5">
      <c r="D353" s="125" t="s">
        <v>7</v>
      </c>
      <c r="E353" s="102">
        <v>24</v>
      </c>
      <c r="F353" s="88">
        <v>23</v>
      </c>
      <c r="G353" s="88">
        <v>22</v>
      </c>
      <c r="H353" s="88">
        <v>21</v>
      </c>
      <c r="I353" s="88">
        <v>21</v>
      </c>
      <c r="J353" s="88">
        <v>21</v>
      </c>
      <c r="K353" s="88">
        <v>21</v>
      </c>
      <c r="L353" s="88">
        <v>20</v>
      </c>
      <c r="M353" s="88">
        <f t="shared" si="39"/>
        <v>-1</v>
      </c>
    </row>
    <row r="354" spans="5:13" ht="13.5">
      <c r="E354" s="106"/>
      <c r="F354" s="106"/>
      <c r="G354" s="106"/>
      <c r="H354" s="106"/>
      <c r="I354" s="106"/>
      <c r="J354" s="106"/>
      <c r="K354" s="106"/>
      <c r="L354" s="106"/>
      <c r="M354" s="107"/>
    </row>
    <row r="355" spans="5:13" ht="13.5">
      <c r="E355" s="106"/>
      <c r="F355" s="106"/>
      <c r="G355" s="106"/>
      <c r="H355" s="106"/>
      <c r="I355" s="106"/>
      <c r="J355" s="106"/>
      <c r="K355" s="106"/>
      <c r="L355" s="106"/>
      <c r="M355" s="107"/>
    </row>
    <row r="356" spans="5:13" ht="13.5">
      <c r="E356" s="106"/>
      <c r="F356" s="106"/>
      <c r="G356" s="106"/>
      <c r="H356" s="106"/>
      <c r="I356" s="106"/>
      <c r="J356" s="106"/>
      <c r="K356" s="106"/>
      <c r="L356" s="106"/>
      <c r="M356" s="107"/>
    </row>
    <row r="357" spans="5:13" ht="13.5">
      <c r="E357" s="106"/>
      <c r="F357" s="106"/>
      <c r="G357" s="106"/>
      <c r="H357" s="106"/>
      <c r="I357" s="106"/>
      <c r="J357" s="106"/>
      <c r="K357" s="106"/>
      <c r="L357" s="106"/>
      <c r="M357" s="107"/>
    </row>
    <row r="358" spans="4:13" ht="13.5">
      <c r="D358" s="70" t="s">
        <v>109</v>
      </c>
      <c r="E358" s="106"/>
      <c r="F358" s="106"/>
      <c r="G358" s="106"/>
      <c r="H358" s="106"/>
      <c r="I358" s="106"/>
      <c r="J358" s="106"/>
      <c r="K358" s="106"/>
      <c r="L358" s="106"/>
      <c r="M358" s="71" t="s">
        <v>58</v>
      </c>
    </row>
    <row r="359" spans="4:13" s="72" customFormat="1" ht="13.5">
      <c r="D359" s="73" t="s">
        <v>0</v>
      </c>
      <c r="E359" s="74" t="s">
        <v>9</v>
      </c>
      <c r="F359" s="74" t="s">
        <v>85</v>
      </c>
      <c r="G359" s="74" t="s">
        <v>116</v>
      </c>
      <c r="H359" s="74">
        <v>14</v>
      </c>
      <c r="I359" s="74">
        <v>15</v>
      </c>
      <c r="J359" s="74">
        <v>16</v>
      </c>
      <c r="K359" s="75">
        <v>17</v>
      </c>
      <c r="L359" s="75">
        <v>18</v>
      </c>
      <c r="M359" s="76" t="s">
        <v>86</v>
      </c>
    </row>
    <row r="360" spans="4:13" ht="13.5">
      <c r="D360" s="77" t="s">
        <v>1</v>
      </c>
      <c r="E360" s="100">
        <v>753740</v>
      </c>
      <c r="F360" s="80">
        <v>750824</v>
      </c>
      <c r="G360" s="80">
        <v>752420</v>
      </c>
      <c r="H360" s="80">
        <v>765558</v>
      </c>
      <c r="I360" s="80">
        <v>786091</v>
      </c>
      <c r="J360" s="80">
        <v>792054</v>
      </c>
      <c r="K360" s="80">
        <v>783783</v>
      </c>
      <c r="L360" s="80">
        <v>750208</v>
      </c>
      <c r="M360" s="80">
        <f>+L360-K360</f>
        <v>-33575</v>
      </c>
    </row>
    <row r="361" spans="4:13" ht="13.5">
      <c r="D361" s="81" t="s">
        <v>2</v>
      </c>
      <c r="E361" s="101">
        <v>34261</v>
      </c>
      <c r="F361" s="84">
        <v>34066</v>
      </c>
      <c r="G361" s="84">
        <v>35020</v>
      </c>
      <c r="H361" s="84">
        <v>34865</v>
      </c>
      <c r="I361" s="84">
        <v>36164</v>
      </c>
      <c r="J361" s="84">
        <v>37401</v>
      </c>
      <c r="K361" s="84">
        <v>36710</v>
      </c>
      <c r="L361" s="84">
        <f>SUM(L362:L366)</f>
        <v>35718</v>
      </c>
      <c r="M361" s="84">
        <f aca="true" t="shared" si="40" ref="M361:M366">+L361-K361</f>
        <v>-992</v>
      </c>
    </row>
    <row r="362" spans="4:13" ht="13.5">
      <c r="D362" s="81" t="s">
        <v>3</v>
      </c>
      <c r="E362" s="101">
        <v>1976</v>
      </c>
      <c r="F362" s="84">
        <v>1981</v>
      </c>
      <c r="G362" s="84">
        <v>1970</v>
      </c>
      <c r="H362" s="84">
        <v>2089</v>
      </c>
      <c r="I362" s="84">
        <v>2045</v>
      </c>
      <c r="J362" s="84">
        <v>2063</v>
      </c>
      <c r="K362" s="84">
        <v>2037</v>
      </c>
      <c r="L362" s="84">
        <v>1966</v>
      </c>
      <c r="M362" s="84">
        <f t="shared" si="40"/>
        <v>-71</v>
      </c>
    </row>
    <row r="363" spans="4:13" ht="13.5">
      <c r="D363" s="81" t="s">
        <v>4</v>
      </c>
      <c r="E363" s="101">
        <v>8509</v>
      </c>
      <c r="F363" s="84">
        <v>8373</v>
      </c>
      <c r="G363" s="84">
        <v>8647</v>
      </c>
      <c r="H363" s="84">
        <v>9197</v>
      </c>
      <c r="I363" s="84">
        <v>9904</v>
      </c>
      <c r="J363" s="84">
        <v>10439</v>
      </c>
      <c r="K363" s="84">
        <v>10076</v>
      </c>
      <c r="L363" s="84">
        <v>9986</v>
      </c>
      <c r="M363" s="84">
        <f t="shared" si="40"/>
        <v>-90</v>
      </c>
    </row>
    <row r="364" spans="4:22" ht="13.5">
      <c r="D364" s="81" t="s">
        <v>5</v>
      </c>
      <c r="E364" s="101">
        <v>16145</v>
      </c>
      <c r="F364" s="84">
        <v>15822</v>
      </c>
      <c r="G364" s="84">
        <v>16461</v>
      </c>
      <c r="H364" s="84">
        <v>15766</v>
      </c>
      <c r="I364" s="84">
        <v>16535</v>
      </c>
      <c r="J364" s="84">
        <v>16915</v>
      </c>
      <c r="K364" s="84">
        <v>16521</v>
      </c>
      <c r="L364" s="84">
        <v>15855</v>
      </c>
      <c r="M364" s="84">
        <f t="shared" si="40"/>
        <v>-666</v>
      </c>
      <c r="V364" s="119"/>
    </row>
    <row r="365" spans="4:13" ht="13.5">
      <c r="D365" s="81" t="s">
        <v>6</v>
      </c>
      <c r="E365" s="101">
        <v>5475</v>
      </c>
      <c r="F365" s="84">
        <v>5608</v>
      </c>
      <c r="G365" s="84">
        <v>5581</v>
      </c>
      <c r="H365" s="84">
        <v>5471</v>
      </c>
      <c r="I365" s="84">
        <v>5320</v>
      </c>
      <c r="J365" s="84">
        <v>5488</v>
      </c>
      <c r="K365" s="84">
        <v>5597</v>
      </c>
      <c r="L365" s="84">
        <v>5467</v>
      </c>
      <c r="M365" s="84">
        <f t="shared" si="40"/>
        <v>-130</v>
      </c>
    </row>
    <row r="366" spans="4:13" s="85" customFormat="1" ht="13.5">
      <c r="D366" s="125" t="s">
        <v>7</v>
      </c>
      <c r="E366" s="102">
        <v>2156</v>
      </c>
      <c r="F366" s="88">
        <v>2282</v>
      </c>
      <c r="G366" s="88">
        <v>2361</v>
      </c>
      <c r="H366" s="88">
        <v>2342</v>
      </c>
      <c r="I366" s="88">
        <v>2360</v>
      </c>
      <c r="J366" s="88">
        <v>2496</v>
      </c>
      <c r="K366" s="88">
        <v>2479</v>
      </c>
      <c r="L366" s="88">
        <v>2444</v>
      </c>
      <c r="M366" s="88">
        <f t="shared" si="40"/>
        <v>-35</v>
      </c>
    </row>
    <row r="367" spans="4:13" s="85" customFormat="1" ht="13.5">
      <c r="D367" s="111"/>
      <c r="E367" s="116"/>
      <c r="F367" s="118"/>
      <c r="G367" s="118"/>
      <c r="H367" s="118"/>
      <c r="I367" s="118"/>
      <c r="J367" s="118"/>
      <c r="K367" s="118"/>
      <c r="L367" s="118"/>
      <c r="M367" s="118"/>
    </row>
    <row r="368" spans="4:13" s="85" customFormat="1" ht="13.5">
      <c r="D368" s="111"/>
      <c r="E368" s="116"/>
      <c r="F368" s="118"/>
      <c r="G368" s="118"/>
      <c r="H368" s="118"/>
      <c r="I368" s="118"/>
      <c r="J368" s="118"/>
      <c r="K368" s="118"/>
      <c r="L368" s="118"/>
      <c r="M368" s="118"/>
    </row>
    <row r="369" spans="4:13" ht="13.5">
      <c r="D369" s="115"/>
      <c r="E369" s="116"/>
      <c r="F369" s="116"/>
      <c r="G369" s="116"/>
      <c r="H369" s="116"/>
      <c r="I369" s="116"/>
      <c r="J369" s="116"/>
      <c r="K369" s="116"/>
      <c r="L369" s="116"/>
      <c r="M369" s="116"/>
    </row>
    <row r="370" spans="5:13" ht="13.5">
      <c r="E370" s="106"/>
      <c r="F370" s="106"/>
      <c r="G370" s="106"/>
      <c r="H370" s="106"/>
      <c r="I370" s="106"/>
      <c r="J370" s="106"/>
      <c r="K370" s="106"/>
      <c r="L370" s="106"/>
      <c r="M370" s="107"/>
    </row>
    <row r="371" spans="4:13" ht="13.5">
      <c r="D371" s="70" t="s">
        <v>110</v>
      </c>
      <c r="E371" s="106"/>
      <c r="F371" s="106"/>
      <c r="G371" s="106"/>
      <c r="H371" s="106"/>
      <c r="I371" s="106"/>
      <c r="J371" s="106"/>
      <c r="K371" s="106"/>
      <c r="L371" s="106"/>
      <c r="M371" s="71" t="s">
        <v>58</v>
      </c>
    </row>
    <row r="372" spans="4:13" ht="13.5">
      <c r="D372" s="73" t="s">
        <v>0</v>
      </c>
      <c r="E372" s="74" t="s">
        <v>9</v>
      </c>
      <c r="F372" s="74" t="s">
        <v>85</v>
      </c>
      <c r="G372" s="74" t="s">
        <v>116</v>
      </c>
      <c r="H372" s="74">
        <v>14</v>
      </c>
      <c r="I372" s="74">
        <v>15</v>
      </c>
      <c r="J372" s="74">
        <v>16</v>
      </c>
      <c r="K372" s="75">
        <v>17</v>
      </c>
      <c r="L372" s="75">
        <v>18</v>
      </c>
      <c r="M372" s="76" t="s">
        <v>86</v>
      </c>
    </row>
    <row r="373" spans="4:13" ht="13.5">
      <c r="D373" s="77" t="s">
        <v>1</v>
      </c>
      <c r="E373" s="100">
        <v>753740</v>
      </c>
      <c r="F373" s="80">
        <v>37656</v>
      </c>
      <c r="G373" s="80">
        <v>38163</v>
      </c>
      <c r="H373" s="80">
        <v>39062</v>
      </c>
      <c r="I373" s="80">
        <v>39764</v>
      </c>
      <c r="J373" s="80">
        <v>40663</v>
      </c>
      <c r="K373" s="80">
        <v>41776</v>
      </c>
      <c r="L373" s="80">
        <v>42171</v>
      </c>
      <c r="M373" s="80">
        <f>+L373-K373</f>
        <v>395</v>
      </c>
    </row>
    <row r="374" spans="4:13" ht="13.5">
      <c r="D374" s="81" t="s">
        <v>2</v>
      </c>
      <c r="E374" s="101">
        <v>34261</v>
      </c>
      <c r="F374" s="84">
        <f aca="true" t="shared" si="41" ref="F374:K374">SUM(F375:F379)</f>
        <v>2178</v>
      </c>
      <c r="G374" s="84">
        <f t="shared" si="41"/>
        <v>2237</v>
      </c>
      <c r="H374" s="84">
        <f t="shared" si="41"/>
        <v>2266</v>
      </c>
      <c r="I374" s="84">
        <f t="shared" si="41"/>
        <v>2305</v>
      </c>
      <c r="J374" s="84">
        <f t="shared" si="41"/>
        <v>2397</v>
      </c>
      <c r="K374" s="84">
        <f t="shared" si="41"/>
        <v>2364</v>
      </c>
      <c r="L374" s="84">
        <f>SUM(L375:L379)</f>
        <v>2406</v>
      </c>
      <c r="M374" s="84">
        <f aca="true" t="shared" si="42" ref="M374:M379">+L374-K374</f>
        <v>42</v>
      </c>
    </row>
    <row r="375" spans="4:13" ht="13.5">
      <c r="D375" s="81" t="s">
        <v>3</v>
      </c>
      <c r="E375" s="101">
        <v>1976</v>
      </c>
      <c r="F375" s="84">
        <v>149</v>
      </c>
      <c r="G375" s="84">
        <v>160</v>
      </c>
      <c r="H375" s="84">
        <v>169</v>
      </c>
      <c r="I375" s="84">
        <v>161</v>
      </c>
      <c r="J375" s="84">
        <v>170</v>
      </c>
      <c r="K375" s="84">
        <v>167</v>
      </c>
      <c r="L375" s="84">
        <v>168</v>
      </c>
      <c r="M375" s="84">
        <f t="shared" si="42"/>
        <v>1</v>
      </c>
    </row>
    <row r="376" spans="4:13" ht="13.5">
      <c r="D376" s="81" t="s">
        <v>4</v>
      </c>
      <c r="E376" s="101">
        <v>8509</v>
      </c>
      <c r="F376" s="84">
        <v>553</v>
      </c>
      <c r="G376" s="84">
        <v>569</v>
      </c>
      <c r="H376" s="84">
        <v>581</v>
      </c>
      <c r="I376" s="84">
        <v>600</v>
      </c>
      <c r="J376" s="84">
        <v>627</v>
      </c>
      <c r="K376" s="84">
        <v>627</v>
      </c>
      <c r="L376" s="84">
        <v>651</v>
      </c>
      <c r="M376" s="84">
        <f t="shared" si="42"/>
        <v>24</v>
      </c>
    </row>
    <row r="377" spans="4:13" ht="13.5">
      <c r="D377" s="81" t="s">
        <v>5</v>
      </c>
      <c r="E377" s="101">
        <v>16145</v>
      </c>
      <c r="F377" s="84">
        <v>986</v>
      </c>
      <c r="G377" s="84">
        <v>984</v>
      </c>
      <c r="H377" s="84">
        <v>977</v>
      </c>
      <c r="I377" s="84">
        <v>991</v>
      </c>
      <c r="J377" s="84">
        <v>1000</v>
      </c>
      <c r="K377" s="84">
        <v>995</v>
      </c>
      <c r="L377" s="84">
        <v>978</v>
      </c>
      <c r="M377" s="84">
        <f t="shared" si="42"/>
        <v>-17</v>
      </c>
    </row>
    <row r="378" spans="4:13" ht="13.5">
      <c r="D378" s="81" t="s">
        <v>6</v>
      </c>
      <c r="E378" s="101">
        <v>5475</v>
      </c>
      <c r="F378" s="84">
        <v>343</v>
      </c>
      <c r="G378" s="84">
        <v>356</v>
      </c>
      <c r="H378" s="84">
        <v>363</v>
      </c>
      <c r="I378" s="84">
        <v>373</v>
      </c>
      <c r="J378" s="84">
        <v>396</v>
      </c>
      <c r="K378" s="84">
        <v>379</v>
      </c>
      <c r="L378" s="84">
        <v>415</v>
      </c>
      <c r="M378" s="84">
        <f t="shared" si="42"/>
        <v>36</v>
      </c>
    </row>
    <row r="379" spans="4:13" ht="13.5">
      <c r="D379" s="125" t="s">
        <v>7</v>
      </c>
      <c r="E379" s="102">
        <v>2156</v>
      </c>
      <c r="F379" s="88">
        <v>147</v>
      </c>
      <c r="G379" s="88">
        <v>168</v>
      </c>
      <c r="H379" s="88">
        <v>176</v>
      </c>
      <c r="I379" s="88">
        <v>180</v>
      </c>
      <c r="J379" s="88">
        <v>204</v>
      </c>
      <c r="K379" s="88">
        <v>196</v>
      </c>
      <c r="L379" s="88">
        <v>194</v>
      </c>
      <c r="M379" s="88">
        <f t="shared" si="42"/>
        <v>-2</v>
      </c>
    </row>
    <row r="380" spans="5:13" ht="13.5">
      <c r="E380" s="106"/>
      <c r="F380" s="106"/>
      <c r="G380" s="106"/>
      <c r="H380" s="106"/>
      <c r="I380" s="106"/>
      <c r="J380" s="106"/>
      <c r="K380" s="106"/>
      <c r="L380" s="106"/>
      <c r="M380" s="107"/>
    </row>
    <row r="381" spans="5:13" ht="13.5">
      <c r="E381" s="106"/>
      <c r="F381" s="106"/>
      <c r="G381" s="106"/>
      <c r="H381" s="106"/>
      <c r="I381" s="106"/>
      <c r="J381" s="106"/>
      <c r="K381" s="106"/>
      <c r="L381" s="106"/>
      <c r="M381" s="107"/>
    </row>
    <row r="382" spans="5:13" ht="13.5">
      <c r="E382" s="106"/>
      <c r="F382" s="106"/>
      <c r="G382" s="106"/>
      <c r="H382" s="106"/>
      <c r="I382" s="106"/>
      <c r="J382" s="106"/>
      <c r="K382" s="106"/>
      <c r="L382" s="106"/>
      <c r="M382" s="107"/>
    </row>
    <row r="383" spans="5:13" ht="13.5">
      <c r="E383" s="106"/>
      <c r="F383" s="106"/>
      <c r="G383" s="106"/>
      <c r="H383" s="106"/>
      <c r="I383" s="106"/>
      <c r="J383" s="106"/>
      <c r="K383" s="106"/>
      <c r="L383" s="106"/>
      <c r="M383" s="107"/>
    </row>
    <row r="384" spans="2:13" ht="14.25">
      <c r="B384" s="32"/>
      <c r="C384" s="31" t="s">
        <v>82</v>
      </c>
      <c r="E384" s="106"/>
      <c r="F384" s="106"/>
      <c r="G384" s="106"/>
      <c r="H384" s="106"/>
      <c r="I384" s="106"/>
      <c r="J384" s="106"/>
      <c r="K384" s="106"/>
      <c r="L384" s="106"/>
      <c r="M384" s="107"/>
    </row>
    <row r="385" spans="4:13" ht="13.5">
      <c r="D385" s="2"/>
      <c r="E385" s="106"/>
      <c r="F385" s="106"/>
      <c r="G385" s="106"/>
      <c r="H385" s="106"/>
      <c r="I385" s="106"/>
      <c r="J385" s="106"/>
      <c r="K385" s="106"/>
      <c r="L385" s="106"/>
      <c r="M385" s="107"/>
    </row>
    <row r="386" spans="4:13" ht="13.5">
      <c r="D386" s="70" t="s">
        <v>111</v>
      </c>
      <c r="E386" s="106"/>
      <c r="F386" s="106"/>
      <c r="G386" s="106"/>
      <c r="H386" s="106"/>
      <c r="I386" s="106"/>
      <c r="J386" s="106"/>
      <c r="K386" s="106"/>
      <c r="L386" s="106"/>
      <c r="M386" s="71" t="s">
        <v>58</v>
      </c>
    </row>
    <row r="387" spans="4:13" ht="13.5">
      <c r="D387" s="73" t="s">
        <v>0</v>
      </c>
      <c r="E387" s="74" t="s">
        <v>9</v>
      </c>
      <c r="F387" s="74" t="s">
        <v>85</v>
      </c>
      <c r="G387" s="74" t="s">
        <v>116</v>
      </c>
      <c r="H387" s="74">
        <v>14</v>
      </c>
      <c r="I387" s="74">
        <v>15</v>
      </c>
      <c r="J387" s="74">
        <v>16</v>
      </c>
      <c r="K387" s="75">
        <v>17</v>
      </c>
      <c r="L387" s="75">
        <v>18</v>
      </c>
      <c r="M387" s="76" t="s">
        <v>86</v>
      </c>
    </row>
    <row r="388" spans="4:13" ht="13.5">
      <c r="D388" s="77" t="s">
        <v>1</v>
      </c>
      <c r="E388" s="100">
        <v>230502</v>
      </c>
      <c r="F388" s="80">
        <v>2278</v>
      </c>
      <c r="G388" s="80">
        <v>2164</v>
      </c>
      <c r="H388" s="80">
        <v>2069</v>
      </c>
      <c r="I388" s="80">
        <v>1955</v>
      </c>
      <c r="J388" s="80">
        <v>1878</v>
      </c>
      <c r="K388" s="80">
        <v>1830</v>
      </c>
      <c r="L388" s="80">
        <v>1729</v>
      </c>
      <c r="M388" s="80">
        <f>+L388-K388</f>
        <v>-101</v>
      </c>
    </row>
    <row r="389" spans="4:13" ht="13.5">
      <c r="D389" s="81" t="s">
        <v>2</v>
      </c>
      <c r="E389" s="101">
        <v>13380</v>
      </c>
      <c r="F389" s="84">
        <v>144</v>
      </c>
      <c r="G389" s="84">
        <v>142</v>
      </c>
      <c r="H389" s="84">
        <v>138</v>
      </c>
      <c r="I389" s="84">
        <v>136</v>
      </c>
      <c r="J389" s="84">
        <v>133</v>
      </c>
      <c r="K389" s="84">
        <v>138</v>
      </c>
      <c r="L389" s="84">
        <f>SUM(L390:L394)</f>
        <v>137</v>
      </c>
      <c r="M389" s="84">
        <f aca="true" t="shared" si="43" ref="M389:M394">+L389-K389</f>
        <v>-1</v>
      </c>
    </row>
    <row r="390" spans="4:13" ht="13.5">
      <c r="D390" s="81" t="s">
        <v>3</v>
      </c>
      <c r="E390" s="101">
        <v>1839</v>
      </c>
      <c r="F390" s="84">
        <v>15</v>
      </c>
      <c r="G390" s="84">
        <v>15</v>
      </c>
      <c r="H390" s="84">
        <v>14</v>
      </c>
      <c r="I390" s="84">
        <v>16</v>
      </c>
      <c r="J390" s="84">
        <v>16</v>
      </c>
      <c r="K390" s="84">
        <v>18</v>
      </c>
      <c r="L390" s="84">
        <v>17</v>
      </c>
      <c r="M390" s="84">
        <f t="shared" si="43"/>
        <v>-1</v>
      </c>
    </row>
    <row r="391" spans="4:13" ht="13.5">
      <c r="D391" s="81" t="s">
        <v>4</v>
      </c>
      <c r="E391" s="101">
        <v>1769</v>
      </c>
      <c r="F391" s="84">
        <v>20</v>
      </c>
      <c r="G391" s="84">
        <v>19</v>
      </c>
      <c r="H391" s="84">
        <v>19</v>
      </c>
      <c r="I391" s="84">
        <v>18</v>
      </c>
      <c r="J391" s="84">
        <v>18</v>
      </c>
      <c r="K391" s="84">
        <v>18</v>
      </c>
      <c r="L391" s="84">
        <v>18</v>
      </c>
      <c r="M391" s="84">
        <f t="shared" si="43"/>
        <v>0</v>
      </c>
    </row>
    <row r="392" spans="4:13" ht="13.5">
      <c r="D392" s="81" t="s">
        <v>5</v>
      </c>
      <c r="E392" s="101">
        <v>3811</v>
      </c>
      <c r="F392" s="84">
        <v>38</v>
      </c>
      <c r="G392" s="84">
        <v>37</v>
      </c>
      <c r="H392" s="84">
        <v>36</v>
      </c>
      <c r="I392" s="84">
        <v>37</v>
      </c>
      <c r="J392" s="84">
        <v>35</v>
      </c>
      <c r="K392" s="84">
        <v>37</v>
      </c>
      <c r="L392" s="84">
        <v>37</v>
      </c>
      <c r="M392" s="84">
        <f t="shared" si="43"/>
        <v>0</v>
      </c>
    </row>
    <row r="393" spans="4:13" ht="13.5">
      <c r="D393" s="81" t="s">
        <v>6</v>
      </c>
      <c r="E393" s="101">
        <v>5172</v>
      </c>
      <c r="F393" s="84">
        <v>59</v>
      </c>
      <c r="G393" s="84">
        <v>59</v>
      </c>
      <c r="H393" s="84">
        <v>59</v>
      </c>
      <c r="I393" s="84">
        <v>56</v>
      </c>
      <c r="J393" s="84">
        <v>55</v>
      </c>
      <c r="K393" s="84">
        <v>56</v>
      </c>
      <c r="L393" s="84">
        <v>56</v>
      </c>
      <c r="M393" s="84">
        <f t="shared" si="43"/>
        <v>0</v>
      </c>
    </row>
    <row r="394" spans="4:13" ht="13.5">
      <c r="D394" s="125" t="s">
        <v>7</v>
      </c>
      <c r="E394" s="102">
        <v>789</v>
      </c>
      <c r="F394" s="88">
        <v>12</v>
      </c>
      <c r="G394" s="88">
        <v>12</v>
      </c>
      <c r="H394" s="88">
        <v>10</v>
      </c>
      <c r="I394" s="88">
        <v>9</v>
      </c>
      <c r="J394" s="88">
        <v>9</v>
      </c>
      <c r="K394" s="88">
        <v>9</v>
      </c>
      <c r="L394" s="88">
        <v>9</v>
      </c>
      <c r="M394" s="88">
        <f t="shared" si="43"/>
        <v>0</v>
      </c>
    </row>
    <row r="395" spans="4:13" ht="13.5">
      <c r="D395" s="2"/>
      <c r="E395" s="106"/>
      <c r="F395" s="106"/>
      <c r="G395" s="106"/>
      <c r="H395" s="106"/>
      <c r="I395" s="106"/>
      <c r="J395" s="106"/>
      <c r="K395" s="106"/>
      <c r="L395" s="106"/>
      <c r="M395" s="107"/>
    </row>
    <row r="396" spans="4:13" ht="13.5">
      <c r="D396" s="2"/>
      <c r="E396" s="106"/>
      <c r="F396" s="106"/>
      <c r="G396" s="106"/>
      <c r="H396" s="106"/>
      <c r="I396" s="106"/>
      <c r="J396" s="106"/>
      <c r="K396" s="106"/>
      <c r="L396" s="106"/>
      <c r="M396" s="107"/>
    </row>
    <row r="397" spans="4:13" ht="13.5">
      <c r="D397" s="2"/>
      <c r="E397" s="106"/>
      <c r="F397" s="106"/>
      <c r="G397" s="106"/>
      <c r="H397" s="106"/>
      <c r="I397" s="106"/>
      <c r="J397" s="106"/>
      <c r="K397" s="106"/>
      <c r="L397" s="106"/>
      <c r="M397" s="107"/>
    </row>
    <row r="398" spans="4:13" ht="13.5">
      <c r="D398" s="2"/>
      <c r="E398" s="106"/>
      <c r="F398" s="106"/>
      <c r="G398" s="106"/>
      <c r="H398" s="106"/>
      <c r="I398" s="106"/>
      <c r="J398" s="106"/>
      <c r="K398" s="106"/>
      <c r="L398" s="106"/>
      <c r="M398" s="107"/>
    </row>
    <row r="399" spans="4:13" ht="13.5">
      <c r="D399" s="70" t="s">
        <v>112</v>
      </c>
      <c r="E399" s="106"/>
      <c r="F399" s="106"/>
      <c r="G399" s="106"/>
      <c r="H399" s="106"/>
      <c r="I399" s="106"/>
      <c r="J399" s="106"/>
      <c r="K399" s="106"/>
      <c r="L399" s="106"/>
      <c r="M399" s="71" t="s">
        <v>58</v>
      </c>
    </row>
    <row r="400" spans="4:13" s="72" customFormat="1" ht="13.5">
      <c r="D400" s="73" t="s">
        <v>0</v>
      </c>
      <c r="E400" s="74" t="s">
        <v>9</v>
      </c>
      <c r="F400" s="74" t="s">
        <v>85</v>
      </c>
      <c r="G400" s="74" t="s">
        <v>116</v>
      </c>
      <c r="H400" s="74">
        <v>14</v>
      </c>
      <c r="I400" s="74">
        <v>15</v>
      </c>
      <c r="J400" s="74">
        <v>16</v>
      </c>
      <c r="K400" s="75">
        <v>17</v>
      </c>
      <c r="L400" s="75">
        <v>18</v>
      </c>
      <c r="M400" s="76" t="s">
        <v>86</v>
      </c>
    </row>
    <row r="401" spans="4:13" ht="13.5">
      <c r="D401" s="77" t="s">
        <v>1</v>
      </c>
      <c r="E401" s="100">
        <v>230502</v>
      </c>
      <c r="F401" s="80">
        <v>222961</v>
      </c>
      <c r="G401" s="80">
        <v>208254</v>
      </c>
      <c r="H401" s="80">
        <v>198588</v>
      </c>
      <c r="I401" s="80">
        <v>189583</v>
      </c>
      <c r="J401" s="80">
        <v>178117</v>
      </c>
      <c r="K401" s="80">
        <v>163667</v>
      </c>
      <c r="L401" s="80">
        <v>149934</v>
      </c>
      <c r="M401" s="80">
        <f>+L401-K401</f>
        <v>-13733</v>
      </c>
    </row>
    <row r="402" spans="4:13" ht="13.5">
      <c r="D402" s="81" t="s">
        <v>2</v>
      </c>
      <c r="E402" s="101">
        <v>13380</v>
      </c>
      <c r="F402" s="84">
        <v>13104</v>
      </c>
      <c r="G402" s="84">
        <v>12990</v>
      </c>
      <c r="H402" s="84">
        <v>12409</v>
      </c>
      <c r="I402" s="84">
        <v>12332</v>
      </c>
      <c r="J402" s="84">
        <v>11610</v>
      </c>
      <c r="K402" s="84">
        <f>SUM(K403:K407)</f>
        <v>11244</v>
      </c>
      <c r="L402" s="84">
        <f>SUM(L403:L407)</f>
        <v>10311</v>
      </c>
      <c r="M402" s="84">
        <f aca="true" t="shared" si="44" ref="M402:M407">+L402-K402</f>
        <v>-933</v>
      </c>
    </row>
    <row r="403" spans="4:13" ht="13.5">
      <c r="D403" s="81" t="s">
        <v>3</v>
      </c>
      <c r="E403" s="101">
        <v>1839</v>
      </c>
      <c r="F403" s="84">
        <v>2089</v>
      </c>
      <c r="G403" s="84">
        <v>2022</v>
      </c>
      <c r="H403" s="84">
        <v>1879</v>
      </c>
      <c r="I403" s="84">
        <v>2064</v>
      </c>
      <c r="J403" s="84">
        <v>2097</v>
      </c>
      <c r="K403" s="84">
        <v>1858</v>
      </c>
      <c r="L403" s="84">
        <v>1751</v>
      </c>
      <c r="M403" s="84">
        <f t="shared" si="44"/>
        <v>-107</v>
      </c>
    </row>
    <row r="404" spans="4:13" ht="13.5">
      <c r="D404" s="81" t="s">
        <v>4</v>
      </c>
      <c r="E404" s="101">
        <v>1769</v>
      </c>
      <c r="F404" s="84">
        <v>1574</v>
      </c>
      <c r="G404" s="84">
        <v>1560</v>
      </c>
      <c r="H404" s="84">
        <v>1680</v>
      </c>
      <c r="I404" s="84">
        <v>1754</v>
      </c>
      <c r="J404" s="84">
        <v>1579</v>
      </c>
      <c r="K404" s="84">
        <v>1716</v>
      </c>
      <c r="L404" s="84">
        <v>1601</v>
      </c>
      <c r="M404" s="84">
        <f t="shared" si="44"/>
        <v>-115</v>
      </c>
    </row>
    <row r="405" spans="4:13" ht="13.5">
      <c r="D405" s="81" t="s">
        <v>5</v>
      </c>
      <c r="E405" s="101">
        <v>3811</v>
      </c>
      <c r="F405" s="84">
        <v>3780</v>
      </c>
      <c r="G405" s="84">
        <v>3681</v>
      </c>
      <c r="H405" s="84">
        <v>3508</v>
      </c>
      <c r="I405" s="84">
        <v>3479</v>
      </c>
      <c r="J405" s="84">
        <v>3289</v>
      </c>
      <c r="K405" s="84">
        <v>3131</v>
      </c>
      <c r="L405" s="84">
        <v>2927</v>
      </c>
      <c r="M405" s="84">
        <f t="shared" si="44"/>
        <v>-204</v>
      </c>
    </row>
    <row r="406" spans="4:13" ht="13.5">
      <c r="D406" s="81" t="s">
        <v>6</v>
      </c>
      <c r="E406" s="101">
        <v>5172</v>
      </c>
      <c r="F406" s="84">
        <v>4984</v>
      </c>
      <c r="G406" s="84">
        <v>5038</v>
      </c>
      <c r="H406" s="84">
        <v>4680</v>
      </c>
      <c r="I406" s="84">
        <v>4392</v>
      </c>
      <c r="J406" s="84">
        <v>4110</v>
      </c>
      <c r="K406" s="84">
        <v>4084</v>
      </c>
      <c r="L406" s="84">
        <v>3521</v>
      </c>
      <c r="M406" s="84">
        <f t="shared" si="44"/>
        <v>-563</v>
      </c>
    </row>
    <row r="407" spans="4:13" s="85" customFormat="1" ht="13.5">
      <c r="D407" s="125" t="s">
        <v>7</v>
      </c>
      <c r="E407" s="102">
        <v>789</v>
      </c>
      <c r="F407" s="88">
        <v>677</v>
      </c>
      <c r="G407" s="88">
        <v>689</v>
      </c>
      <c r="H407" s="88">
        <v>662</v>
      </c>
      <c r="I407" s="88">
        <v>643</v>
      </c>
      <c r="J407" s="88">
        <v>535</v>
      </c>
      <c r="K407" s="88">
        <v>455</v>
      </c>
      <c r="L407" s="88">
        <v>511</v>
      </c>
      <c r="M407" s="88">
        <f t="shared" si="44"/>
        <v>56</v>
      </c>
    </row>
    <row r="408" spans="5:13" ht="13.5">
      <c r="E408" s="106"/>
      <c r="F408" s="106"/>
      <c r="G408" s="106"/>
      <c r="H408" s="106"/>
      <c r="I408" s="106"/>
      <c r="J408" s="106"/>
      <c r="K408" s="106"/>
      <c r="L408" s="106"/>
      <c r="M408" s="107"/>
    </row>
    <row r="409" spans="5:13" ht="13.5">
      <c r="E409" s="106"/>
      <c r="F409" s="106"/>
      <c r="G409" s="106"/>
      <c r="H409" s="106"/>
      <c r="I409" s="106"/>
      <c r="J409" s="106"/>
      <c r="K409" s="106"/>
      <c r="L409" s="106"/>
      <c r="M409" s="107"/>
    </row>
    <row r="412" spans="4:13" ht="13.5">
      <c r="D412" s="70" t="s">
        <v>113</v>
      </c>
      <c r="E412" s="106"/>
      <c r="F412" s="106"/>
      <c r="G412" s="106"/>
      <c r="H412" s="106"/>
      <c r="I412" s="106"/>
      <c r="J412" s="106"/>
      <c r="K412" s="106"/>
      <c r="L412" s="106"/>
      <c r="M412" s="71" t="s">
        <v>58</v>
      </c>
    </row>
    <row r="413" spans="4:13" ht="13.5">
      <c r="D413" s="73" t="s">
        <v>0</v>
      </c>
      <c r="E413" s="74" t="s">
        <v>9</v>
      </c>
      <c r="F413" s="74" t="s">
        <v>85</v>
      </c>
      <c r="G413" s="74" t="s">
        <v>116</v>
      </c>
      <c r="H413" s="74">
        <v>14</v>
      </c>
      <c r="I413" s="74">
        <v>15</v>
      </c>
      <c r="J413" s="74">
        <v>16</v>
      </c>
      <c r="K413" s="75">
        <v>17</v>
      </c>
      <c r="L413" s="75">
        <v>18</v>
      </c>
      <c r="M413" s="76" t="s">
        <v>86</v>
      </c>
    </row>
    <row r="414" spans="4:13" ht="13.5">
      <c r="D414" s="77" t="s">
        <v>1</v>
      </c>
      <c r="E414" s="100">
        <v>230502</v>
      </c>
      <c r="F414" s="80">
        <v>13412</v>
      </c>
      <c r="G414" s="80">
        <v>12782</v>
      </c>
      <c r="H414" s="80">
        <v>12185</v>
      </c>
      <c r="I414" s="80">
        <v>11736</v>
      </c>
      <c r="J414" s="80">
        <v>11267</v>
      </c>
      <c r="K414" s="80">
        <v>11045</v>
      </c>
      <c r="L414" s="80">
        <v>10401</v>
      </c>
      <c r="M414" s="80">
        <f>+L414-K414</f>
        <v>-644</v>
      </c>
    </row>
    <row r="415" spans="4:13" ht="13.5">
      <c r="D415" s="81" t="s">
        <v>2</v>
      </c>
      <c r="E415" s="101">
        <v>13380</v>
      </c>
      <c r="F415" s="84">
        <v>1325</v>
      </c>
      <c r="G415" s="84">
        <v>1303</v>
      </c>
      <c r="H415" s="84">
        <v>1274</v>
      </c>
      <c r="I415" s="84">
        <v>1258</v>
      </c>
      <c r="J415" s="84">
        <v>1271</v>
      </c>
      <c r="K415" s="84">
        <v>1264</v>
      </c>
      <c r="L415" s="84">
        <f>SUM(L416:L420)</f>
        <v>1228</v>
      </c>
      <c r="M415" s="84">
        <f aca="true" t="shared" si="45" ref="M415:M420">+L415-K415</f>
        <v>-36</v>
      </c>
    </row>
    <row r="416" spans="4:13" ht="13.5">
      <c r="D416" s="81" t="s">
        <v>3</v>
      </c>
      <c r="E416" s="101">
        <v>1839</v>
      </c>
      <c r="F416" s="84">
        <v>357</v>
      </c>
      <c r="G416" s="84">
        <v>350</v>
      </c>
      <c r="H416" s="84">
        <v>352</v>
      </c>
      <c r="I416" s="84">
        <v>354</v>
      </c>
      <c r="J416" s="84">
        <v>391</v>
      </c>
      <c r="K416" s="84">
        <v>395</v>
      </c>
      <c r="L416" s="84">
        <v>397</v>
      </c>
      <c r="M416" s="84">
        <f t="shared" si="45"/>
        <v>2</v>
      </c>
    </row>
    <row r="417" spans="4:13" ht="13.5">
      <c r="D417" s="81" t="s">
        <v>4</v>
      </c>
      <c r="E417" s="101">
        <v>1769</v>
      </c>
      <c r="F417" s="84">
        <v>199</v>
      </c>
      <c r="G417" s="84">
        <v>200</v>
      </c>
      <c r="H417" s="84">
        <v>181</v>
      </c>
      <c r="I417" s="84">
        <v>173</v>
      </c>
      <c r="J417" s="84">
        <v>171</v>
      </c>
      <c r="K417" s="84">
        <v>169</v>
      </c>
      <c r="L417" s="84">
        <v>140</v>
      </c>
      <c r="M417" s="84">
        <f t="shared" si="45"/>
        <v>-29</v>
      </c>
    </row>
    <row r="418" spans="4:13" ht="13.5">
      <c r="D418" s="81" t="s">
        <v>5</v>
      </c>
      <c r="E418" s="101">
        <v>3811</v>
      </c>
      <c r="F418" s="84">
        <v>176</v>
      </c>
      <c r="G418" s="84">
        <v>180</v>
      </c>
      <c r="H418" s="84">
        <v>184</v>
      </c>
      <c r="I418" s="84">
        <v>180</v>
      </c>
      <c r="J418" s="84">
        <v>179</v>
      </c>
      <c r="K418" s="84">
        <v>187</v>
      </c>
      <c r="L418" s="84">
        <v>172</v>
      </c>
      <c r="M418" s="84">
        <f t="shared" si="45"/>
        <v>-15</v>
      </c>
    </row>
    <row r="419" spans="4:13" ht="13.5">
      <c r="D419" s="81" t="s">
        <v>6</v>
      </c>
      <c r="E419" s="101">
        <v>5172</v>
      </c>
      <c r="F419" s="84">
        <v>517</v>
      </c>
      <c r="G419" s="84">
        <v>498</v>
      </c>
      <c r="H419" s="84">
        <v>485</v>
      </c>
      <c r="I419" s="84">
        <v>481</v>
      </c>
      <c r="J419" s="84">
        <v>457</v>
      </c>
      <c r="K419" s="84">
        <v>440</v>
      </c>
      <c r="L419" s="84">
        <v>448</v>
      </c>
      <c r="M419" s="84">
        <f t="shared" si="45"/>
        <v>8</v>
      </c>
    </row>
    <row r="420" spans="4:13" ht="13.5">
      <c r="D420" s="125" t="s">
        <v>7</v>
      </c>
      <c r="E420" s="102">
        <v>789</v>
      </c>
      <c r="F420" s="88">
        <v>76</v>
      </c>
      <c r="G420" s="88">
        <v>75</v>
      </c>
      <c r="H420" s="88">
        <v>72</v>
      </c>
      <c r="I420" s="88">
        <v>70</v>
      </c>
      <c r="J420" s="88">
        <v>73</v>
      </c>
      <c r="K420" s="88">
        <v>73</v>
      </c>
      <c r="L420" s="88">
        <v>71</v>
      </c>
      <c r="M420" s="88">
        <f t="shared" si="45"/>
        <v>-2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Footer>&amp;C&amp;"Century,標準"&amp;10&amp;P</oddFooter>
  </headerFooter>
  <rowBreaks count="7" manualBreakCount="7">
    <brk id="54" max="255" man="1"/>
    <brk id="107" max="12" man="1"/>
    <brk id="160" max="12" man="1"/>
    <brk id="210" max="12" man="1"/>
    <brk id="263" max="12" man="1"/>
    <brk id="315" max="12" man="1"/>
    <brk id="3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N56"/>
  <sheetViews>
    <sheetView workbookViewId="0" topLeftCell="A1">
      <selection activeCell="G21" sqref="G21"/>
    </sheetView>
  </sheetViews>
  <sheetFormatPr defaultColWidth="8.796875" defaultRowHeight="14.25"/>
  <cols>
    <col min="1" max="3" width="2.59765625" style="4" customWidth="1"/>
    <col min="4" max="4" width="8.8984375" style="4" customWidth="1"/>
    <col min="5" max="6" width="7.09765625" style="4" customWidth="1"/>
    <col min="7" max="7" width="7.59765625" style="4" customWidth="1"/>
    <col min="8" max="8" width="6.3984375" style="4" customWidth="1"/>
    <col min="9" max="9" width="6.5" style="4" customWidth="1"/>
    <col min="10" max="10" width="6.09765625" style="4" customWidth="1"/>
    <col min="11" max="11" width="6.59765625" style="4" customWidth="1"/>
    <col min="12" max="12" width="6.69921875" style="4" customWidth="1"/>
    <col min="13" max="13" width="7.5" style="4" customWidth="1"/>
    <col min="14" max="14" width="6.69921875" style="4" customWidth="1"/>
    <col min="15" max="15" width="4.59765625" style="4" customWidth="1"/>
    <col min="16" max="16" width="5.59765625" style="4" customWidth="1"/>
    <col min="17" max="16384" width="9.8984375" style="4" customWidth="1"/>
  </cols>
  <sheetData>
    <row r="1" spans="2:3" ht="14.25">
      <c r="B1" s="123" t="s">
        <v>68</v>
      </c>
      <c r="C1" s="1"/>
    </row>
    <row r="2" ht="13.5">
      <c r="D2" s="29"/>
    </row>
    <row r="3" ht="14.25">
      <c r="C3" s="122" t="s">
        <v>83</v>
      </c>
    </row>
    <row r="4" ht="13.5">
      <c r="C4" s="30"/>
    </row>
    <row r="5" spans="3:13" ht="13.5">
      <c r="C5" s="3"/>
      <c r="D5" s="65" t="s">
        <v>114</v>
      </c>
      <c r="M5" s="131" t="s">
        <v>117</v>
      </c>
    </row>
    <row r="6" spans="4:13" ht="13.5">
      <c r="D6" s="132" t="s">
        <v>11</v>
      </c>
      <c r="E6" s="52" t="s">
        <v>12</v>
      </c>
      <c r="F6" s="135" t="s">
        <v>13</v>
      </c>
      <c r="G6" s="135"/>
      <c r="H6" s="53" t="s">
        <v>14</v>
      </c>
      <c r="I6" s="53" t="s">
        <v>14</v>
      </c>
      <c r="J6" s="38" t="s">
        <v>15</v>
      </c>
      <c r="K6" s="50" t="s">
        <v>16</v>
      </c>
      <c r="L6" s="50" t="s">
        <v>17</v>
      </c>
      <c r="M6" s="39" t="s">
        <v>18</v>
      </c>
    </row>
    <row r="7" spans="4:13" ht="13.5">
      <c r="D7" s="133"/>
      <c r="E7" s="64" t="s">
        <v>19</v>
      </c>
      <c r="F7" s="41"/>
      <c r="G7" s="53" t="s">
        <v>20</v>
      </c>
      <c r="H7" s="54" t="s">
        <v>21</v>
      </c>
      <c r="I7" s="42" t="s">
        <v>22</v>
      </c>
      <c r="J7" s="42" t="s">
        <v>23</v>
      </c>
      <c r="K7" s="54" t="s">
        <v>76</v>
      </c>
      <c r="L7" s="42" t="s">
        <v>24</v>
      </c>
      <c r="M7" s="63" t="s">
        <v>25</v>
      </c>
    </row>
    <row r="8" spans="4:13" ht="13.5">
      <c r="D8" s="133"/>
      <c r="E8" s="41"/>
      <c r="F8" s="41"/>
      <c r="G8" s="54" t="s">
        <v>26</v>
      </c>
      <c r="H8" s="54" t="s">
        <v>27</v>
      </c>
      <c r="I8" s="54" t="s">
        <v>28</v>
      </c>
      <c r="J8" s="42" t="s">
        <v>29</v>
      </c>
      <c r="K8" s="54" t="s">
        <v>30</v>
      </c>
      <c r="L8" s="42" t="s">
        <v>31</v>
      </c>
      <c r="M8" s="63" t="s">
        <v>32</v>
      </c>
    </row>
    <row r="9" spans="4:13" ht="13.5">
      <c r="D9" s="134"/>
      <c r="E9" s="45"/>
      <c r="F9" s="46" t="s">
        <v>70</v>
      </c>
      <c r="G9" s="58" t="s">
        <v>33</v>
      </c>
      <c r="H9" s="46" t="s">
        <v>71</v>
      </c>
      <c r="I9" s="46" t="s">
        <v>72</v>
      </c>
      <c r="J9" s="48" t="s">
        <v>34</v>
      </c>
      <c r="K9" s="45"/>
      <c r="L9" s="45"/>
      <c r="M9" s="49" t="s">
        <v>35</v>
      </c>
    </row>
    <row r="10" spans="4:13" ht="13.5">
      <c r="D10" s="40" t="s">
        <v>8</v>
      </c>
      <c r="E10" s="5">
        <v>1211242</v>
      </c>
      <c r="F10" s="6">
        <v>1183254</v>
      </c>
      <c r="G10" s="6">
        <v>1168388</v>
      </c>
      <c r="H10" s="6">
        <v>3293</v>
      </c>
      <c r="I10" s="6">
        <v>1519</v>
      </c>
      <c r="J10" s="6">
        <v>1004</v>
      </c>
      <c r="K10" s="6">
        <v>7573</v>
      </c>
      <c r="L10" s="6">
        <f>14457+142</f>
        <v>14599</v>
      </c>
      <c r="M10" s="6">
        <v>846</v>
      </c>
    </row>
    <row r="11" spans="4:13" ht="13.5">
      <c r="D11" s="40" t="s">
        <v>2</v>
      </c>
      <c r="E11" s="7">
        <f>SUM(E12:E16)</f>
        <v>75366</v>
      </c>
      <c r="F11" s="8">
        <f aca="true" t="shared" si="0" ref="F11:M11">SUM(F12:F16)</f>
        <v>73527</v>
      </c>
      <c r="G11" s="8">
        <f t="shared" si="0"/>
        <v>72838</v>
      </c>
      <c r="H11" s="8">
        <f t="shared" si="0"/>
        <v>249</v>
      </c>
      <c r="I11" s="8">
        <f t="shared" si="0"/>
        <v>68</v>
      </c>
      <c r="J11" s="8">
        <f t="shared" si="0"/>
        <v>80</v>
      </c>
      <c r="K11" s="8">
        <f t="shared" si="0"/>
        <v>503</v>
      </c>
      <c r="L11" s="8">
        <f t="shared" si="0"/>
        <v>939</v>
      </c>
      <c r="M11" s="8">
        <f t="shared" si="0"/>
        <v>40</v>
      </c>
    </row>
    <row r="12" spans="4:13" ht="13.5">
      <c r="D12" s="40" t="s">
        <v>3</v>
      </c>
      <c r="E12" s="7">
        <v>6557</v>
      </c>
      <c r="F12" s="8">
        <v>6390</v>
      </c>
      <c r="G12" s="8">
        <v>6326</v>
      </c>
      <c r="H12" s="8">
        <v>19</v>
      </c>
      <c r="I12" s="8">
        <v>6</v>
      </c>
      <c r="J12" s="8">
        <v>3</v>
      </c>
      <c r="K12" s="8">
        <v>48</v>
      </c>
      <c r="L12" s="8">
        <v>91</v>
      </c>
      <c r="M12" s="8">
        <v>3</v>
      </c>
    </row>
    <row r="13" spans="4:13" ht="13.5">
      <c r="D13" s="40" t="s">
        <v>4</v>
      </c>
      <c r="E13" s="7">
        <v>19322</v>
      </c>
      <c r="F13" s="8">
        <v>18843</v>
      </c>
      <c r="G13" s="8">
        <v>18656</v>
      </c>
      <c r="H13" s="8">
        <v>13</v>
      </c>
      <c r="I13" s="8">
        <v>5</v>
      </c>
      <c r="J13" s="8">
        <v>44</v>
      </c>
      <c r="K13" s="8">
        <v>141</v>
      </c>
      <c r="L13" s="8">
        <v>276</v>
      </c>
      <c r="M13" s="8">
        <v>4</v>
      </c>
    </row>
    <row r="14" spans="4:13" ht="13.5">
      <c r="D14" s="40" t="s">
        <v>5</v>
      </c>
      <c r="E14" s="7">
        <v>27941</v>
      </c>
      <c r="F14" s="8">
        <v>27227</v>
      </c>
      <c r="G14" s="8">
        <v>26940</v>
      </c>
      <c r="H14" s="8">
        <v>179</v>
      </c>
      <c r="I14" s="8">
        <v>38</v>
      </c>
      <c r="J14" s="8">
        <v>12</v>
      </c>
      <c r="K14" s="8">
        <v>174</v>
      </c>
      <c r="L14" s="8">
        <v>311</v>
      </c>
      <c r="M14" s="8">
        <v>23</v>
      </c>
    </row>
    <row r="15" spans="4:13" ht="13.5">
      <c r="D15" s="40" t="s">
        <v>6</v>
      </c>
      <c r="E15" s="7">
        <v>13869</v>
      </c>
      <c r="F15" s="8">
        <v>13530</v>
      </c>
      <c r="G15" s="8">
        <v>13449</v>
      </c>
      <c r="H15" s="8">
        <v>31</v>
      </c>
      <c r="I15" s="8">
        <v>12</v>
      </c>
      <c r="J15" s="8">
        <v>8</v>
      </c>
      <c r="K15" s="8">
        <v>88</v>
      </c>
      <c r="L15" s="8">
        <v>200</v>
      </c>
      <c r="M15" s="8">
        <v>6</v>
      </c>
    </row>
    <row r="16" spans="4:13" ht="13.5">
      <c r="D16" s="128" t="s">
        <v>7</v>
      </c>
      <c r="E16" s="9">
        <v>7677</v>
      </c>
      <c r="F16" s="10">
        <v>7537</v>
      </c>
      <c r="G16" s="10">
        <v>7467</v>
      </c>
      <c r="H16" s="10">
        <v>7</v>
      </c>
      <c r="I16" s="10">
        <v>7</v>
      </c>
      <c r="J16" s="10">
        <v>13</v>
      </c>
      <c r="K16" s="10">
        <v>52</v>
      </c>
      <c r="L16" s="10">
        <v>61</v>
      </c>
      <c r="M16" s="10">
        <v>4</v>
      </c>
    </row>
    <row r="17" spans="4:7" ht="13.5">
      <c r="D17" s="11" t="s">
        <v>36</v>
      </c>
      <c r="G17" s="131" t="s">
        <v>117</v>
      </c>
    </row>
    <row r="18" spans="4:7" ht="13.5">
      <c r="D18" s="136" t="s">
        <v>11</v>
      </c>
      <c r="E18" s="135" t="s">
        <v>37</v>
      </c>
      <c r="F18" s="135"/>
      <c r="G18" s="60" t="s">
        <v>38</v>
      </c>
    </row>
    <row r="19" spans="4:7" ht="14.25" customHeight="1">
      <c r="D19" s="137"/>
      <c r="E19" s="41"/>
      <c r="F19" s="53" t="s">
        <v>20</v>
      </c>
      <c r="G19" s="61" t="s">
        <v>39</v>
      </c>
    </row>
    <row r="20" spans="4:7" ht="13.5">
      <c r="D20" s="137"/>
      <c r="E20" s="41"/>
      <c r="F20" s="54" t="s">
        <v>26</v>
      </c>
      <c r="G20" s="61" t="s">
        <v>40</v>
      </c>
    </row>
    <row r="21" spans="4:7" ht="13.5">
      <c r="D21" s="138"/>
      <c r="E21" s="46"/>
      <c r="F21" s="58" t="s">
        <v>33</v>
      </c>
      <c r="G21" s="62"/>
    </row>
    <row r="22" spans="4:9" ht="13.5">
      <c r="D22" s="40" t="s">
        <v>8</v>
      </c>
      <c r="E22" s="12">
        <v>97.7</v>
      </c>
      <c r="F22" s="13">
        <v>96.5</v>
      </c>
      <c r="G22" s="13">
        <v>0.7</v>
      </c>
      <c r="I22" s="33"/>
    </row>
    <row r="23" spans="4:9" ht="13.5">
      <c r="D23" s="40" t="s">
        <v>2</v>
      </c>
      <c r="E23" s="14">
        <f>+F11/E11*100</f>
        <v>97.55990765066475</v>
      </c>
      <c r="F23" s="129">
        <v>96.64565779871293</v>
      </c>
      <c r="G23" s="15">
        <f>(+K11+M11)/E11*100</f>
        <v>0.720484037895072</v>
      </c>
      <c r="I23" s="33"/>
    </row>
    <row r="24" spans="4:9" ht="13.5">
      <c r="D24" s="40" t="s">
        <v>3</v>
      </c>
      <c r="E24" s="14">
        <v>97.5</v>
      </c>
      <c r="F24" s="129">
        <v>96.47704743022723</v>
      </c>
      <c r="G24" s="15">
        <v>0.8</v>
      </c>
      <c r="I24" s="33"/>
    </row>
    <row r="25" spans="4:9" ht="13.5">
      <c r="D25" s="40" t="s">
        <v>4</v>
      </c>
      <c r="E25" s="14">
        <v>97.5</v>
      </c>
      <c r="F25" s="129">
        <v>96.55315184763482</v>
      </c>
      <c r="G25" s="15">
        <v>0.8</v>
      </c>
      <c r="I25" s="33"/>
    </row>
    <row r="26" spans="4:9" ht="13.5">
      <c r="D26" s="40" t="s">
        <v>5</v>
      </c>
      <c r="E26" s="14">
        <v>97.4</v>
      </c>
      <c r="F26" s="129">
        <v>96.41745105758562</v>
      </c>
      <c r="G26" s="15">
        <v>0.7</v>
      </c>
      <c r="I26" s="33"/>
    </row>
    <row r="27" spans="4:9" ht="13.5">
      <c r="D27" s="40" t="s">
        <v>6</v>
      </c>
      <c r="E27" s="14">
        <v>97.6</v>
      </c>
      <c r="F27" s="129">
        <v>96.97144505336026</v>
      </c>
      <c r="G27" s="15">
        <v>0.7</v>
      </c>
      <c r="I27" s="33"/>
    </row>
    <row r="28" spans="4:9" ht="13.5">
      <c r="D28" s="128" t="s">
        <v>7</v>
      </c>
      <c r="E28" s="16">
        <v>98.2</v>
      </c>
      <c r="F28" s="130">
        <v>97.26455646737007</v>
      </c>
      <c r="G28" s="17">
        <v>0.7</v>
      </c>
      <c r="I28" s="33"/>
    </row>
    <row r="31" spans="3:9" ht="14.25">
      <c r="C31" s="124" t="s">
        <v>84</v>
      </c>
      <c r="E31" s="19"/>
      <c r="F31" s="19"/>
      <c r="G31" s="19"/>
      <c r="H31" s="19"/>
      <c r="I31" s="19"/>
    </row>
    <row r="32" spans="3:9" ht="13.5">
      <c r="C32" s="18"/>
      <c r="E32" s="19"/>
      <c r="F32" s="19"/>
      <c r="G32" s="19"/>
      <c r="H32" s="19"/>
      <c r="I32" s="19"/>
    </row>
    <row r="33" spans="3:14" ht="13.5">
      <c r="C33" s="18"/>
      <c r="D33" s="65" t="s">
        <v>115</v>
      </c>
      <c r="E33" s="19"/>
      <c r="F33" s="19"/>
      <c r="G33" s="19"/>
      <c r="H33" s="19"/>
      <c r="I33" s="19"/>
      <c r="N33" s="131" t="s">
        <v>117</v>
      </c>
    </row>
    <row r="34" spans="4:14" s="37" customFormat="1" ht="13.5">
      <c r="D34" s="136" t="s">
        <v>11</v>
      </c>
      <c r="E34" s="50" t="s">
        <v>12</v>
      </c>
      <c r="F34" s="135" t="s">
        <v>41</v>
      </c>
      <c r="G34" s="135"/>
      <c r="H34" s="53" t="s">
        <v>14</v>
      </c>
      <c r="I34" s="53" t="s">
        <v>14</v>
      </c>
      <c r="J34" s="38" t="s">
        <v>15</v>
      </c>
      <c r="K34" s="50" t="s">
        <v>42</v>
      </c>
      <c r="L34" s="50" t="s">
        <v>43</v>
      </c>
      <c r="M34" s="50" t="s">
        <v>17</v>
      </c>
      <c r="N34" s="39" t="s">
        <v>44</v>
      </c>
    </row>
    <row r="35" spans="4:14" s="37" customFormat="1" ht="13.5">
      <c r="D35" s="137"/>
      <c r="E35" s="51" t="s">
        <v>19</v>
      </c>
      <c r="F35" s="41"/>
      <c r="G35" s="38" t="s">
        <v>20</v>
      </c>
      <c r="H35" s="54" t="s">
        <v>45</v>
      </c>
      <c r="I35" s="42" t="s">
        <v>22</v>
      </c>
      <c r="J35" s="42" t="s">
        <v>23</v>
      </c>
      <c r="K35" s="54" t="s">
        <v>46</v>
      </c>
      <c r="L35" s="54" t="s">
        <v>47</v>
      </c>
      <c r="M35" s="42" t="s">
        <v>48</v>
      </c>
      <c r="N35" s="43" t="s">
        <v>49</v>
      </c>
    </row>
    <row r="36" spans="4:14" s="37" customFormat="1" ht="13.5">
      <c r="D36" s="137"/>
      <c r="E36" s="41"/>
      <c r="F36" s="41"/>
      <c r="G36" s="42" t="s">
        <v>50</v>
      </c>
      <c r="H36" s="54" t="s">
        <v>51</v>
      </c>
      <c r="I36" s="54" t="s">
        <v>28</v>
      </c>
      <c r="J36" s="42" t="s">
        <v>29</v>
      </c>
      <c r="K36" s="54" t="s">
        <v>30</v>
      </c>
      <c r="L36" s="54" t="s">
        <v>52</v>
      </c>
      <c r="M36" s="42" t="s">
        <v>31</v>
      </c>
      <c r="N36" s="44" t="s">
        <v>32</v>
      </c>
    </row>
    <row r="37" spans="4:14" s="37" customFormat="1" ht="13.5">
      <c r="D37" s="138"/>
      <c r="E37" s="45"/>
      <c r="F37" s="55" t="s">
        <v>75</v>
      </c>
      <c r="G37" s="47" t="s">
        <v>33</v>
      </c>
      <c r="H37" s="55" t="s">
        <v>73</v>
      </c>
      <c r="I37" s="55" t="s">
        <v>74</v>
      </c>
      <c r="J37" s="48" t="s">
        <v>34</v>
      </c>
      <c r="K37" s="45"/>
      <c r="L37" s="45"/>
      <c r="M37" s="45"/>
      <c r="N37" s="49" t="s">
        <v>35</v>
      </c>
    </row>
    <row r="38" spans="4:14" ht="13.5">
      <c r="D38" s="40" t="s">
        <v>8</v>
      </c>
      <c r="E38" s="20">
        <v>1171501</v>
      </c>
      <c r="F38" s="21">
        <v>578094</v>
      </c>
      <c r="G38" s="21">
        <v>577511</v>
      </c>
      <c r="H38" s="21">
        <v>213096</v>
      </c>
      <c r="I38" s="21">
        <v>77883</v>
      </c>
      <c r="J38" s="21">
        <v>7878</v>
      </c>
      <c r="K38" s="21">
        <v>208815</v>
      </c>
      <c r="L38" s="21">
        <v>19231</v>
      </c>
      <c r="M38" s="21">
        <f>66364+140</f>
        <v>66504</v>
      </c>
      <c r="N38" s="21">
        <v>1624</v>
      </c>
    </row>
    <row r="39" spans="4:14" ht="13.5">
      <c r="D39" s="40" t="s">
        <v>2</v>
      </c>
      <c r="E39" s="22">
        <f>SUM(E40:E44)</f>
        <v>73556</v>
      </c>
      <c r="F39" s="23">
        <f aca="true" t="shared" si="1" ref="F39:N39">SUM(F40:F44)</f>
        <v>36608</v>
      </c>
      <c r="G39" s="23">
        <f t="shared" si="1"/>
        <v>36595</v>
      </c>
      <c r="H39" s="23">
        <f t="shared" si="1"/>
        <v>13141</v>
      </c>
      <c r="I39" s="23">
        <f t="shared" si="1"/>
        <v>4714</v>
      </c>
      <c r="J39" s="23">
        <f t="shared" si="1"/>
        <v>634</v>
      </c>
      <c r="K39" s="23">
        <f t="shared" si="1"/>
        <v>14651</v>
      </c>
      <c r="L39" s="23">
        <f t="shared" si="1"/>
        <v>759</v>
      </c>
      <c r="M39" s="23">
        <f t="shared" si="1"/>
        <v>3049</v>
      </c>
      <c r="N39" s="23">
        <f t="shared" si="1"/>
        <v>167</v>
      </c>
    </row>
    <row r="40" spans="4:14" ht="13.5">
      <c r="D40" s="40" t="s">
        <v>3</v>
      </c>
      <c r="E40" s="22">
        <v>6240</v>
      </c>
      <c r="F40" s="23">
        <v>2675</v>
      </c>
      <c r="G40" s="23">
        <v>2673</v>
      </c>
      <c r="H40" s="23">
        <v>1326</v>
      </c>
      <c r="I40" s="23">
        <v>397</v>
      </c>
      <c r="J40" s="23">
        <v>71</v>
      </c>
      <c r="K40" s="23">
        <v>1497</v>
      </c>
      <c r="L40" s="23">
        <v>85</v>
      </c>
      <c r="M40" s="23">
        <v>189</v>
      </c>
      <c r="N40" s="23">
        <v>10</v>
      </c>
    </row>
    <row r="41" spans="4:14" ht="13.5">
      <c r="D41" s="40" t="s">
        <v>4</v>
      </c>
      <c r="E41" s="22">
        <v>19657</v>
      </c>
      <c r="F41" s="23">
        <v>9986</v>
      </c>
      <c r="G41" s="23">
        <v>9983</v>
      </c>
      <c r="H41" s="23">
        <v>3182</v>
      </c>
      <c r="I41" s="23">
        <v>866</v>
      </c>
      <c r="J41" s="23">
        <v>145</v>
      </c>
      <c r="K41" s="23">
        <v>4157</v>
      </c>
      <c r="L41" s="23">
        <v>217</v>
      </c>
      <c r="M41" s="23">
        <v>1104</v>
      </c>
      <c r="N41" s="23">
        <v>7</v>
      </c>
    </row>
    <row r="42" spans="4:14" ht="13.5">
      <c r="D42" s="40" t="s">
        <v>5</v>
      </c>
      <c r="E42" s="22">
        <v>26262</v>
      </c>
      <c r="F42" s="23">
        <v>14923</v>
      </c>
      <c r="G42" s="23">
        <v>14919</v>
      </c>
      <c r="H42" s="23">
        <v>4299</v>
      </c>
      <c r="I42" s="23">
        <v>2131</v>
      </c>
      <c r="J42" s="23">
        <v>213</v>
      </c>
      <c r="K42" s="23">
        <v>3485</v>
      </c>
      <c r="L42" s="23">
        <v>255</v>
      </c>
      <c r="M42" s="23">
        <v>956</v>
      </c>
      <c r="N42" s="23">
        <v>104</v>
      </c>
    </row>
    <row r="43" spans="4:14" ht="13.5">
      <c r="D43" s="40" t="s">
        <v>6</v>
      </c>
      <c r="E43" s="22">
        <v>13696</v>
      </c>
      <c r="F43" s="23">
        <v>5630</v>
      </c>
      <c r="G43" s="23">
        <v>5626</v>
      </c>
      <c r="H43" s="23">
        <v>2543</v>
      </c>
      <c r="I43" s="23">
        <v>1075</v>
      </c>
      <c r="J43" s="23">
        <v>107</v>
      </c>
      <c r="K43" s="23">
        <v>3742</v>
      </c>
      <c r="L43" s="23">
        <v>133</v>
      </c>
      <c r="M43" s="23">
        <v>466</v>
      </c>
      <c r="N43" s="23">
        <v>40</v>
      </c>
    </row>
    <row r="44" spans="4:14" ht="13.5">
      <c r="D44" s="128" t="s">
        <v>7</v>
      </c>
      <c r="E44" s="9">
        <v>7701</v>
      </c>
      <c r="F44" s="10">
        <v>3394</v>
      </c>
      <c r="G44" s="10">
        <v>3394</v>
      </c>
      <c r="H44" s="10">
        <v>1791</v>
      </c>
      <c r="I44" s="10">
        <v>245</v>
      </c>
      <c r="J44" s="10">
        <v>98</v>
      </c>
      <c r="K44" s="10">
        <v>1770</v>
      </c>
      <c r="L44" s="10">
        <v>69</v>
      </c>
      <c r="M44" s="10">
        <v>334</v>
      </c>
      <c r="N44" s="10">
        <v>6</v>
      </c>
    </row>
    <row r="45" spans="4:7" ht="13.5">
      <c r="D45" s="24" t="s">
        <v>56</v>
      </c>
      <c r="G45" s="131" t="s">
        <v>117</v>
      </c>
    </row>
    <row r="46" spans="4:7" ht="13.5">
      <c r="D46" s="136" t="s">
        <v>11</v>
      </c>
      <c r="E46" s="135" t="s">
        <v>53</v>
      </c>
      <c r="F46" s="135"/>
      <c r="G46" s="56" t="s">
        <v>38</v>
      </c>
    </row>
    <row r="47" spans="4:7" ht="13.5">
      <c r="D47" s="137"/>
      <c r="E47" s="41"/>
      <c r="F47" s="53" t="s">
        <v>20</v>
      </c>
      <c r="G47" s="57" t="s">
        <v>54</v>
      </c>
    </row>
    <row r="48" spans="4:7" ht="13.5">
      <c r="D48" s="137"/>
      <c r="E48" s="41"/>
      <c r="F48" s="54" t="s">
        <v>50</v>
      </c>
      <c r="G48" s="57" t="s">
        <v>55</v>
      </c>
    </row>
    <row r="49" spans="4:7" ht="13.5">
      <c r="D49" s="138"/>
      <c r="E49" s="46"/>
      <c r="F49" s="58" t="s">
        <v>33</v>
      </c>
      <c r="G49" s="59"/>
    </row>
    <row r="50" spans="4:8" ht="13.5">
      <c r="D50" s="40" t="s">
        <v>8</v>
      </c>
      <c r="E50" s="25">
        <v>49.3</v>
      </c>
      <c r="F50" s="26">
        <f aca="true" t="shared" si="2" ref="F50:F55">+G38/E38*100</f>
        <v>49.296671535064846</v>
      </c>
      <c r="G50" s="26">
        <v>18</v>
      </c>
      <c r="H50" s="36"/>
    </row>
    <row r="51" spans="4:8" ht="13.5">
      <c r="D51" s="40" t="s">
        <v>2</v>
      </c>
      <c r="E51" s="27">
        <f>+F39/E39*100</f>
        <v>49.76888357170047</v>
      </c>
      <c r="F51" s="28">
        <f t="shared" si="2"/>
        <v>49.75120996247757</v>
      </c>
      <c r="G51" s="28">
        <f>(+K39+N39)/E39*100</f>
        <v>20.145195497308173</v>
      </c>
      <c r="H51" s="36"/>
    </row>
    <row r="52" spans="4:8" ht="13.5">
      <c r="D52" s="40" t="s">
        <v>3</v>
      </c>
      <c r="E52" s="27">
        <v>42.9</v>
      </c>
      <c r="F52" s="28">
        <f t="shared" si="2"/>
        <v>42.83653846153846</v>
      </c>
      <c r="G52" s="28">
        <v>24.2</v>
      </c>
      <c r="H52" s="36"/>
    </row>
    <row r="53" spans="4:8" ht="13.5">
      <c r="D53" s="40" t="s">
        <v>4</v>
      </c>
      <c r="E53" s="27">
        <v>50.8</v>
      </c>
      <c r="F53" s="28">
        <f t="shared" si="2"/>
        <v>50.785979549269975</v>
      </c>
      <c r="G53" s="28">
        <v>21.2</v>
      </c>
      <c r="H53" s="36"/>
    </row>
    <row r="54" spans="4:8" ht="13.5">
      <c r="D54" s="40" t="s">
        <v>5</v>
      </c>
      <c r="E54" s="27">
        <v>56.8</v>
      </c>
      <c r="F54" s="28">
        <f t="shared" si="2"/>
        <v>56.80831619830934</v>
      </c>
      <c r="G54" s="28">
        <v>13.7</v>
      </c>
      <c r="H54" s="36"/>
    </row>
    <row r="55" spans="4:8" ht="13.5">
      <c r="D55" s="40" t="s">
        <v>6</v>
      </c>
      <c r="E55" s="27">
        <v>41.1</v>
      </c>
      <c r="F55" s="28">
        <f t="shared" si="2"/>
        <v>41.07768691588785</v>
      </c>
      <c r="G55" s="28">
        <v>27.6</v>
      </c>
      <c r="H55" s="36"/>
    </row>
    <row r="56" spans="4:8" ht="13.5">
      <c r="D56" s="128" t="s">
        <v>7</v>
      </c>
      <c r="E56" s="34">
        <v>44.1</v>
      </c>
      <c r="F56" s="35">
        <v>44.1</v>
      </c>
      <c r="G56" s="35">
        <v>23.1</v>
      </c>
      <c r="H56" s="36"/>
    </row>
  </sheetData>
  <mergeCells count="8">
    <mergeCell ref="D6:D9"/>
    <mergeCell ref="F6:G6"/>
    <mergeCell ref="E18:F18"/>
    <mergeCell ref="E46:F46"/>
    <mergeCell ref="D46:D49"/>
    <mergeCell ref="D18:D21"/>
    <mergeCell ref="D34:D37"/>
    <mergeCell ref="F34:G34"/>
  </mergeCells>
  <printOptions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Administrator</cp:lastModifiedBy>
  <cp:lastPrinted>2007-01-05T04:19:09Z</cp:lastPrinted>
  <dcterms:created xsi:type="dcterms:W3CDTF">1998-10-15T05:26:01Z</dcterms:created>
  <dcterms:modified xsi:type="dcterms:W3CDTF">2008-10-15T08:14:01Z</dcterms:modified>
  <cp:category/>
  <cp:version/>
  <cp:contentType/>
  <cp:contentStatus/>
</cp:coreProperties>
</file>