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0" windowWidth="7290" windowHeight="7110" activeTab="0"/>
  </bookViews>
  <sheets>
    <sheet name="市町村別３表 " sheetId="1" r:id="rId1"/>
  </sheets>
  <definedNames>
    <definedName name="_xlnm.Print_Area" localSheetId="0">'市町村別３表 '!$A$1:$N$89</definedName>
  </definedNames>
  <calcPr fullCalcOnLoad="1"/>
</workbook>
</file>

<file path=xl/sharedStrings.xml><?xml version="1.0" encoding="utf-8"?>
<sst xmlns="http://schemas.openxmlformats.org/spreadsheetml/2006/main" count="140" uniqueCount="82">
  <si>
    <t xml:space="preserve"> 市町村名</t>
  </si>
  <si>
    <t>実　数</t>
  </si>
  <si>
    <t>構成比</t>
  </si>
  <si>
    <t>県　　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</si>
  <si>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</si>
  <si>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</si>
  <si>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</si>
  <si>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</si>
  <si>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</si>
  <si>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</si>
  <si>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</si>
  <si>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平 田 市</t>
  </si>
  <si>
    <t>鹿 島 町</t>
  </si>
  <si>
    <t>島 根 町</t>
  </si>
  <si>
    <t>美保関町</t>
  </si>
  <si>
    <t>東出雲町</t>
  </si>
  <si>
    <t>八 雲 村</t>
  </si>
  <si>
    <t>玉 湯 町</t>
  </si>
  <si>
    <t>宍 道 町</t>
  </si>
  <si>
    <t>八 束 町</t>
  </si>
  <si>
    <t>広 瀬 町</t>
  </si>
  <si>
    <t>伯 太 町</t>
  </si>
  <si>
    <t>仁 多 町</t>
  </si>
  <si>
    <t>横 田 町</t>
  </si>
  <si>
    <t>大 東 町</t>
  </si>
  <si>
    <t>加 茂 町</t>
  </si>
  <si>
    <t>木 次 町</t>
  </si>
  <si>
    <t>三刀屋町</t>
  </si>
  <si>
    <t>吉 田 村</t>
  </si>
  <si>
    <t>掛 合 町</t>
  </si>
  <si>
    <t>頓 原 町</t>
  </si>
  <si>
    <t>赤 来 町</t>
  </si>
  <si>
    <t>斐 川 町</t>
  </si>
  <si>
    <t>佐 田 町</t>
  </si>
  <si>
    <t>多 伎 町</t>
  </si>
  <si>
    <t>湖 陵 町</t>
  </si>
  <si>
    <t>大 社 町</t>
  </si>
  <si>
    <t>温泉津町</t>
  </si>
  <si>
    <t>仁 摩 町</t>
  </si>
  <si>
    <t>川 本 町</t>
  </si>
  <si>
    <t>邑 智 町</t>
  </si>
  <si>
    <t>大 和 村</t>
  </si>
  <si>
    <t>羽須美村</t>
  </si>
  <si>
    <t>瑞 穂 町</t>
  </si>
  <si>
    <t>石 見 町</t>
  </si>
  <si>
    <t>桜 江 町</t>
  </si>
  <si>
    <t>金 城 町</t>
  </si>
  <si>
    <t>旭　　町</t>
  </si>
  <si>
    <t>弥 栄 村</t>
  </si>
  <si>
    <t>三 隅 町</t>
  </si>
  <si>
    <t>美 都 町</t>
  </si>
  <si>
    <t>匹 見 町</t>
  </si>
  <si>
    <t>津和野町</t>
  </si>
  <si>
    <t>日 原 町</t>
  </si>
  <si>
    <t>柿 木 村</t>
  </si>
  <si>
    <t>六日市町</t>
  </si>
  <si>
    <t>西 郷 町</t>
  </si>
  <si>
    <t>布 施 村</t>
  </si>
  <si>
    <t xml:space="preserve">X </t>
  </si>
  <si>
    <t>五 箇 村</t>
  </si>
  <si>
    <t>都 万 村</t>
  </si>
  <si>
    <t>海 士 町</t>
  </si>
  <si>
    <t>西ノ島町</t>
  </si>
  <si>
    <t>知 夫 村</t>
  </si>
  <si>
    <t>（圏 域）</t>
  </si>
  <si>
    <t>松 江 圏</t>
  </si>
  <si>
    <t>出 雲 圏</t>
  </si>
  <si>
    <t>大 田 圏</t>
  </si>
  <si>
    <t>浜 田 圏</t>
  </si>
  <si>
    <t>益 田 圏</t>
  </si>
  <si>
    <t>隠 岐 圏</t>
  </si>
  <si>
    <t xml:space="preserve"> 増減率</t>
  </si>
  <si>
    <t>市町村表 第３表　市町村別（広域市町村圏域別）製造品出荷額等の推移（従業者４人以上の事業所）</t>
  </si>
  <si>
    <t>平成11年</t>
  </si>
  <si>
    <t>単位：万円、％</t>
  </si>
  <si>
    <t>-</t>
  </si>
  <si>
    <t>平成12年</t>
  </si>
  <si>
    <t>平成13年</t>
  </si>
  <si>
    <t>平成14年</t>
  </si>
  <si>
    <t>雲 南 圏</t>
  </si>
  <si>
    <t>平成15年</t>
  </si>
  <si>
    <t>増減数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</si>
</sst>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[Red]#,##0"/>
    <numFmt numFmtId="178" formatCode="#,##0.0;&quot;△ &quot;#,##0.0"/>
    <numFmt numFmtId="179" formatCode="#,##0_ "/>
    <numFmt numFmtId="180" formatCode="#,##0.0"/>
    <numFmt numFmtId="181" formatCode="0_ "/>
    <numFmt numFmtId="182" formatCode="0.0_ "/>
    <numFmt numFmtId="183" formatCode="#,##0;&quot;△ &quot;#,##0"/>
    <numFmt numFmtId="184" formatCode="#,##0_);[Red]\(#,##0\)"/>
    <numFmt numFmtId="185" formatCode="0.0;&quot;△ &quot;0.0"/>
  </numFmts>
  <fonts count="10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ＭＳ 明朝"/>
      <family val="1"/>
    </font>
    <font>
      <sz val="14"/>
      <name val="ＭＳ 明朝"/>
      <family val="1"/>
    </font>
    <font>
      <b/>
      <sz val="21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38" fontId="9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Alignment="1">
      <alignment horizontal="center"/>
    </xf>
    <xf numFmtId="0" fontId="5" fillId="0" borderId="1" xfId="0" applyNumberFormat="1" applyFont="1" applyAlignment="1">
      <alignment horizontal="centerContinuous"/>
    </xf>
    <xf numFmtId="0" fontId="0" fillId="0" borderId="0" xfId="0" applyNumberFormat="1" applyAlignment="1">
      <alignment/>
    </xf>
    <xf numFmtId="0" fontId="0" fillId="0" borderId="2" xfId="0" applyNumberFormat="1" applyAlignment="1">
      <alignment/>
    </xf>
    <xf numFmtId="178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8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0" fillId="0" borderId="2" xfId="0" applyFont="1" applyAlignment="1">
      <alignment/>
    </xf>
    <xf numFmtId="0" fontId="0" fillId="0" borderId="2" xfId="0" applyNumberFormat="1" applyFont="1" applyAlignment="1">
      <alignment horizontal="centerContinuous"/>
    </xf>
    <xf numFmtId="0" fontId="0" fillId="0" borderId="2" xfId="0" applyNumberFormat="1" applyFont="1" applyAlignment="1">
      <alignment/>
    </xf>
    <xf numFmtId="176" fontId="5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center"/>
    </xf>
    <xf numFmtId="0" fontId="5" fillId="0" borderId="3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5" xfId="0" applyFont="1" applyBorder="1" applyAlignment="1">
      <alignment/>
    </xf>
    <xf numFmtId="180" fontId="5" fillId="0" borderId="0" xfId="0" applyNumberFormat="1" applyFont="1" applyAlignment="1">
      <alignment/>
    </xf>
    <xf numFmtId="179" fontId="5" fillId="0" borderId="0" xfId="0" applyNumberFormat="1" applyFont="1" applyAlignment="1">
      <alignment horizontal="right"/>
    </xf>
    <xf numFmtId="182" fontId="5" fillId="0" borderId="0" xfId="0" applyNumberFormat="1" applyFont="1" applyAlignment="1">
      <alignment horizontal="right"/>
    </xf>
    <xf numFmtId="179" fontId="5" fillId="0" borderId="0" xfId="0" applyNumberFormat="1" applyFont="1" applyAlignment="1">
      <alignment/>
    </xf>
    <xf numFmtId="38" fontId="5" fillId="0" borderId="0" xfId="16" applyFont="1" applyAlignment="1">
      <alignment/>
    </xf>
    <xf numFmtId="179" fontId="0" fillId="0" borderId="4" xfId="0" applyNumberFormat="1" applyFont="1" applyBorder="1" applyAlignment="1">
      <alignment/>
    </xf>
    <xf numFmtId="179" fontId="5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0" fontId="0" fillId="0" borderId="0" xfId="0" applyAlignment="1">
      <alignment/>
    </xf>
    <xf numFmtId="38" fontId="5" fillId="0" borderId="0" xfId="0" applyNumberFormat="1" applyFont="1" applyAlignment="1">
      <alignment/>
    </xf>
    <xf numFmtId="0" fontId="5" fillId="0" borderId="8" xfId="0" applyFont="1" applyBorder="1" applyAlignment="1">
      <alignment horizontal="center"/>
    </xf>
    <xf numFmtId="181" fontId="5" fillId="0" borderId="0" xfId="0" applyNumberFormat="1" applyFont="1" applyAlignment="1">
      <alignment horizontal="right"/>
    </xf>
    <xf numFmtId="183" fontId="5" fillId="0" borderId="0" xfId="16" applyNumberFormat="1" applyFont="1" applyAlignment="1">
      <alignment horizontal="right"/>
    </xf>
  </cellXfs>
  <cellStyles count="4">
    <cellStyle name="Normal" xfId="0"/>
    <cellStyle name="Hyperlink" xfId="15"/>
    <cellStyle name="Comma [0]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="75" zoomScaleNormal="75" workbookViewId="0" topLeftCell="A1">
      <pane xSplit="1" ySplit="4" topLeftCell="C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L79" sqref="L79"/>
    </sheetView>
  </sheetViews>
  <sheetFormatPr defaultColWidth="9.00390625" defaultRowHeight="14.25"/>
  <cols>
    <col min="1" max="1" width="15.25390625" style="13" customWidth="1"/>
    <col min="2" max="2" width="17.625" style="13" customWidth="1"/>
    <col min="3" max="3" width="10.375" style="13" customWidth="1"/>
    <col min="4" max="4" width="17.625" style="13" customWidth="1"/>
    <col min="5" max="5" width="10.625" style="13" customWidth="1"/>
    <col min="6" max="6" width="17.625" style="13" customWidth="1"/>
    <col min="7" max="7" width="10.625" style="13" customWidth="1"/>
    <col min="8" max="8" width="17.625" style="13" customWidth="1"/>
    <col min="9" max="9" width="10.625" style="13" customWidth="1"/>
    <col min="10" max="10" width="15.375" style="13" customWidth="1"/>
    <col min="11" max="11" width="9.125" style="13" bestFit="1" customWidth="1"/>
    <col min="12" max="12" width="13.875" style="13" customWidth="1"/>
    <col min="13" max="13" width="10.875" style="13" bestFit="1" customWidth="1"/>
    <col min="14" max="16384" width="9.00390625" style="13" customWidth="1"/>
  </cols>
  <sheetData>
    <row r="1" spans="1:9" ht="24.75">
      <c r="A1" s="10" t="s">
        <v>72</v>
      </c>
      <c r="B1" s="6"/>
      <c r="C1" s="6"/>
      <c r="D1" s="6"/>
      <c r="E1" s="6"/>
      <c r="F1" s="6"/>
      <c r="G1" s="6"/>
      <c r="H1" s="6"/>
      <c r="I1" s="6"/>
    </row>
    <row r="2" spans="1:13" ht="22.5" customHeight="1">
      <c r="A2" s="1"/>
      <c r="B2" s="1"/>
      <c r="C2" s="1"/>
      <c r="D2" s="1"/>
      <c r="E2" s="1"/>
      <c r="F2" s="1"/>
      <c r="G2" s="1"/>
      <c r="H2" s="1"/>
      <c r="M2" s="14" t="s">
        <v>74</v>
      </c>
    </row>
    <row r="3" spans="1:13" ht="18" customHeight="1">
      <c r="A3" s="15"/>
      <c r="B3" s="5" t="s">
        <v>73</v>
      </c>
      <c r="C3" s="16"/>
      <c r="D3" s="5" t="s">
        <v>76</v>
      </c>
      <c r="E3" s="16"/>
      <c r="F3" s="5" t="s">
        <v>77</v>
      </c>
      <c r="G3" s="16"/>
      <c r="H3" s="5" t="s">
        <v>78</v>
      </c>
      <c r="I3" s="16"/>
      <c r="J3" s="5" t="s">
        <v>80</v>
      </c>
      <c r="K3" s="16"/>
      <c r="L3" s="16"/>
      <c r="M3" s="16"/>
    </row>
    <row r="4" spans="1:13" ht="18" customHeight="1">
      <c r="A4" s="3" t="s">
        <v>0</v>
      </c>
      <c r="B4" s="4" t="s">
        <v>1</v>
      </c>
      <c r="C4" s="4" t="s">
        <v>2</v>
      </c>
      <c r="D4" s="4" t="s">
        <v>1</v>
      </c>
      <c r="E4" s="4" t="s">
        <v>2</v>
      </c>
      <c r="F4" s="19" t="s">
        <v>1</v>
      </c>
      <c r="G4" s="19" t="s">
        <v>2</v>
      </c>
      <c r="H4" s="19" t="s">
        <v>1</v>
      </c>
      <c r="I4" s="19" t="s">
        <v>2</v>
      </c>
      <c r="J4" s="19" t="s">
        <v>1</v>
      </c>
      <c r="K4" s="19" t="s">
        <v>2</v>
      </c>
      <c r="L4" s="36" t="s">
        <v>81</v>
      </c>
      <c r="M4" s="20" t="s">
        <v>71</v>
      </c>
    </row>
    <row r="5" spans="1:5" ht="18" customHeight="1">
      <c r="A5" s="24"/>
      <c r="B5" s="17"/>
      <c r="C5" s="17"/>
      <c r="D5" s="17"/>
      <c r="E5" s="17"/>
    </row>
    <row r="6" spans="1:13" ht="18" customHeight="1">
      <c r="A6" s="22" t="s">
        <v>3</v>
      </c>
      <c r="B6" s="29">
        <v>108470889</v>
      </c>
      <c r="C6" s="8">
        <v>100</v>
      </c>
      <c r="D6" s="27">
        <v>121859839</v>
      </c>
      <c r="E6" s="28">
        <v>100</v>
      </c>
      <c r="F6" s="30">
        <v>105342638</v>
      </c>
      <c r="G6" s="28">
        <v>100</v>
      </c>
      <c r="H6" s="30">
        <v>100339916</v>
      </c>
      <c r="I6" s="28">
        <v>100</v>
      </c>
      <c r="J6" s="30">
        <v>99537768</v>
      </c>
      <c r="K6" s="28">
        <v>100</v>
      </c>
      <c r="L6" s="38">
        <f>+J6-H6</f>
        <v>-802148</v>
      </c>
      <c r="M6" s="11">
        <f>+(J6-H6)/H6*100</f>
        <v>-0.7994306074563586</v>
      </c>
    </row>
    <row r="7" spans="1:13" ht="18" customHeight="1">
      <c r="A7" s="25"/>
      <c r="B7"/>
      <c r="C7" s="11"/>
      <c r="D7" s="27"/>
      <c r="E7" s="28"/>
      <c r="F7" s="30"/>
      <c r="G7" s="28"/>
      <c r="H7" s="30"/>
      <c r="I7" s="28"/>
      <c r="J7" s="30"/>
      <c r="K7" s="28"/>
      <c r="L7" s="37"/>
      <c r="M7"/>
    </row>
    <row r="8" spans="1:13" ht="18" customHeight="1">
      <c r="A8" s="22" t="s">
        <v>4</v>
      </c>
      <c r="B8" s="12">
        <v>7470833</v>
      </c>
      <c r="C8" s="28">
        <f aca="true" t="shared" si="0" ref="C8:C15">+B8/B$6*100</f>
        <v>6.887408288872788</v>
      </c>
      <c r="D8" s="27">
        <v>7895797</v>
      </c>
      <c r="E8" s="28">
        <f aca="true" t="shared" si="1" ref="E8:E15">+D8/D$6*100</f>
        <v>6.479408691816833</v>
      </c>
      <c r="F8" s="30">
        <v>6409385</v>
      </c>
      <c r="G8" s="28">
        <f aca="true" t="shared" si="2" ref="G8:G15">+F8/F$6*100</f>
        <v>6.084321715960825</v>
      </c>
      <c r="H8" s="30">
        <v>6290745</v>
      </c>
      <c r="I8" s="28">
        <f aca="true" t="shared" si="3" ref="I8:I15">+H8/H$6*100</f>
        <v>6.269434190078453</v>
      </c>
      <c r="J8" s="30">
        <v>6094517</v>
      </c>
      <c r="K8" s="28">
        <f aca="true" t="shared" si="4" ref="K8:K15">+J8/J$6*100</f>
        <v>6.122818626995936</v>
      </c>
      <c r="L8" s="38">
        <f aca="true" t="shared" si="5" ref="L8:L71">+J8-H8</f>
        <v>-196228</v>
      </c>
      <c r="M8" s="11">
        <f aca="true" t="shared" si="6" ref="M8:M76">+(J8-H8)/H8*100</f>
        <v>-3.1193125774451196</v>
      </c>
    </row>
    <row r="9" spans="1:13" ht="18" customHeight="1">
      <c r="A9" s="22" t="s">
        <v>5</v>
      </c>
      <c r="B9" s="12">
        <v>5350435</v>
      </c>
      <c r="C9" s="28">
        <f t="shared" si="0"/>
        <v>4.932599934716125</v>
      </c>
      <c r="D9" s="27">
        <v>5246516</v>
      </c>
      <c r="E9" s="28">
        <f t="shared" si="1"/>
        <v>4.3053692201250975</v>
      </c>
      <c r="F9" s="30">
        <v>4988807</v>
      </c>
      <c r="G9" s="28">
        <f t="shared" si="2"/>
        <v>4.735790839033289</v>
      </c>
      <c r="H9" s="30">
        <v>4629424</v>
      </c>
      <c r="I9" s="28">
        <f t="shared" si="3"/>
        <v>4.613741155613485</v>
      </c>
      <c r="J9" s="30">
        <v>4743560</v>
      </c>
      <c r="K9" s="28">
        <f t="shared" si="4"/>
        <v>4.765588073061875</v>
      </c>
      <c r="L9" s="38">
        <f t="shared" si="5"/>
        <v>114136</v>
      </c>
      <c r="M9" s="11">
        <f t="shared" si="6"/>
        <v>2.465447105298629</v>
      </c>
    </row>
    <row r="10" spans="1:13" ht="18" customHeight="1">
      <c r="A10" s="22" t="s">
        <v>6</v>
      </c>
      <c r="B10" s="12">
        <v>9828102</v>
      </c>
      <c r="C10" s="28">
        <f t="shared" si="0"/>
        <v>9.060589519092076</v>
      </c>
      <c r="D10" s="27">
        <v>9159296</v>
      </c>
      <c r="E10" s="28">
        <f t="shared" si="1"/>
        <v>7.516254801551149</v>
      </c>
      <c r="F10" s="30">
        <v>8436289</v>
      </c>
      <c r="G10" s="28">
        <f t="shared" si="2"/>
        <v>8.008427698573488</v>
      </c>
      <c r="H10" s="30">
        <v>8020420</v>
      </c>
      <c r="I10" s="28">
        <f t="shared" si="3"/>
        <v>7.993249665467131</v>
      </c>
      <c r="J10" s="30">
        <v>7846019</v>
      </c>
      <c r="K10" s="28">
        <f t="shared" si="4"/>
        <v>7.882454225817079</v>
      </c>
      <c r="L10" s="38">
        <f t="shared" si="5"/>
        <v>-174401</v>
      </c>
      <c r="M10" s="11">
        <f t="shared" si="6"/>
        <v>-2.174462185272093</v>
      </c>
    </row>
    <row r="11" spans="1:13" ht="18" customHeight="1">
      <c r="A11" s="22" t="s">
        <v>7</v>
      </c>
      <c r="B11" s="12">
        <v>4375037</v>
      </c>
      <c r="C11" s="28">
        <f t="shared" si="0"/>
        <v>4.033374336961505</v>
      </c>
      <c r="D11" s="27">
        <v>4126115</v>
      </c>
      <c r="E11" s="28">
        <f t="shared" si="1"/>
        <v>3.3859514618265663</v>
      </c>
      <c r="F11" s="30">
        <v>3863213</v>
      </c>
      <c r="G11" s="28">
        <f t="shared" si="2"/>
        <v>3.6672833273835423</v>
      </c>
      <c r="H11" s="30">
        <v>3080303</v>
      </c>
      <c r="I11" s="28">
        <f t="shared" si="3"/>
        <v>3.0698680273959966</v>
      </c>
      <c r="J11" s="30">
        <v>2853910</v>
      </c>
      <c r="K11" s="28">
        <f t="shared" si="4"/>
        <v>2.867162944622186</v>
      </c>
      <c r="L11" s="38">
        <f t="shared" si="5"/>
        <v>-226393</v>
      </c>
      <c r="M11" s="11">
        <f t="shared" si="6"/>
        <v>-7.349699039347753</v>
      </c>
    </row>
    <row r="12" spans="1:13" ht="18" customHeight="1">
      <c r="A12" s="22" t="s">
        <v>8</v>
      </c>
      <c r="B12" s="12">
        <v>3396618</v>
      </c>
      <c r="C12" s="28">
        <f t="shared" si="0"/>
        <v>3.1313636601613912</v>
      </c>
      <c r="D12" s="27">
        <v>3693759</v>
      </c>
      <c r="E12" s="28">
        <f t="shared" si="1"/>
        <v>3.031153684685239</v>
      </c>
      <c r="F12" s="30">
        <v>3370367</v>
      </c>
      <c r="G12" s="28">
        <f t="shared" si="2"/>
        <v>3.199432883007923</v>
      </c>
      <c r="H12" s="30">
        <v>3006282</v>
      </c>
      <c r="I12" s="28">
        <f t="shared" si="3"/>
        <v>2.9960977842556695</v>
      </c>
      <c r="J12" s="30">
        <v>2844458</v>
      </c>
      <c r="K12" s="28">
        <f t="shared" si="4"/>
        <v>2.8576670515657936</v>
      </c>
      <c r="L12" s="38">
        <f t="shared" si="5"/>
        <v>-161824</v>
      </c>
      <c r="M12" s="11">
        <f t="shared" si="6"/>
        <v>-5.382861621098753</v>
      </c>
    </row>
    <row r="13" spans="1:13" ht="18" customHeight="1">
      <c r="A13" s="22" t="s">
        <v>9</v>
      </c>
      <c r="B13" s="12">
        <v>12259288</v>
      </c>
      <c r="C13" s="28">
        <f t="shared" si="0"/>
        <v>11.301915300058065</v>
      </c>
      <c r="D13" s="27">
        <v>15567628</v>
      </c>
      <c r="E13" s="28">
        <f t="shared" si="1"/>
        <v>12.775027546195922</v>
      </c>
      <c r="F13" s="30">
        <v>12680582</v>
      </c>
      <c r="G13" s="28">
        <f t="shared" si="2"/>
        <v>12.037463880484937</v>
      </c>
      <c r="H13" s="30">
        <v>11666129</v>
      </c>
      <c r="I13" s="28">
        <f t="shared" si="3"/>
        <v>11.626608298137302</v>
      </c>
      <c r="J13" s="30">
        <v>12350281</v>
      </c>
      <c r="K13" s="28">
        <f t="shared" si="4"/>
        <v>12.40763305040153</v>
      </c>
      <c r="L13" s="38">
        <f t="shared" si="5"/>
        <v>684152</v>
      </c>
      <c r="M13" s="11">
        <f t="shared" si="6"/>
        <v>5.864430266457708</v>
      </c>
    </row>
    <row r="14" spans="1:13" ht="18" customHeight="1">
      <c r="A14" s="22" t="s">
        <v>10</v>
      </c>
      <c r="B14" s="12">
        <v>4578256</v>
      </c>
      <c r="C14" s="28">
        <f t="shared" si="0"/>
        <v>4.220723220955625</v>
      </c>
      <c r="D14" s="27">
        <v>5145744</v>
      </c>
      <c r="E14" s="28">
        <f t="shared" si="1"/>
        <v>4.222674215087384</v>
      </c>
      <c r="F14" s="30">
        <v>4952044</v>
      </c>
      <c r="G14" s="28">
        <f t="shared" si="2"/>
        <v>4.700892339529223</v>
      </c>
      <c r="H14" s="30">
        <v>4528356</v>
      </c>
      <c r="I14" s="28">
        <f t="shared" si="3"/>
        <v>4.5130155381035</v>
      </c>
      <c r="J14" s="30">
        <v>4427485</v>
      </c>
      <c r="K14" s="28">
        <f t="shared" si="4"/>
        <v>4.448045288698858</v>
      </c>
      <c r="L14" s="38">
        <f t="shared" si="5"/>
        <v>-100871</v>
      </c>
      <c r="M14" s="11">
        <f t="shared" si="6"/>
        <v>-2.227541297548161</v>
      </c>
    </row>
    <row r="15" spans="1:13" ht="18" customHeight="1">
      <c r="A15" s="22" t="s">
        <v>11</v>
      </c>
      <c r="B15" s="12">
        <v>2587079</v>
      </c>
      <c r="C15" s="28">
        <f t="shared" si="0"/>
        <v>2.385044525633048</v>
      </c>
      <c r="D15" s="27">
        <v>2381611</v>
      </c>
      <c r="E15" s="28">
        <f t="shared" si="1"/>
        <v>1.9543854805191396</v>
      </c>
      <c r="F15" s="30">
        <v>2350957</v>
      </c>
      <c r="G15" s="28">
        <f t="shared" si="2"/>
        <v>2.231724062197873</v>
      </c>
      <c r="H15" s="30">
        <v>1999642</v>
      </c>
      <c r="I15" s="28">
        <f t="shared" si="3"/>
        <v>1.9928679230706154</v>
      </c>
      <c r="J15" s="30">
        <v>1957825</v>
      </c>
      <c r="K15" s="28">
        <f t="shared" si="4"/>
        <v>1.9669167184861933</v>
      </c>
      <c r="L15" s="38">
        <f t="shared" si="5"/>
        <v>-41817</v>
      </c>
      <c r="M15" s="11">
        <f t="shared" si="6"/>
        <v>-2.091224329154919</v>
      </c>
    </row>
    <row r="16" spans="1:13" ht="18" customHeight="1">
      <c r="A16" s="25"/>
      <c r="B16" s="12"/>
      <c r="C16" s="11"/>
      <c r="D16" s="27"/>
      <c r="E16" s="28"/>
      <c r="F16" s="30"/>
      <c r="G16" s="28"/>
      <c r="H16" s="30"/>
      <c r="I16" s="28"/>
      <c r="J16" s="30"/>
      <c r="K16" s="28"/>
      <c r="L16" s="38"/>
      <c r="M16" s="11"/>
    </row>
    <row r="17" spans="1:13" ht="18" customHeight="1">
      <c r="A17" s="22" t="s">
        <v>12</v>
      </c>
      <c r="B17" s="12">
        <v>408935</v>
      </c>
      <c r="C17" s="28">
        <f aca="true" t="shared" si="7" ref="C17:C24">+B17/B$6*100</f>
        <v>0.3769997681128989</v>
      </c>
      <c r="D17" s="27">
        <v>327251</v>
      </c>
      <c r="E17" s="28">
        <f aca="true" t="shared" si="8" ref="E17:E24">+D17/D$6*100</f>
        <v>0.2685470477275126</v>
      </c>
      <c r="F17" s="30">
        <v>326487</v>
      </c>
      <c r="G17" s="28">
        <f aca="true" t="shared" si="9" ref="G17:G24">+F17/F$6*100</f>
        <v>0.30992863497494716</v>
      </c>
      <c r="H17" s="30">
        <v>297354</v>
      </c>
      <c r="I17" s="28">
        <f aca="true" t="shared" si="10" ref="I17:I24">+H17/H$6*100</f>
        <v>0.29634667025234507</v>
      </c>
      <c r="J17" s="30">
        <v>280192</v>
      </c>
      <c r="K17" s="28">
        <f aca="true" t="shared" si="11" ref="K17:K24">+J17/J$6*100</f>
        <v>0.28149315142368875</v>
      </c>
      <c r="L17" s="38">
        <f t="shared" si="5"/>
        <v>-17162</v>
      </c>
      <c r="M17" s="11">
        <f t="shared" si="6"/>
        <v>-5.7715719310989595</v>
      </c>
    </row>
    <row r="18" spans="1:13" ht="18" customHeight="1">
      <c r="A18" s="22" t="s">
        <v>13</v>
      </c>
      <c r="B18" s="12">
        <v>148652</v>
      </c>
      <c r="C18" s="28">
        <f t="shared" si="7"/>
        <v>0.13704322087744666</v>
      </c>
      <c r="D18" s="27">
        <v>139965</v>
      </c>
      <c r="E18" s="28">
        <f t="shared" si="8"/>
        <v>0.11485736494367108</v>
      </c>
      <c r="F18" s="30">
        <v>130857</v>
      </c>
      <c r="G18" s="28">
        <f t="shared" si="9"/>
        <v>0.1242203560537377</v>
      </c>
      <c r="H18" s="30">
        <v>109355</v>
      </c>
      <c r="I18" s="28">
        <f t="shared" si="10"/>
        <v>0.10898454409708695</v>
      </c>
      <c r="J18" s="30">
        <v>121296</v>
      </c>
      <c r="K18" s="28">
        <f t="shared" si="11"/>
        <v>0.12185927255270583</v>
      </c>
      <c r="L18" s="38">
        <f t="shared" si="5"/>
        <v>11941</v>
      </c>
      <c r="M18" s="11">
        <f t="shared" si="6"/>
        <v>10.91948241964245</v>
      </c>
    </row>
    <row r="19" spans="1:13" ht="18" customHeight="1">
      <c r="A19" s="22" t="s">
        <v>14</v>
      </c>
      <c r="B19" s="12">
        <v>143574</v>
      </c>
      <c r="C19" s="28">
        <f t="shared" si="7"/>
        <v>0.13236178049577893</v>
      </c>
      <c r="D19" s="27">
        <v>151345</v>
      </c>
      <c r="E19" s="28">
        <f t="shared" si="8"/>
        <v>0.12419596254349227</v>
      </c>
      <c r="F19" s="30">
        <v>176705</v>
      </c>
      <c r="G19" s="28">
        <f t="shared" si="9"/>
        <v>0.1677430937319037</v>
      </c>
      <c r="H19" s="30">
        <v>163319</v>
      </c>
      <c r="I19" s="28">
        <f t="shared" si="10"/>
        <v>0.16276573323023313</v>
      </c>
      <c r="J19" s="30">
        <v>199588</v>
      </c>
      <c r="K19" s="28">
        <f t="shared" si="11"/>
        <v>0.20051484377266726</v>
      </c>
      <c r="L19" s="38">
        <f t="shared" si="5"/>
        <v>36269</v>
      </c>
      <c r="M19" s="11">
        <f t="shared" si="6"/>
        <v>22.20745902191417</v>
      </c>
    </row>
    <row r="20" spans="1:13" ht="18" customHeight="1">
      <c r="A20" s="22" t="s">
        <v>15</v>
      </c>
      <c r="B20" s="12">
        <v>4956053</v>
      </c>
      <c r="C20" s="28">
        <f t="shared" si="7"/>
        <v>4.569016669532412</v>
      </c>
      <c r="D20" s="27">
        <v>5022822</v>
      </c>
      <c r="E20" s="28">
        <f t="shared" si="8"/>
        <v>4.121802589941055</v>
      </c>
      <c r="F20" s="30">
        <v>4298979</v>
      </c>
      <c r="G20" s="28">
        <f t="shared" si="9"/>
        <v>4.080948684805103</v>
      </c>
      <c r="H20" s="30">
        <v>4022928</v>
      </c>
      <c r="I20" s="28">
        <f t="shared" si="10"/>
        <v>4.009299748666324</v>
      </c>
      <c r="J20" s="30">
        <v>3661181</v>
      </c>
      <c r="K20" s="28">
        <f t="shared" si="11"/>
        <v>3.6781827376318104</v>
      </c>
      <c r="L20" s="38">
        <f t="shared" si="5"/>
        <v>-361747</v>
      </c>
      <c r="M20" s="11">
        <f t="shared" si="6"/>
        <v>-8.992132098809623</v>
      </c>
    </row>
    <row r="21" spans="1:13" ht="18" customHeight="1">
      <c r="A21" s="22" t="s">
        <v>16</v>
      </c>
      <c r="B21" s="12">
        <v>147256</v>
      </c>
      <c r="C21" s="28">
        <f t="shared" si="7"/>
        <v>0.1357562396303399</v>
      </c>
      <c r="D21" s="27">
        <v>186146</v>
      </c>
      <c r="E21" s="28">
        <f t="shared" si="8"/>
        <v>0.15275418179405276</v>
      </c>
      <c r="F21" s="30">
        <v>163618</v>
      </c>
      <c r="G21" s="28">
        <f t="shared" si="9"/>
        <v>0.1553198240583267</v>
      </c>
      <c r="H21" s="30">
        <v>191394</v>
      </c>
      <c r="I21" s="28">
        <f t="shared" si="10"/>
        <v>0.19074562510098175</v>
      </c>
      <c r="J21" s="30">
        <v>158380</v>
      </c>
      <c r="K21" s="28">
        <f t="shared" si="11"/>
        <v>0.1591154826778917</v>
      </c>
      <c r="L21" s="38">
        <f t="shared" si="5"/>
        <v>-33014</v>
      </c>
      <c r="M21" s="11">
        <f t="shared" si="6"/>
        <v>-17.249234563256945</v>
      </c>
    </row>
    <row r="22" spans="1:13" ht="18" customHeight="1">
      <c r="A22" s="22" t="s">
        <v>17</v>
      </c>
      <c r="B22" s="12">
        <v>483590</v>
      </c>
      <c r="C22" s="28">
        <f t="shared" si="7"/>
        <v>0.4458246857366495</v>
      </c>
      <c r="D22" s="27">
        <v>389017</v>
      </c>
      <c r="E22" s="28">
        <f t="shared" si="8"/>
        <v>0.3192331478461907</v>
      </c>
      <c r="F22" s="30">
        <v>418302</v>
      </c>
      <c r="G22" s="28">
        <f t="shared" si="9"/>
        <v>0.3970870750360362</v>
      </c>
      <c r="H22" s="30">
        <v>345205</v>
      </c>
      <c r="I22" s="28">
        <f t="shared" si="10"/>
        <v>0.34403556805847835</v>
      </c>
      <c r="J22" s="30">
        <v>356672</v>
      </c>
      <c r="K22" s="28">
        <f t="shared" si="11"/>
        <v>0.35832830810512045</v>
      </c>
      <c r="L22" s="38">
        <f t="shared" si="5"/>
        <v>11467</v>
      </c>
      <c r="M22" s="11">
        <f t="shared" si="6"/>
        <v>3.3217942961428717</v>
      </c>
    </row>
    <row r="23" spans="1:13" ht="18" customHeight="1">
      <c r="A23" s="22" t="s">
        <v>18</v>
      </c>
      <c r="B23" s="12">
        <v>1603895</v>
      </c>
      <c r="C23" s="28">
        <f t="shared" si="7"/>
        <v>1.4786409651348944</v>
      </c>
      <c r="D23" s="27">
        <v>1615513</v>
      </c>
      <c r="E23" s="28">
        <f t="shared" si="8"/>
        <v>1.3257140443128272</v>
      </c>
      <c r="F23" s="30">
        <v>1566116</v>
      </c>
      <c r="G23" s="28">
        <f t="shared" si="9"/>
        <v>1.4866876601286556</v>
      </c>
      <c r="H23" s="30">
        <v>1374964</v>
      </c>
      <c r="I23" s="28">
        <f t="shared" si="10"/>
        <v>1.3703061102821732</v>
      </c>
      <c r="J23" s="30">
        <v>1425054</v>
      </c>
      <c r="K23" s="28">
        <f t="shared" si="11"/>
        <v>1.431671644475693</v>
      </c>
      <c r="L23" s="38">
        <f t="shared" si="5"/>
        <v>50090</v>
      </c>
      <c r="M23" s="11">
        <f t="shared" si="6"/>
        <v>3.6430044713897964</v>
      </c>
    </row>
    <row r="24" spans="1:13" ht="18" customHeight="1">
      <c r="A24" s="22" t="s">
        <v>19</v>
      </c>
      <c r="B24" s="12">
        <v>1530037</v>
      </c>
      <c r="C24" s="28">
        <f t="shared" si="7"/>
        <v>1.4105508068621067</v>
      </c>
      <c r="D24" s="27">
        <v>1557970</v>
      </c>
      <c r="E24" s="28">
        <f t="shared" si="8"/>
        <v>1.2784934009308841</v>
      </c>
      <c r="F24" s="30">
        <v>573237</v>
      </c>
      <c r="G24" s="28">
        <f t="shared" si="9"/>
        <v>0.5441642727800304</v>
      </c>
      <c r="H24" s="30">
        <v>771619</v>
      </c>
      <c r="I24" s="28">
        <f t="shared" si="10"/>
        <v>0.7690050288660796</v>
      </c>
      <c r="J24" s="30">
        <v>824050</v>
      </c>
      <c r="K24" s="28">
        <f t="shared" si="11"/>
        <v>0.8278767110791554</v>
      </c>
      <c r="L24" s="38">
        <f t="shared" si="5"/>
        <v>52431</v>
      </c>
      <c r="M24" s="11">
        <f t="shared" si="6"/>
        <v>6.794933769126992</v>
      </c>
    </row>
    <row r="25" spans="1:13" ht="18" customHeight="1">
      <c r="A25" s="25"/>
      <c r="B25" s="12"/>
      <c r="C25" s="11"/>
      <c r="D25" s="27"/>
      <c r="E25" s="28"/>
      <c r="F25" s="30"/>
      <c r="G25" s="28"/>
      <c r="H25" s="30"/>
      <c r="I25" s="28"/>
      <c r="J25" s="30"/>
      <c r="K25" s="28"/>
      <c r="L25" s="38"/>
      <c r="M25"/>
    </row>
    <row r="26" spans="1:13" ht="18" customHeight="1">
      <c r="A26" s="22" t="s">
        <v>20</v>
      </c>
      <c r="B26" s="12">
        <v>262762</v>
      </c>
      <c r="C26" s="28">
        <f>+B26/B$6*100</f>
        <v>0.242241953046038</v>
      </c>
      <c r="D26" s="27">
        <v>275494</v>
      </c>
      <c r="E26" s="28">
        <f>+D26/D$6*100</f>
        <v>0.22607448217619916</v>
      </c>
      <c r="F26" s="30">
        <v>261689</v>
      </c>
      <c r="G26" s="28">
        <f>+F26/F$6*100</f>
        <v>0.24841698002664409</v>
      </c>
      <c r="H26" s="30">
        <v>231792</v>
      </c>
      <c r="I26" s="28">
        <f>+H26/H$6*100</f>
        <v>0.2310067710242054</v>
      </c>
      <c r="J26" s="30">
        <v>250139</v>
      </c>
      <c r="K26" s="28">
        <f>+J26/J$6*100</f>
        <v>0.2513005917512637</v>
      </c>
      <c r="L26" s="38">
        <f t="shared" si="5"/>
        <v>18347</v>
      </c>
      <c r="M26" s="11">
        <f t="shared" si="6"/>
        <v>7.915286118589079</v>
      </c>
    </row>
    <row r="27" spans="1:13" ht="18" customHeight="1">
      <c r="A27" s="22" t="s">
        <v>21</v>
      </c>
      <c r="B27" s="12">
        <v>346741</v>
      </c>
      <c r="C27" s="28">
        <f>+B27/B$6*100</f>
        <v>0.3196627253603499</v>
      </c>
      <c r="D27" s="27">
        <v>373208</v>
      </c>
      <c r="E27" s="28">
        <f>+D27/D$6*100</f>
        <v>0.3062600468395498</v>
      </c>
      <c r="F27" s="30">
        <v>378331</v>
      </c>
      <c r="G27" s="28">
        <f>+F27/F$6*100</f>
        <v>0.3591432749196959</v>
      </c>
      <c r="H27" s="30">
        <v>381027</v>
      </c>
      <c r="I27" s="28">
        <f>+H27/H$6*100</f>
        <v>0.37973621584454986</v>
      </c>
      <c r="J27" s="30">
        <v>370775</v>
      </c>
      <c r="K27" s="28">
        <f>+J27/J$6*100</f>
        <v>0.3724967994058295</v>
      </c>
      <c r="L27" s="38">
        <f t="shared" si="5"/>
        <v>-10252</v>
      </c>
      <c r="M27" s="11">
        <f t="shared" si="6"/>
        <v>-2.6906229742249237</v>
      </c>
    </row>
    <row r="28" spans="1:13" ht="18" customHeight="1">
      <c r="A28" s="25"/>
      <c r="B28" s="12"/>
      <c r="C28" s="11"/>
      <c r="D28" s="27"/>
      <c r="E28" s="28"/>
      <c r="F28" s="30"/>
      <c r="G28" s="28"/>
      <c r="H28" s="30"/>
      <c r="I28" s="28"/>
      <c r="J28" s="30"/>
      <c r="K28" s="28"/>
      <c r="L28" s="38"/>
      <c r="M28" s="11"/>
    </row>
    <row r="29" spans="1:13" ht="18" customHeight="1">
      <c r="A29" s="22" t="s">
        <v>22</v>
      </c>
      <c r="B29" s="12">
        <v>777291</v>
      </c>
      <c r="C29" s="28">
        <f>+B29/B$6*100</f>
        <v>0.716589498957642</v>
      </c>
      <c r="D29" s="27">
        <v>785338</v>
      </c>
      <c r="E29" s="28">
        <f>+D29/D$6*100</f>
        <v>0.6444600669462561</v>
      </c>
      <c r="F29" s="30">
        <v>680848</v>
      </c>
      <c r="G29" s="28">
        <f>+F29/F$6*100</f>
        <v>0.6463175907935779</v>
      </c>
      <c r="H29" s="30">
        <v>517690</v>
      </c>
      <c r="I29" s="28">
        <f>+H29/H$6*100</f>
        <v>0.5159362501359878</v>
      </c>
      <c r="J29" s="30">
        <v>543968</v>
      </c>
      <c r="K29" s="28">
        <f>+J29/J$6*100</f>
        <v>0.5464940704718233</v>
      </c>
      <c r="L29" s="38">
        <f t="shared" si="5"/>
        <v>26278</v>
      </c>
      <c r="M29" s="11">
        <f t="shared" si="6"/>
        <v>5.076010740018157</v>
      </c>
    </row>
    <row r="30" spans="1:13" ht="18" customHeight="1">
      <c r="A30" s="22" t="s">
        <v>23</v>
      </c>
      <c r="B30" s="12">
        <v>1221956</v>
      </c>
      <c r="C30" s="28">
        <f>+B30/B$6*100</f>
        <v>1.1265289805083096</v>
      </c>
      <c r="D30" s="27">
        <v>1131367</v>
      </c>
      <c r="E30" s="28">
        <f>+D30/D$6*100</f>
        <v>0.9284166213283771</v>
      </c>
      <c r="F30" s="30">
        <v>1158789</v>
      </c>
      <c r="G30" s="28">
        <f>+F30/F$6*100</f>
        <v>1.100018968577567</v>
      </c>
      <c r="H30" s="30">
        <v>1092940</v>
      </c>
      <c r="I30" s="28">
        <f>+H30/H$6*100</f>
        <v>1.08923750743423</v>
      </c>
      <c r="J30" s="30">
        <v>1050277</v>
      </c>
      <c r="K30" s="28">
        <f>+J30/J$6*100</f>
        <v>1.055154260642051</v>
      </c>
      <c r="L30" s="38">
        <f t="shared" si="5"/>
        <v>-42663</v>
      </c>
      <c r="M30" s="11">
        <f t="shared" si="6"/>
        <v>-3.9035079693304295</v>
      </c>
    </row>
    <row r="31" spans="1:13" ht="18" customHeight="1">
      <c r="A31" s="25"/>
      <c r="B31" s="12"/>
      <c r="C31" s="11"/>
      <c r="D31" s="27"/>
      <c r="E31" s="28"/>
      <c r="F31" s="30"/>
      <c r="G31" s="28"/>
      <c r="H31" s="30"/>
      <c r="I31" s="28"/>
      <c r="J31" s="30"/>
      <c r="K31" s="28"/>
      <c r="L31" s="38"/>
      <c r="M31" s="11"/>
    </row>
    <row r="32" spans="1:13" ht="18" customHeight="1">
      <c r="A32" s="22" t="s">
        <v>24</v>
      </c>
      <c r="B32" s="12">
        <v>803037</v>
      </c>
      <c r="C32" s="28">
        <f>+B32/B$6*100</f>
        <v>0.7403248995221198</v>
      </c>
      <c r="D32" s="27">
        <v>824489</v>
      </c>
      <c r="E32" s="28">
        <f>+D32/D$6*100</f>
        <v>0.6765879610262737</v>
      </c>
      <c r="F32" s="30">
        <v>889075</v>
      </c>
      <c r="G32" s="28">
        <f>+F32/F$6*100</f>
        <v>0.8439839906040705</v>
      </c>
      <c r="H32" s="30">
        <v>879902</v>
      </c>
      <c r="I32" s="28">
        <f>+H32/H$6*100</f>
        <v>0.876921204518449</v>
      </c>
      <c r="J32" s="30">
        <v>828551</v>
      </c>
      <c r="K32" s="28">
        <f>+J32/J$6*100</f>
        <v>0.832398612755713</v>
      </c>
      <c r="L32" s="38">
        <f t="shared" si="5"/>
        <v>-51351</v>
      </c>
      <c r="M32" s="11">
        <f t="shared" si="6"/>
        <v>-5.835990826251105</v>
      </c>
    </row>
    <row r="33" spans="1:13" ht="18" customHeight="1">
      <c r="A33" s="22" t="s">
        <v>25</v>
      </c>
      <c r="B33" s="12">
        <v>739800</v>
      </c>
      <c r="C33" s="28">
        <f>+B33/B$6*100</f>
        <v>0.6820263084595904</v>
      </c>
      <c r="D33" s="27">
        <v>807768</v>
      </c>
      <c r="E33" s="28">
        <f>+D33/D$6*100</f>
        <v>0.6628664592278019</v>
      </c>
      <c r="F33" s="30">
        <v>772041</v>
      </c>
      <c r="G33" s="28">
        <f>+F33/F$6*100</f>
        <v>0.7328855766835838</v>
      </c>
      <c r="H33" s="30">
        <v>759962</v>
      </c>
      <c r="I33" s="28">
        <f>+H33/H$6*100</f>
        <v>0.7573875186421325</v>
      </c>
      <c r="J33" s="30">
        <v>770746</v>
      </c>
      <c r="K33" s="28">
        <f>+J33/J$6*100</f>
        <v>0.7743251787602873</v>
      </c>
      <c r="L33" s="38">
        <f t="shared" si="5"/>
        <v>10784</v>
      </c>
      <c r="M33" s="11">
        <f t="shared" si="6"/>
        <v>1.4190183193370196</v>
      </c>
    </row>
    <row r="34" spans="1:13" ht="18" customHeight="1">
      <c r="A34" s="22" t="s">
        <v>26</v>
      </c>
      <c r="B34" s="12">
        <v>5836115</v>
      </c>
      <c r="C34" s="28">
        <f>+B34/B$6*100</f>
        <v>5.380351404698085</v>
      </c>
      <c r="D34" s="27">
        <v>6182866</v>
      </c>
      <c r="E34" s="28">
        <f>+D34/D$6*100</f>
        <v>5.07375198485204</v>
      </c>
      <c r="F34" s="30">
        <v>5218962</v>
      </c>
      <c r="G34" s="28">
        <f>+F34/F$6*100</f>
        <v>4.954273121582545</v>
      </c>
      <c r="H34" s="30">
        <v>4803146</v>
      </c>
      <c r="I34" s="28">
        <f>+H34/H$6*100</f>
        <v>4.786874647174311</v>
      </c>
      <c r="J34" s="30">
        <v>4687519</v>
      </c>
      <c r="K34" s="28">
        <f>+J34/J$6*100</f>
        <v>4.709286830703297</v>
      </c>
      <c r="L34" s="38">
        <f t="shared" si="5"/>
        <v>-115627</v>
      </c>
      <c r="M34" s="11">
        <f t="shared" si="6"/>
        <v>-2.407318036969936</v>
      </c>
    </row>
    <row r="35" spans="1:13" ht="18" customHeight="1">
      <c r="A35" s="25"/>
      <c r="B35" s="12"/>
      <c r="C35" s="11"/>
      <c r="D35" s="27"/>
      <c r="E35" s="28"/>
      <c r="F35" s="30"/>
      <c r="G35" s="28"/>
      <c r="H35" s="30"/>
      <c r="I35" s="28"/>
      <c r="J35" s="30"/>
      <c r="K35" s="28"/>
      <c r="L35" s="38"/>
      <c r="M35" s="11"/>
    </row>
    <row r="36" spans="1:13" ht="18" customHeight="1">
      <c r="A36" s="22" t="s">
        <v>27</v>
      </c>
      <c r="B36" s="12">
        <v>483930</v>
      </c>
      <c r="C36" s="28">
        <f>+B36/B$6*100</f>
        <v>0.446138133891389</v>
      </c>
      <c r="D36" s="27">
        <v>471851</v>
      </c>
      <c r="E36" s="28">
        <f>+D36/D$6*100</f>
        <v>0.387207962748088</v>
      </c>
      <c r="F36" s="30">
        <v>423588</v>
      </c>
      <c r="G36" s="28">
        <f>+F36/F$6*100</f>
        <v>0.4021049862070096</v>
      </c>
      <c r="H36" s="30">
        <v>459993</v>
      </c>
      <c r="I36" s="28">
        <f>+H36/H$6*100</f>
        <v>0.45843470708107825</v>
      </c>
      <c r="J36" s="30">
        <v>441564</v>
      </c>
      <c r="K36" s="28">
        <f>+J36/J$6*100</f>
        <v>0.4436145283064816</v>
      </c>
      <c r="L36" s="38">
        <f t="shared" si="5"/>
        <v>-18429</v>
      </c>
      <c r="M36" s="11">
        <f t="shared" si="6"/>
        <v>-4.006365314254782</v>
      </c>
    </row>
    <row r="37" spans="1:13" ht="18" customHeight="1">
      <c r="A37" s="22" t="s">
        <v>28</v>
      </c>
      <c r="B37" s="12">
        <v>121954</v>
      </c>
      <c r="C37" s="28">
        <f>+B37/B$6*100</f>
        <v>0.11243016547969843</v>
      </c>
      <c r="D37" s="27">
        <v>121979</v>
      </c>
      <c r="E37" s="28">
        <f>+D37/D$6*100</f>
        <v>0.10009778529249493</v>
      </c>
      <c r="F37" s="30">
        <v>97600</v>
      </c>
      <c r="G37" s="28">
        <f>+F37/F$6*100</f>
        <v>0.09265004356545542</v>
      </c>
      <c r="H37" s="30">
        <v>92198</v>
      </c>
      <c r="I37" s="28">
        <f>+H37/H$6*100</f>
        <v>0.09188566591983194</v>
      </c>
      <c r="J37" s="30">
        <v>77553</v>
      </c>
      <c r="K37" s="28">
        <f>+J37/J$6*100</f>
        <v>0.07791313946280169</v>
      </c>
      <c r="L37" s="38">
        <f t="shared" si="5"/>
        <v>-14645</v>
      </c>
      <c r="M37" s="11">
        <f t="shared" si="6"/>
        <v>-15.884292500921928</v>
      </c>
    </row>
    <row r="38" spans="1:13" ht="18" customHeight="1">
      <c r="A38" s="22" t="s">
        <v>29</v>
      </c>
      <c r="B38" s="12">
        <v>619213</v>
      </c>
      <c r="C38" s="28">
        <f>+B38/B$6*100</f>
        <v>0.5708563889432122</v>
      </c>
      <c r="D38" s="27">
        <v>694888</v>
      </c>
      <c r="E38" s="28">
        <f>+D38/D$6*100</f>
        <v>0.5702354489406473</v>
      </c>
      <c r="F38" s="30">
        <v>622238</v>
      </c>
      <c r="G38" s="28">
        <f>+F38/F$6*100</f>
        <v>0.590680100492642</v>
      </c>
      <c r="H38" s="30">
        <v>706333</v>
      </c>
      <c r="I38" s="28">
        <f>+H38/H$6*100</f>
        <v>0.7039401946479604</v>
      </c>
      <c r="J38" s="30">
        <v>567380</v>
      </c>
      <c r="K38" s="28">
        <f>+J38/J$6*100</f>
        <v>0.5700147907676612</v>
      </c>
      <c r="L38" s="38">
        <f t="shared" si="5"/>
        <v>-138953</v>
      </c>
      <c r="M38" s="11">
        <f t="shared" si="6"/>
        <v>-19.67244911394484</v>
      </c>
    </row>
    <row r="39" spans="1:13" ht="18" customHeight="1">
      <c r="A39" s="22" t="s">
        <v>30</v>
      </c>
      <c r="B39" s="12">
        <v>215119</v>
      </c>
      <c r="C39" s="28">
        <f>+B39/B$6*100</f>
        <v>0.1983195694100009</v>
      </c>
      <c r="D39" s="27">
        <v>213814</v>
      </c>
      <c r="E39" s="28">
        <f>+D39/D$6*100</f>
        <v>0.17545895493920682</v>
      </c>
      <c r="F39" s="30">
        <v>209478</v>
      </c>
      <c r="G39" s="28">
        <f>+F39/F$6*100</f>
        <v>0.1988539531352917</v>
      </c>
      <c r="H39" s="30">
        <v>205615</v>
      </c>
      <c r="I39" s="28">
        <f>+H39/H$6*100</f>
        <v>0.20491844940352552</v>
      </c>
      <c r="J39" s="30">
        <v>213555</v>
      </c>
      <c r="K39" s="28">
        <f>+J39/J$6*100</f>
        <v>0.21454670351860813</v>
      </c>
      <c r="L39" s="38">
        <f t="shared" si="5"/>
        <v>7940</v>
      </c>
      <c r="M39" s="11">
        <f t="shared" si="6"/>
        <v>3.8615859737859597</v>
      </c>
    </row>
    <row r="40" spans="1:13" ht="18" customHeight="1">
      <c r="A40" s="22" t="s">
        <v>31</v>
      </c>
      <c r="B40" s="12">
        <v>545543</v>
      </c>
      <c r="C40" s="28">
        <f>+B40/B$6*100</f>
        <v>0.5029395490618686</v>
      </c>
      <c r="D40" s="27">
        <v>522518</v>
      </c>
      <c r="E40" s="28">
        <f>+D40/D$6*100</f>
        <v>0.42878605805477876</v>
      </c>
      <c r="F40" s="30">
        <v>536030</v>
      </c>
      <c r="G40" s="28">
        <f>+F40/F$6*100</f>
        <v>0.5088442915204003</v>
      </c>
      <c r="H40" s="30">
        <v>506655</v>
      </c>
      <c r="I40" s="28">
        <f>+H40/H$6*100</f>
        <v>0.504938632796942</v>
      </c>
      <c r="J40" s="30">
        <v>483846</v>
      </c>
      <c r="K40" s="28">
        <f>+J40/J$6*100</f>
        <v>0.4860928768264123</v>
      </c>
      <c r="L40" s="38">
        <f t="shared" si="5"/>
        <v>-22809</v>
      </c>
      <c r="M40" s="11">
        <f t="shared" si="6"/>
        <v>-4.501879977499482</v>
      </c>
    </row>
    <row r="41" spans="1:13" ht="18" customHeight="1">
      <c r="A41" s="25"/>
      <c r="B41" s="12"/>
      <c r="C41" s="11"/>
      <c r="D41" s="27"/>
      <c r="E41" s="28"/>
      <c r="F41" s="30"/>
      <c r="G41" s="28"/>
      <c r="H41" s="30"/>
      <c r="I41" s="28"/>
      <c r="J41" s="30"/>
      <c r="K41" s="28"/>
      <c r="L41" s="38"/>
      <c r="M41" s="11"/>
    </row>
    <row r="42" spans="1:13" ht="18" customHeight="1">
      <c r="A42" s="22" t="s">
        <v>32</v>
      </c>
      <c r="B42" s="12">
        <v>28243583</v>
      </c>
      <c r="C42" s="28">
        <f>+B42/B$6*100</f>
        <v>26.037938160532637</v>
      </c>
      <c r="D42" s="27">
        <v>37738298</v>
      </c>
      <c r="E42" s="28">
        <f>+D42/D$6*100</f>
        <v>30.96860976486273</v>
      </c>
      <c r="F42" s="30">
        <v>30504884</v>
      </c>
      <c r="G42" s="28">
        <f>+F42/F$6*100</f>
        <v>28.957774913516026</v>
      </c>
      <c r="H42" s="30">
        <v>31045365</v>
      </c>
      <c r="I42" s="28">
        <f>+H42/H$6*100</f>
        <v>30.940194329044484</v>
      </c>
      <c r="J42" s="30">
        <v>30859589</v>
      </c>
      <c r="K42" s="28">
        <f>+J42/J$6*100</f>
        <v>31.002894298373256</v>
      </c>
      <c r="L42" s="38">
        <f t="shared" si="5"/>
        <v>-185776</v>
      </c>
      <c r="M42" s="11">
        <f t="shared" si="6"/>
        <v>-0.5984017259903371</v>
      </c>
    </row>
    <row r="43" spans="1:13" ht="18" customHeight="1">
      <c r="A43" s="22" t="s">
        <v>33</v>
      </c>
      <c r="B43" s="12">
        <v>366550</v>
      </c>
      <c r="C43" s="28">
        <f>+B43/B$6*100</f>
        <v>0.33792476799927396</v>
      </c>
      <c r="D43" s="27">
        <v>342547</v>
      </c>
      <c r="E43" s="28">
        <f>+D43/D$6*100</f>
        <v>0.28109917328874856</v>
      </c>
      <c r="F43" s="30">
        <v>311912</v>
      </c>
      <c r="G43" s="28">
        <f>+F43/F$6*100</f>
        <v>0.2960928318502903</v>
      </c>
      <c r="H43" s="30">
        <v>288846</v>
      </c>
      <c r="I43" s="28">
        <f>+H43/H$6*100</f>
        <v>0.2878674923347554</v>
      </c>
      <c r="J43" s="30">
        <v>265266</v>
      </c>
      <c r="K43" s="28">
        <f>+J43/J$6*100</f>
        <v>0.26649783828787477</v>
      </c>
      <c r="L43" s="38">
        <f t="shared" si="5"/>
        <v>-23580</v>
      </c>
      <c r="M43" s="11">
        <f t="shared" si="6"/>
        <v>-8.163519660995824</v>
      </c>
    </row>
    <row r="44" spans="1:13" ht="18" customHeight="1">
      <c r="A44" s="22" t="s">
        <v>34</v>
      </c>
      <c r="B44" s="12">
        <v>510399</v>
      </c>
      <c r="C44" s="28">
        <f>+B44/B$6*100</f>
        <v>0.4705400727378569</v>
      </c>
      <c r="D44" s="27">
        <v>570918</v>
      </c>
      <c r="E44" s="28">
        <f>+D44/D$6*100</f>
        <v>0.4685038193756353</v>
      </c>
      <c r="F44" s="30">
        <v>511583</v>
      </c>
      <c r="G44" s="28">
        <f>+F44/F$6*100</f>
        <v>0.4856371643170736</v>
      </c>
      <c r="H44" s="30">
        <v>485762</v>
      </c>
      <c r="I44" s="28">
        <f>+H44/H$6*100</f>
        <v>0.4841164108608582</v>
      </c>
      <c r="J44" s="30">
        <v>459901</v>
      </c>
      <c r="K44" s="28">
        <f>+J44/J$6*100</f>
        <v>0.4620366813931371</v>
      </c>
      <c r="L44" s="38">
        <f t="shared" si="5"/>
        <v>-25861</v>
      </c>
      <c r="M44" s="11">
        <f t="shared" si="6"/>
        <v>-5.323800544299472</v>
      </c>
    </row>
    <row r="45" spans="1:13" ht="18" customHeight="1">
      <c r="A45" s="22" t="s">
        <v>35</v>
      </c>
      <c r="B45" s="12">
        <v>93175</v>
      </c>
      <c r="C45" s="28">
        <f>+B45/B$6*100</f>
        <v>0.08589862299367713</v>
      </c>
      <c r="D45" s="27">
        <v>128194</v>
      </c>
      <c r="E45" s="28">
        <f>+D45/D$6*100</f>
        <v>0.10519790691665036</v>
      </c>
      <c r="F45" s="30">
        <v>113958</v>
      </c>
      <c r="G45" s="28">
        <f>+F45/F$6*100</f>
        <v>0.10817841869500172</v>
      </c>
      <c r="H45" s="30">
        <v>105525</v>
      </c>
      <c r="I45" s="28">
        <f>+H45/H$6*100</f>
        <v>0.10516751877687441</v>
      </c>
      <c r="J45" s="30">
        <v>126467</v>
      </c>
      <c r="K45" s="28">
        <f>+J45/J$6*100</f>
        <v>0.127054285565254</v>
      </c>
      <c r="L45" s="38">
        <f t="shared" si="5"/>
        <v>20942</v>
      </c>
      <c r="M45" s="11">
        <f t="shared" si="6"/>
        <v>19.845534233593934</v>
      </c>
    </row>
    <row r="46" spans="1:13" ht="18" customHeight="1">
      <c r="A46" s="22" t="s">
        <v>36</v>
      </c>
      <c r="B46" s="12">
        <v>845389</v>
      </c>
      <c r="C46" s="28">
        <f>+B46/B$6*100</f>
        <v>0.7793694767266082</v>
      </c>
      <c r="D46" s="27">
        <v>821873</v>
      </c>
      <c r="E46" s="28">
        <f>+D46/D$6*100</f>
        <v>0.6744412324391795</v>
      </c>
      <c r="F46" s="30">
        <v>726852</v>
      </c>
      <c r="G46" s="28">
        <f>+F46/F$6*100</f>
        <v>0.6899884166561312</v>
      </c>
      <c r="H46" s="30">
        <v>695977</v>
      </c>
      <c r="I46" s="28">
        <f>+H46/H$6*100</f>
        <v>0.6936192770980594</v>
      </c>
      <c r="J46" s="30">
        <v>743620</v>
      </c>
      <c r="K46" s="28">
        <f>+J46/J$6*100</f>
        <v>0.7470732114467344</v>
      </c>
      <c r="L46" s="38">
        <f t="shared" si="5"/>
        <v>47643</v>
      </c>
      <c r="M46" s="11">
        <f t="shared" si="6"/>
        <v>6.845484836424193</v>
      </c>
    </row>
    <row r="47" spans="1:13" ht="18" customHeight="1">
      <c r="A47" s="25"/>
      <c r="B47" s="12"/>
      <c r="C47" s="11"/>
      <c r="D47" s="27"/>
      <c r="E47" s="28"/>
      <c r="F47" s="30"/>
      <c r="G47" s="28"/>
      <c r="H47" s="30"/>
      <c r="I47" s="28"/>
      <c r="J47" s="30"/>
      <c r="K47" s="28"/>
      <c r="L47" s="38"/>
      <c r="M47" s="11"/>
    </row>
    <row r="48" spans="1:13" ht="18" customHeight="1">
      <c r="A48" s="22" t="s">
        <v>37</v>
      </c>
      <c r="B48" s="12">
        <v>380087</v>
      </c>
      <c r="C48" s="28">
        <f>+B48/B$6*100</f>
        <v>0.3504046140895923</v>
      </c>
      <c r="D48" s="27">
        <v>320824</v>
      </c>
      <c r="E48" s="28">
        <f>+D48/D$6*100</f>
        <v>0.26327295574385257</v>
      </c>
      <c r="F48" s="30">
        <v>292504</v>
      </c>
      <c r="G48" s="28">
        <f>+F48/F$6*100</f>
        <v>0.27766914285932354</v>
      </c>
      <c r="H48" s="30">
        <v>266059</v>
      </c>
      <c r="I48" s="28">
        <f>+H48/H$6*100</f>
        <v>0.26515768659802347</v>
      </c>
      <c r="J48" s="30">
        <v>235379</v>
      </c>
      <c r="K48" s="28">
        <f>+J48/J$6*100</f>
        <v>0.2364720494837698</v>
      </c>
      <c r="L48" s="38">
        <f t="shared" si="5"/>
        <v>-30680</v>
      </c>
      <c r="M48" s="11">
        <f t="shared" si="6"/>
        <v>-11.531276897229562</v>
      </c>
    </row>
    <row r="49" spans="1:13" ht="18" customHeight="1">
      <c r="A49" s="22" t="s">
        <v>38</v>
      </c>
      <c r="B49" s="12">
        <v>591844</v>
      </c>
      <c r="C49" s="28">
        <f>+B49/B$6*100</f>
        <v>0.5456247343930223</v>
      </c>
      <c r="D49" s="27">
        <v>668423</v>
      </c>
      <c r="E49" s="28">
        <f>+D49/D$6*100</f>
        <v>0.5485178755241914</v>
      </c>
      <c r="F49" s="30">
        <v>656094</v>
      </c>
      <c r="G49" s="28">
        <f>+F49/F$6*100</f>
        <v>0.6228190336376426</v>
      </c>
      <c r="H49" s="30">
        <v>797818</v>
      </c>
      <c r="I49" s="28">
        <f>+H49/H$6*100</f>
        <v>0.7951152759585727</v>
      </c>
      <c r="J49" s="30">
        <v>889081</v>
      </c>
      <c r="K49" s="28">
        <f>+J49/J$6*100</f>
        <v>0.8932097010654289</v>
      </c>
      <c r="L49" s="38">
        <f t="shared" si="5"/>
        <v>91263</v>
      </c>
      <c r="M49" s="11">
        <f t="shared" si="6"/>
        <v>11.439075077273262</v>
      </c>
    </row>
    <row r="50" spans="1:13" ht="18" customHeight="1">
      <c r="A50" s="25"/>
      <c r="B50" s="12"/>
      <c r="C50" s="11"/>
      <c r="D50" s="27"/>
      <c r="E50" s="28"/>
      <c r="F50" s="30"/>
      <c r="G50" s="28"/>
      <c r="H50" s="30"/>
      <c r="I50" s="28"/>
      <c r="J50" s="30"/>
      <c r="K50" s="28"/>
      <c r="L50" s="38"/>
      <c r="M50" s="11"/>
    </row>
    <row r="51" spans="1:13" ht="18" customHeight="1">
      <c r="A51" s="22" t="s">
        <v>39</v>
      </c>
      <c r="B51" s="12">
        <v>107385</v>
      </c>
      <c r="C51" s="28">
        <f aca="true" t="shared" si="12" ref="C51:C57">+B51/B$6*100</f>
        <v>0.0989989120491121</v>
      </c>
      <c r="D51" s="27">
        <v>106119</v>
      </c>
      <c r="E51" s="28">
        <f aca="true" t="shared" si="13" ref="E51:E57">+D51/D$6*100</f>
        <v>0.08708283292578452</v>
      </c>
      <c r="F51" s="30">
        <v>98391</v>
      </c>
      <c r="G51" s="28">
        <f aca="true" t="shared" si="14" ref="G51:G57">+F51/F$6*100</f>
        <v>0.09340092660295825</v>
      </c>
      <c r="H51" s="30">
        <v>103836</v>
      </c>
      <c r="I51" s="28">
        <f>+H51/H$6*100</f>
        <v>0.10348424050903134</v>
      </c>
      <c r="J51" s="30">
        <v>93492</v>
      </c>
      <c r="K51" s="28">
        <f>+J51/J$6*100</f>
        <v>0.09392615675288198</v>
      </c>
      <c r="L51" s="38">
        <f t="shared" si="5"/>
        <v>-10344</v>
      </c>
      <c r="M51" s="11">
        <f t="shared" si="6"/>
        <v>-9.961862937709466</v>
      </c>
    </row>
    <row r="52" spans="1:13" ht="18" customHeight="1">
      <c r="A52" s="22" t="s">
        <v>40</v>
      </c>
      <c r="B52" s="12">
        <v>277675</v>
      </c>
      <c r="C52" s="28">
        <f t="shared" si="12"/>
        <v>0.2559903422567137</v>
      </c>
      <c r="D52" s="27">
        <v>297472</v>
      </c>
      <c r="E52" s="28">
        <f t="shared" si="13"/>
        <v>0.24410995652144266</v>
      </c>
      <c r="F52" s="30">
        <v>254634</v>
      </c>
      <c r="G52" s="28">
        <f t="shared" si="14"/>
        <v>0.24171978681604686</v>
      </c>
      <c r="H52" s="30">
        <v>215579</v>
      </c>
      <c r="I52" s="28">
        <f>+H52/H$6*100</f>
        <v>0.21484869491020903</v>
      </c>
      <c r="J52" s="30">
        <v>184955</v>
      </c>
      <c r="K52" s="28">
        <f>+J52/J$6*100</f>
        <v>0.18581389126587608</v>
      </c>
      <c r="L52" s="38">
        <f t="shared" si="5"/>
        <v>-30624</v>
      </c>
      <c r="M52" s="11">
        <f t="shared" si="6"/>
        <v>-14.205465281868829</v>
      </c>
    </row>
    <row r="53" spans="1:13" ht="18" customHeight="1">
      <c r="A53" s="22" t="s">
        <v>41</v>
      </c>
      <c r="B53" s="12">
        <v>30078</v>
      </c>
      <c r="C53" s="28">
        <f t="shared" si="12"/>
        <v>0.02772909881839357</v>
      </c>
      <c r="D53" s="27">
        <v>28461</v>
      </c>
      <c r="E53" s="28">
        <f t="shared" si="13"/>
        <v>0.023355520763489603</v>
      </c>
      <c r="F53" s="30">
        <v>35617</v>
      </c>
      <c r="G53" s="28">
        <f t="shared" si="14"/>
        <v>0.03381062091875846</v>
      </c>
      <c r="H53" s="9" t="s">
        <v>58</v>
      </c>
      <c r="I53" s="9" t="s">
        <v>58</v>
      </c>
      <c r="J53" s="9" t="s">
        <v>58</v>
      </c>
      <c r="K53" s="9" t="s">
        <v>58</v>
      </c>
      <c r="L53" s="9" t="s">
        <v>58</v>
      </c>
      <c r="M53" s="9" t="s">
        <v>58</v>
      </c>
    </row>
    <row r="54" spans="1:13" ht="18" customHeight="1">
      <c r="A54" s="22" t="s">
        <v>42</v>
      </c>
      <c r="B54" s="12">
        <v>43649</v>
      </c>
      <c r="C54" s="28">
        <f t="shared" si="12"/>
        <v>0.040240289724185814</v>
      </c>
      <c r="D54" s="27">
        <v>37817</v>
      </c>
      <c r="E54" s="28">
        <f t="shared" si="13"/>
        <v>0.03103319379898409</v>
      </c>
      <c r="F54" s="30">
        <v>29181</v>
      </c>
      <c r="G54" s="28">
        <f t="shared" si="14"/>
        <v>0.027701034029544616</v>
      </c>
      <c r="H54" s="9" t="s">
        <v>58</v>
      </c>
      <c r="I54" s="9" t="s">
        <v>58</v>
      </c>
      <c r="J54" s="9" t="s">
        <v>58</v>
      </c>
      <c r="K54" s="9" t="s">
        <v>58</v>
      </c>
      <c r="L54" s="9" t="s">
        <v>58</v>
      </c>
      <c r="M54" s="9" t="s">
        <v>58</v>
      </c>
    </row>
    <row r="55" spans="1:13" ht="18" customHeight="1">
      <c r="A55" s="22" t="s">
        <v>43</v>
      </c>
      <c r="B55" s="12">
        <v>741682</v>
      </c>
      <c r="C55" s="28">
        <f t="shared" si="12"/>
        <v>0.6837613361867072</v>
      </c>
      <c r="D55" s="27">
        <v>768019</v>
      </c>
      <c r="E55" s="28">
        <f t="shared" si="13"/>
        <v>0.6302478374355969</v>
      </c>
      <c r="F55" s="30">
        <v>709027</v>
      </c>
      <c r="G55" s="28">
        <f t="shared" si="14"/>
        <v>0.6730674430234033</v>
      </c>
      <c r="H55" s="30">
        <v>563403</v>
      </c>
      <c r="I55" s="28">
        <f>+H55/H$6*100</f>
        <v>0.5614943907268171</v>
      </c>
      <c r="J55" s="30">
        <v>512876</v>
      </c>
      <c r="K55" s="28">
        <f>+J55/J$6*100</f>
        <v>0.5152576859067204</v>
      </c>
      <c r="L55" s="38">
        <f t="shared" si="5"/>
        <v>-50527</v>
      </c>
      <c r="M55" s="11">
        <f t="shared" si="6"/>
        <v>-8.968180858106898</v>
      </c>
    </row>
    <row r="56" spans="1:13" ht="18" customHeight="1">
      <c r="A56" s="22" t="s">
        <v>44</v>
      </c>
      <c r="B56" s="12">
        <v>588166</v>
      </c>
      <c r="C56" s="28">
        <f t="shared" si="12"/>
        <v>0.5422339628838112</v>
      </c>
      <c r="D56" s="27">
        <v>553274</v>
      </c>
      <c r="E56" s="28">
        <f t="shared" si="13"/>
        <v>0.45402489002139584</v>
      </c>
      <c r="F56" s="30">
        <v>538310</v>
      </c>
      <c r="G56" s="28">
        <f t="shared" si="14"/>
        <v>0.5110086572922162</v>
      </c>
      <c r="H56" s="30">
        <v>326293</v>
      </c>
      <c r="I56" s="28">
        <f>+H56/H$6*100</f>
        <v>0.3251876351979406</v>
      </c>
      <c r="J56" s="30">
        <v>546754</v>
      </c>
      <c r="K56" s="28">
        <f>+J56/J$6*100</f>
        <v>0.549293008057002</v>
      </c>
      <c r="L56" s="38">
        <f t="shared" si="5"/>
        <v>220461</v>
      </c>
      <c r="M56" s="11">
        <f t="shared" si="6"/>
        <v>67.56534770896097</v>
      </c>
    </row>
    <row r="57" spans="1:13" ht="18" customHeight="1">
      <c r="A57" s="22" t="s">
        <v>45</v>
      </c>
      <c r="B57" s="12">
        <v>224138</v>
      </c>
      <c r="C57" s="28">
        <f t="shared" si="12"/>
        <v>0.20663424266763405</v>
      </c>
      <c r="D57" s="27">
        <v>215209</v>
      </c>
      <c r="E57" s="28">
        <f t="shared" si="13"/>
        <v>0.1766037127293431</v>
      </c>
      <c r="F57" s="30">
        <v>185237</v>
      </c>
      <c r="G57" s="28">
        <f t="shared" si="14"/>
        <v>0.17584237827801502</v>
      </c>
      <c r="H57" s="30">
        <v>178781</v>
      </c>
      <c r="I57" s="28">
        <f>+H57/H$6*100</f>
        <v>0.17817535346551416</v>
      </c>
      <c r="J57" s="30">
        <v>179725</v>
      </c>
      <c r="K57" s="28">
        <f>+J57/J$6*100</f>
        <v>0.18055960427000936</v>
      </c>
      <c r="L57" s="38">
        <f t="shared" si="5"/>
        <v>944</v>
      </c>
      <c r="M57" s="11">
        <f t="shared" si="6"/>
        <v>0.5280203153578961</v>
      </c>
    </row>
    <row r="58" spans="1:13" ht="18" customHeight="1">
      <c r="A58" s="25"/>
      <c r="B58" s="12"/>
      <c r="C58" s="11"/>
      <c r="D58" s="27"/>
      <c r="E58" s="28"/>
      <c r="F58" s="30"/>
      <c r="G58" s="28"/>
      <c r="H58" s="30"/>
      <c r="I58" s="28"/>
      <c r="J58" s="30"/>
      <c r="K58" s="28"/>
      <c r="L58" s="38"/>
      <c r="M58" s="11"/>
    </row>
    <row r="59" spans="1:13" ht="18" customHeight="1">
      <c r="A59" s="22" t="s">
        <v>46</v>
      </c>
      <c r="B59" s="12">
        <v>876121</v>
      </c>
      <c r="C59" s="28">
        <f>+B59/B$6*100</f>
        <v>0.8077015022897064</v>
      </c>
      <c r="D59" s="27">
        <v>814998</v>
      </c>
      <c r="E59" s="28">
        <f>+D59/D$6*100</f>
        <v>0.6687995049788307</v>
      </c>
      <c r="F59" s="30">
        <v>820033</v>
      </c>
      <c r="G59" s="28">
        <f>+F59/F$6*100</f>
        <v>0.7784435776138433</v>
      </c>
      <c r="H59" s="30">
        <v>759442</v>
      </c>
      <c r="I59" s="28">
        <f>+H59/H$6*100</f>
        <v>0.756869280217456</v>
      </c>
      <c r="J59" s="30">
        <v>692430</v>
      </c>
      <c r="K59" s="28">
        <f>+J59/J$6*100</f>
        <v>0.6956454960894843</v>
      </c>
      <c r="L59" s="38">
        <f t="shared" si="5"/>
        <v>-67012</v>
      </c>
      <c r="M59" s="11">
        <f t="shared" si="6"/>
        <v>-8.823846982389702</v>
      </c>
    </row>
    <row r="60" spans="1:13" ht="18" customHeight="1">
      <c r="A60" s="22" t="s">
        <v>47</v>
      </c>
      <c r="B60" s="12">
        <v>80834</v>
      </c>
      <c r="C60" s="28">
        <f>+B60/B$6*100</f>
        <v>0.0745213768829718</v>
      </c>
      <c r="D60" s="27">
        <v>82546</v>
      </c>
      <c r="E60" s="28">
        <f>+D60/D$6*100</f>
        <v>0.06773847780974009</v>
      </c>
      <c r="F60" s="30">
        <v>62832</v>
      </c>
      <c r="G60" s="28">
        <f>+F60/F$6*100</f>
        <v>0.05964536411172843</v>
      </c>
      <c r="H60" s="30">
        <v>50515</v>
      </c>
      <c r="I60" s="28">
        <f>+H60/H$6*100</f>
        <v>0.05034387312024458</v>
      </c>
      <c r="J60" s="30">
        <v>43843</v>
      </c>
      <c r="K60" s="28">
        <f>+J60/J$6*100</f>
        <v>0.044046597468410185</v>
      </c>
      <c r="L60" s="38">
        <f t="shared" si="5"/>
        <v>-6672</v>
      </c>
      <c r="M60" s="11">
        <f t="shared" si="6"/>
        <v>-13.207958032267644</v>
      </c>
    </row>
    <row r="61" spans="1:13" ht="18" customHeight="1">
      <c r="A61" s="22" t="s">
        <v>48</v>
      </c>
      <c r="B61" s="12">
        <v>19481</v>
      </c>
      <c r="C61" s="28">
        <f>+B61/B$6*100</f>
        <v>0.017959657360234228</v>
      </c>
      <c r="D61" s="27">
        <v>16815</v>
      </c>
      <c r="E61" s="28">
        <f>+D61/D$6*100</f>
        <v>0.013798639599384339</v>
      </c>
      <c r="F61" s="30">
        <v>15287</v>
      </c>
      <c r="G61" s="28">
        <f>+F61/F$6*100</f>
        <v>0.014511692786732758</v>
      </c>
      <c r="H61" s="30">
        <v>17887</v>
      </c>
      <c r="I61" s="28">
        <f>+H61/H$6*100</f>
        <v>0.017826405196512223</v>
      </c>
      <c r="J61" s="30">
        <v>21947</v>
      </c>
      <c r="K61" s="28">
        <f>+J61/J$6*100</f>
        <v>0.022048917150724136</v>
      </c>
      <c r="L61" s="38">
        <f t="shared" si="5"/>
        <v>4060</v>
      </c>
      <c r="M61" s="11">
        <f t="shared" si="6"/>
        <v>22.69804886230223</v>
      </c>
    </row>
    <row r="62" spans="1:13" ht="18" customHeight="1">
      <c r="A62" s="22" t="s">
        <v>49</v>
      </c>
      <c r="B62" s="12">
        <v>818428</v>
      </c>
      <c r="C62" s="28">
        <f>+B62/B$6*100</f>
        <v>0.7545139599621056</v>
      </c>
      <c r="D62" s="27">
        <v>888074</v>
      </c>
      <c r="E62" s="28">
        <f>+D62/D$6*100</f>
        <v>0.7287667596540974</v>
      </c>
      <c r="F62" s="30">
        <v>855647</v>
      </c>
      <c r="G62" s="28">
        <f>+F62/F$6*100</f>
        <v>0.8122513506829019</v>
      </c>
      <c r="H62" s="30">
        <v>867013</v>
      </c>
      <c r="I62" s="28">
        <f>+H62/H$6*100</f>
        <v>0.8640758678729609</v>
      </c>
      <c r="J62" s="30">
        <v>858552</v>
      </c>
      <c r="K62" s="28">
        <f>+J62/J$6*100</f>
        <v>0.8625389309513148</v>
      </c>
      <c r="L62" s="38">
        <f t="shared" si="5"/>
        <v>-8461</v>
      </c>
      <c r="M62" s="11">
        <f t="shared" si="6"/>
        <v>-0.9758792544056433</v>
      </c>
    </row>
    <row r="63" spans="1:13" ht="18" customHeight="1">
      <c r="A63" s="25"/>
      <c r="B63" s="12"/>
      <c r="C63" s="11"/>
      <c r="D63" s="27"/>
      <c r="E63" s="28"/>
      <c r="F63" s="30"/>
      <c r="G63" s="28"/>
      <c r="H63" s="30"/>
      <c r="I63" s="28"/>
      <c r="J63" s="30"/>
      <c r="K63" s="28"/>
      <c r="L63" s="38"/>
      <c r="M63" s="11"/>
    </row>
    <row r="64" spans="1:13" ht="18" customHeight="1">
      <c r="A64" s="22" t="s">
        <v>50</v>
      </c>
      <c r="B64" s="12">
        <v>343418</v>
      </c>
      <c r="C64" s="28">
        <f>+B64/B$6*100</f>
        <v>0.3165992306009403</v>
      </c>
      <c r="D64" s="27">
        <v>360348</v>
      </c>
      <c r="E64" s="28">
        <f>+D64/D$6*100</f>
        <v>0.2957069391828099</v>
      </c>
      <c r="F64" s="30">
        <v>247509</v>
      </c>
      <c r="G64" s="28">
        <f>+F64/F$6*100</f>
        <v>0.234956143779122</v>
      </c>
      <c r="H64" s="30">
        <v>320636</v>
      </c>
      <c r="I64" s="28">
        <f>+H64/H$6*100</f>
        <v>0.3195497991048747</v>
      </c>
      <c r="J64" s="30">
        <v>355212</v>
      </c>
      <c r="K64" s="28">
        <f>+J64/J$6*100</f>
        <v>0.356861528178932</v>
      </c>
      <c r="L64" s="38">
        <f t="shared" si="5"/>
        <v>34576</v>
      </c>
      <c r="M64" s="11">
        <f t="shared" si="6"/>
        <v>10.783567659277187</v>
      </c>
    </row>
    <row r="65" spans="1:13" ht="18" customHeight="1">
      <c r="A65" s="22" t="s">
        <v>51</v>
      </c>
      <c r="B65" s="12">
        <v>63770</v>
      </c>
      <c r="C65" s="28">
        <f>+B65/B$6*100</f>
        <v>0.05878996714040022</v>
      </c>
      <c r="D65" s="27">
        <v>40267</v>
      </c>
      <c r="E65" s="28">
        <f>+D65/D$6*100</f>
        <v>0.03304370031212662</v>
      </c>
      <c r="F65" s="30">
        <v>34998</v>
      </c>
      <c r="G65" s="28">
        <f>+F65/F$6*100</f>
        <v>0.03322301459737509</v>
      </c>
      <c r="H65" s="30">
        <v>38397</v>
      </c>
      <c r="I65" s="28">
        <f>+H65/H$6*100</f>
        <v>0.03826692460057471</v>
      </c>
      <c r="J65" s="30">
        <v>46178</v>
      </c>
      <c r="K65" s="28">
        <f>+J65/J$6*100</f>
        <v>0.046392440706526594</v>
      </c>
      <c r="L65" s="38">
        <f t="shared" si="5"/>
        <v>7781</v>
      </c>
      <c r="M65" s="11">
        <f t="shared" si="6"/>
        <v>20.264604005521264</v>
      </c>
    </row>
    <row r="66" spans="1:13" ht="18" customHeight="1">
      <c r="A66" s="25"/>
      <c r="B66" s="12"/>
      <c r="C66" s="11"/>
      <c r="D66" s="27"/>
      <c r="E66" s="28"/>
      <c r="F66" s="30"/>
      <c r="G66" s="28"/>
      <c r="H66" s="30"/>
      <c r="I66" s="28"/>
      <c r="J66" s="30"/>
      <c r="K66" s="28"/>
      <c r="L66" s="38"/>
      <c r="M66" s="11"/>
    </row>
    <row r="67" spans="1:13" ht="18" customHeight="1">
      <c r="A67" s="22" t="s">
        <v>52</v>
      </c>
      <c r="B67" s="12">
        <v>243711</v>
      </c>
      <c r="C67" s="28">
        <f>+B67/B$6*100</f>
        <v>0.22467871541091547</v>
      </c>
      <c r="D67" s="27">
        <v>246841</v>
      </c>
      <c r="E67" s="28">
        <f>+D67/D$6*100</f>
        <v>0.20256140335127146</v>
      </c>
      <c r="F67" s="30">
        <v>542432</v>
      </c>
      <c r="G67" s="28">
        <f>+F67/F$6*100</f>
        <v>0.5149216027796836</v>
      </c>
      <c r="H67" s="30">
        <v>355189</v>
      </c>
      <c r="I67" s="28">
        <f>+H67/H$6*100</f>
        <v>0.3539857458122648</v>
      </c>
      <c r="J67" s="30">
        <v>338161</v>
      </c>
      <c r="K67" s="28">
        <f>+J67/J$6*100</f>
        <v>0.3397313469998644</v>
      </c>
      <c r="L67" s="38">
        <f t="shared" si="5"/>
        <v>-17028</v>
      </c>
      <c r="M67" s="11">
        <f t="shared" si="6"/>
        <v>-4.794067383843531</v>
      </c>
    </row>
    <row r="68" spans="1:13" ht="18" customHeight="1">
      <c r="A68" s="22" t="s">
        <v>53</v>
      </c>
      <c r="B68" s="12">
        <v>174930</v>
      </c>
      <c r="C68" s="28">
        <f>+B68/B$6*100</f>
        <v>0.1612690756134579</v>
      </c>
      <c r="D68" s="27">
        <v>145041</v>
      </c>
      <c r="E68" s="28">
        <f>+D68/D$6*100</f>
        <v>0.11902280619294106</v>
      </c>
      <c r="F68" s="30">
        <v>135517</v>
      </c>
      <c r="G68" s="28">
        <f>+F68/F$6*100</f>
        <v>0.1286440159206949</v>
      </c>
      <c r="H68" s="30">
        <v>100025</v>
      </c>
      <c r="I68" s="28">
        <f>+H68/H$6*100</f>
        <v>0.09968615082356658</v>
      </c>
      <c r="J68" s="30">
        <v>83224</v>
      </c>
      <c r="K68" s="28">
        <f>+J68/J$6*100</f>
        <v>0.08361047436788015</v>
      </c>
      <c r="L68" s="38">
        <f t="shared" si="5"/>
        <v>-16801</v>
      </c>
      <c r="M68" s="11">
        <f t="shared" si="6"/>
        <v>-16.79680079980005</v>
      </c>
    </row>
    <row r="69" spans="1:13" ht="18" customHeight="1">
      <c r="A69" s="22" t="s">
        <v>54</v>
      </c>
      <c r="B69" s="12">
        <v>37666</v>
      </c>
      <c r="C69" s="28">
        <f>+B69/B$6*100</f>
        <v>0.034724524107108586</v>
      </c>
      <c r="D69" s="27">
        <v>46086</v>
      </c>
      <c r="E69" s="28">
        <f>+D69/D$6*100</f>
        <v>0.037818858434565956</v>
      </c>
      <c r="F69" s="30">
        <v>40447</v>
      </c>
      <c r="G69" s="28">
        <f>+F69/F$6*100</f>
        <v>0.0383956589353686</v>
      </c>
      <c r="H69" s="30">
        <v>36307</v>
      </c>
      <c r="I69" s="28">
        <f>+H69/H$6*100</f>
        <v>0.03618400477831773</v>
      </c>
      <c r="J69" s="30">
        <v>30974</v>
      </c>
      <c r="K69" s="28">
        <f>+J69/J$6*100</f>
        <v>0.03111783659846582</v>
      </c>
      <c r="L69" s="38">
        <f t="shared" si="5"/>
        <v>-5333</v>
      </c>
      <c r="M69" s="11">
        <f t="shared" si="6"/>
        <v>-14.688627537389484</v>
      </c>
    </row>
    <row r="70" spans="1:13" ht="18" customHeight="1">
      <c r="A70" s="22" t="s">
        <v>55</v>
      </c>
      <c r="B70" s="12">
        <v>1023627</v>
      </c>
      <c r="C70" s="28">
        <f>+B70/B$6*100</f>
        <v>0.9436882185044136</v>
      </c>
      <c r="D70" s="27">
        <v>1131422</v>
      </c>
      <c r="E70" s="28">
        <f>+D70/D$6*100</f>
        <v>0.92846175514806</v>
      </c>
      <c r="F70" s="30">
        <v>1248553</v>
      </c>
      <c r="G70" s="28">
        <f>+F70/F$6*100</f>
        <v>1.1852304287272548</v>
      </c>
      <c r="H70" s="30">
        <v>1153620</v>
      </c>
      <c r="I70" s="28">
        <f>+H70/H$6*100</f>
        <v>1.1497119451445426</v>
      </c>
      <c r="J70" s="30">
        <v>1138399</v>
      </c>
      <c r="K70" s="28">
        <f>+J70/J$6*100</f>
        <v>1.1436854802691578</v>
      </c>
      <c r="L70" s="38">
        <f t="shared" si="5"/>
        <v>-15221</v>
      </c>
      <c r="M70" s="11">
        <f t="shared" si="6"/>
        <v>-1.3194119380731957</v>
      </c>
    </row>
    <row r="71" spans="1:13" ht="18" customHeight="1">
      <c r="A71" s="25"/>
      <c r="B71" s="12"/>
      <c r="C71" s="11"/>
      <c r="D71" s="27"/>
      <c r="E71" s="28"/>
      <c r="F71" s="30"/>
      <c r="G71" s="28"/>
      <c r="H71" s="30"/>
      <c r="I71" s="28"/>
      <c r="J71" s="30"/>
      <c r="K71" s="28"/>
      <c r="L71" s="38"/>
      <c r="M71" s="11"/>
    </row>
    <row r="72" spans="1:13" ht="18" customHeight="1">
      <c r="A72" s="22" t="s">
        <v>56</v>
      </c>
      <c r="B72" s="12">
        <v>428854</v>
      </c>
      <c r="C72" s="28">
        <f>+B72/B$6*100</f>
        <v>0.39536322044894456</v>
      </c>
      <c r="D72" s="27">
        <v>411763</v>
      </c>
      <c r="E72" s="28">
        <f>+D72/D$6*100</f>
        <v>0.33789885443718665</v>
      </c>
      <c r="F72" s="30">
        <v>353480</v>
      </c>
      <c r="G72" s="28">
        <f>+F72/F$6*100</f>
        <v>0.33555263729013507</v>
      </c>
      <c r="H72" s="30">
        <v>332793</v>
      </c>
      <c r="I72" s="28">
        <f>+H72/H$6*100</f>
        <v>0.3316656155063953</v>
      </c>
      <c r="J72" s="30">
        <v>291254</v>
      </c>
      <c r="K72" s="28">
        <f>+J72/J$6*100</f>
        <v>0.29260652097402867</v>
      </c>
      <c r="L72" s="38">
        <f aca="true" t="shared" si="15" ref="L72:L87">+J72-H72</f>
        <v>-41539</v>
      </c>
      <c r="M72" s="11">
        <f t="shared" si="6"/>
        <v>-12.48193321373947</v>
      </c>
    </row>
    <row r="73" spans="1:13" ht="18" customHeight="1">
      <c r="A73" s="22" t="s">
        <v>57</v>
      </c>
      <c r="B73" s="18" t="s">
        <v>58</v>
      </c>
      <c r="C73" s="18" t="s">
        <v>58</v>
      </c>
      <c r="D73" s="18" t="s">
        <v>58</v>
      </c>
      <c r="E73" s="18" t="s">
        <v>58</v>
      </c>
      <c r="F73" s="18" t="s">
        <v>58</v>
      </c>
      <c r="G73" s="18" t="s">
        <v>58</v>
      </c>
      <c r="H73" s="9" t="s">
        <v>58</v>
      </c>
      <c r="I73" s="18" t="s">
        <v>58</v>
      </c>
      <c r="J73" s="28" t="s">
        <v>75</v>
      </c>
      <c r="K73" s="28" t="s">
        <v>75</v>
      </c>
      <c r="L73" s="28" t="s">
        <v>75</v>
      </c>
      <c r="M73" s="28" t="s">
        <v>75</v>
      </c>
    </row>
    <row r="74" spans="1:13" ht="18" customHeight="1">
      <c r="A74" s="22" t="s">
        <v>59</v>
      </c>
      <c r="B74" s="12">
        <v>6087</v>
      </c>
      <c r="C74" s="28">
        <f>+B74/B$6*100</f>
        <v>0.005611643876174003</v>
      </c>
      <c r="D74" s="27">
        <v>3936</v>
      </c>
      <c r="E74" s="28">
        <f>+D74/D$6*100</f>
        <v>0.0032299402594812227</v>
      </c>
      <c r="F74" s="30">
        <v>3090</v>
      </c>
      <c r="G74" s="28">
        <f>+F74/F$6*100</f>
        <v>0.0029332851907505867</v>
      </c>
      <c r="H74" s="30">
        <v>3676</v>
      </c>
      <c r="I74" s="28">
        <f>+H74/H$6*100</f>
        <v>0.003663547017519927</v>
      </c>
      <c r="J74" s="30">
        <v>3863</v>
      </c>
      <c r="K74" s="28">
        <f>+J74/J$6*100</f>
        <v>0.0038809389416889477</v>
      </c>
      <c r="L74" s="38">
        <f t="shared" si="15"/>
        <v>187</v>
      </c>
      <c r="M74" s="11">
        <f t="shared" si="6"/>
        <v>5.087051142546246</v>
      </c>
    </row>
    <row r="75" spans="1:13" ht="18" customHeight="1">
      <c r="A75" s="22" t="s">
        <v>60</v>
      </c>
      <c r="B75" s="9" t="s">
        <v>58</v>
      </c>
      <c r="C75" s="9" t="s">
        <v>58</v>
      </c>
      <c r="D75" s="9" t="s">
        <v>58</v>
      </c>
      <c r="E75" s="9" t="s">
        <v>58</v>
      </c>
      <c r="F75" s="9" t="s">
        <v>58</v>
      </c>
      <c r="G75" s="9" t="s">
        <v>58</v>
      </c>
      <c r="H75" s="9" t="s">
        <v>58</v>
      </c>
      <c r="I75" s="9" t="s">
        <v>58</v>
      </c>
      <c r="J75" s="9" t="s">
        <v>58</v>
      </c>
      <c r="K75" s="9" t="s">
        <v>58</v>
      </c>
      <c r="L75" s="9" t="s">
        <v>58</v>
      </c>
      <c r="M75" s="9" t="s">
        <v>58</v>
      </c>
    </row>
    <row r="76" spans="1:13" ht="18" customHeight="1">
      <c r="A76" s="22" t="s">
        <v>61</v>
      </c>
      <c r="B76" s="12">
        <v>45268</v>
      </c>
      <c r="C76" s="28">
        <f>+B76/B$6*100</f>
        <v>0.04173285608454818</v>
      </c>
      <c r="D76" s="27">
        <v>44695</v>
      </c>
      <c r="E76" s="28">
        <f>+D76/D$6*100</f>
        <v>0.036677383104043</v>
      </c>
      <c r="F76" s="30">
        <v>41307</v>
      </c>
      <c r="G76" s="28">
        <f>+F76/F$6*100</f>
        <v>0.039212042515965856</v>
      </c>
      <c r="H76" s="30">
        <v>43005</v>
      </c>
      <c r="I76" s="28">
        <f>+H76/H$6*100</f>
        <v>0.04285931433309153</v>
      </c>
      <c r="J76" s="30">
        <v>45575</v>
      </c>
      <c r="K76" s="28">
        <f>+J76/J$6*100</f>
        <v>0.04578664050413508</v>
      </c>
      <c r="L76" s="38">
        <f t="shared" si="15"/>
        <v>2570</v>
      </c>
      <c r="M76" s="11">
        <f t="shared" si="6"/>
        <v>5.976049296593419</v>
      </c>
    </row>
    <row r="77" spans="1:13" ht="18" customHeight="1">
      <c r="A77" s="22" t="s">
        <v>62</v>
      </c>
      <c r="B77" s="12">
        <v>10976</v>
      </c>
      <c r="C77" s="28">
        <f>+B77/B$6*100</f>
        <v>0.010118843960060105</v>
      </c>
      <c r="D77" s="27">
        <v>8528</v>
      </c>
      <c r="E77" s="28">
        <f>+D77/D$6*100</f>
        <v>0.0069982038955426484</v>
      </c>
      <c r="F77" s="30">
        <v>11668</v>
      </c>
      <c r="G77" s="28">
        <f>+F77/F$6*100</f>
        <v>0.011076236765591536</v>
      </c>
      <c r="H77" s="9" t="s">
        <v>58</v>
      </c>
      <c r="I77" s="9" t="s">
        <v>58</v>
      </c>
      <c r="J77" s="30">
        <v>17678</v>
      </c>
      <c r="K77" s="28">
        <f>+J77/J$6*100</f>
        <v>0.017760092832300598</v>
      </c>
      <c r="L77" s="9" t="s">
        <v>58</v>
      </c>
      <c r="M77" s="9" t="s">
        <v>58</v>
      </c>
    </row>
    <row r="78" spans="1:13" ht="18" customHeight="1">
      <c r="A78" s="22" t="s">
        <v>63</v>
      </c>
      <c r="B78" s="8" t="s">
        <v>75</v>
      </c>
      <c r="C78" s="8" t="s">
        <v>75</v>
      </c>
      <c r="D78" s="27" t="s">
        <v>75</v>
      </c>
      <c r="E78" s="28" t="s">
        <v>75</v>
      </c>
      <c r="F78" s="27" t="s">
        <v>75</v>
      </c>
      <c r="G78" s="28" t="s">
        <v>75</v>
      </c>
      <c r="H78" s="27" t="s">
        <v>75</v>
      </c>
      <c r="I78" s="28" t="s">
        <v>75</v>
      </c>
      <c r="J78" s="9" t="s">
        <v>58</v>
      </c>
      <c r="K78" s="9" t="s">
        <v>58</v>
      </c>
      <c r="L78" s="28" t="s">
        <v>75</v>
      </c>
      <c r="M78" s="8" t="s">
        <v>75</v>
      </c>
    </row>
    <row r="79" spans="1:13" ht="18" customHeight="1">
      <c r="A79" s="25"/>
      <c r="B79" s="12"/>
      <c r="C79" s="26"/>
      <c r="D79" s="27"/>
      <c r="E79" s="28"/>
      <c r="F79" s="27"/>
      <c r="G79" s="28"/>
      <c r="H79" s="27"/>
      <c r="I79" s="28"/>
      <c r="J79" s="34"/>
      <c r="K79" s="28"/>
      <c r="L79" s="38"/>
      <c r="M79"/>
    </row>
    <row r="80" spans="1:13" ht="18" customHeight="1">
      <c r="A80" s="22" t="s">
        <v>64</v>
      </c>
      <c r="B80" s="12"/>
      <c r="C80" s="26"/>
      <c r="D80" s="27"/>
      <c r="E80" s="28"/>
      <c r="F80" s="27"/>
      <c r="G80" s="28"/>
      <c r="H80" s="27"/>
      <c r="I80" s="28"/>
      <c r="J80" s="34"/>
      <c r="K80" s="28"/>
      <c r="L80" s="38"/>
      <c r="M80"/>
    </row>
    <row r="81" spans="1:13" ht="18" customHeight="1">
      <c r="A81" s="22" t="s">
        <v>65</v>
      </c>
      <c r="B81" s="27">
        <f>+B8+B13+B17+B18+B19+B20+B21+B22+B23+B24+B26+B27</f>
        <v>29761616</v>
      </c>
      <c r="C81" s="28">
        <f aca="true" t="shared" si="16" ref="C81:C87">+B81/B$6*100</f>
        <v>27.43742240371977</v>
      </c>
      <c r="D81" s="27">
        <f>+D8+D13+D17+D18+D19+D20+D21+D22+D23+D24+D26+D27</f>
        <v>33502156</v>
      </c>
      <c r="E81" s="28">
        <f aca="true" t="shared" si="17" ref="E81:E87">+D81/D$6*100</f>
        <v>27.49236850706819</v>
      </c>
      <c r="F81" s="27">
        <f>+F8+F13+F17+F18+F19+F20+F21+F22+F23+F24+F26+F27</f>
        <v>27384288</v>
      </c>
      <c r="G81" s="28">
        <f aca="true" t="shared" si="18" ref="G81:G87">+F81/F$6*100</f>
        <v>25.99544545296084</v>
      </c>
      <c r="H81" s="27">
        <f>+H8+H13+H17+H18+H19+H20+H21+H22+H23+H24+H26+H27</f>
        <v>25845831</v>
      </c>
      <c r="I81" s="28">
        <f aca="true" t="shared" si="19" ref="I81:I87">+H81/H$6*100</f>
        <v>25.758274503638212</v>
      </c>
      <c r="J81" s="35">
        <v>26092125</v>
      </c>
      <c r="K81" s="28">
        <f aca="true" t="shared" si="20" ref="K81:K87">+J81/J$6*100</f>
        <v>26.213291220273295</v>
      </c>
      <c r="L81" s="38">
        <f t="shared" si="15"/>
        <v>246294</v>
      </c>
      <c r="M81" s="11">
        <f aca="true" t="shared" si="21" ref="M81:M87">+(J81-H81)/H81*100</f>
        <v>0.9529351174663334</v>
      </c>
    </row>
    <row r="82" spans="1:13" ht="18" customHeight="1">
      <c r="A82" s="22" t="s">
        <v>66</v>
      </c>
      <c r="B82" s="27">
        <f>+B10+B15+B42+B43+B44+B45+B46</f>
        <v>42474277</v>
      </c>
      <c r="C82" s="28">
        <f t="shared" si="16"/>
        <v>39.15730514571518</v>
      </c>
      <c r="D82" s="27">
        <f>+D10+D15+D42+D43+D44+D45+D46</f>
        <v>51142737</v>
      </c>
      <c r="E82" s="28">
        <f t="shared" si="17"/>
        <v>41.968492178953234</v>
      </c>
      <c r="F82" s="27">
        <f>+F10+F15+F42+F43+F44+F45+F46</f>
        <v>42956435</v>
      </c>
      <c r="G82" s="28">
        <f t="shared" si="18"/>
        <v>40.777823505805884</v>
      </c>
      <c r="H82" s="27">
        <f>+H10+H15+H42+H43+H44+H45+H46</f>
        <v>42641537</v>
      </c>
      <c r="I82" s="28">
        <f t="shared" si="19"/>
        <v>42.497082616652776</v>
      </c>
      <c r="J82" s="35">
        <v>42258687</v>
      </c>
      <c r="K82" s="28">
        <f t="shared" si="20"/>
        <v>42.454927259369526</v>
      </c>
      <c r="L82" s="38">
        <f t="shared" si="15"/>
        <v>-382850</v>
      </c>
      <c r="M82" s="11">
        <f t="shared" si="21"/>
        <v>-0.8978334903828631</v>
      </c>
    </row>
    <row r="83" spans="1:13" ht="18" customHeight="1">
      <c r="A83" s="22" t="s">
        <v>79</v>
      </c>
      <c r="B83" s="27">
        <f>+B29+B30+B32+B33+B34+B36+B37+B38+B39+B40</f>
        <v>11363958</v>
      </c>
      <c r="C83" s="28">
        <f t="shared" si="16"/>
        <v>10.476504898931916</v>
      </c>
      <c r="D83" s="27">
        <f>+D29+D30+D32+D33+D34+D36+D37+D38+D39+D40</f>
        <v>11756878</v>
      </c>
      <c r="E83" s="28">
        <f t="shared" si="17"/>
        <v>9.647869303355964</v>
      </c>
      <c r="F83" s="27">
        <f>+F29+F30+F32+F33+F34+F36+F37+F38+F39+F40</f>
        <v>10608649</v>
      </c>
      <c r="G83" s="28">
        <f t="shared" si="18"/>
        <v>10.070612623162143</v>
      </c>
      <c r="H83" s="27">
        <f>+H29+H30+H32+H33+H34+H36+H37+H38+H39+H40</f>
        <v>10024434</v>
      </c>
      <c r="I83" s="28">
        <f t="shared" si="19"/>
        <v>9.990474777754448</v>
      </c>
      <c r="J83" s="35">
        <v>9664959</v>
      </c>
      <c r="K83" s="28">
        <f t="shared" si="20"/>
        <v>9.709840992215135</v>
      </c>
      <c r="L83" s="38">
        <f t="shared" si="15"/>
        <v>-359475</v>
      </c>
      <c r="M83" s="11">
        <f t="shared" si="21"/>
        <v>-3.5859879969283055</v>
      </c>
    </row>
    <row r="84" spans="1:13" ht="18" customHeight="1">
      <c r="A84" s="22" t="s">
        <v>67</v>
      </c>
      <c r="B84" s="27">
        <f>+B12+B48+B49+B51+B52+B53+B54+B55+B56+B57</f>
        <v>6381322</v>
      </c>
      <c r="C84" s="28">
        <f t="shared" si="16"/>
        <v>5.882981193230563</v>
      </c>
      <c r="D84" s="27">
        <f>+D12+D48+D49+D51+D52+D53+D54+D55+D56+D57</f>
        <v>6689377</v>
      </c>
      <c r="E84" s="28">
        <f t="shared" si="17"/>
        <v>5.48940246014932</v>
      </c>
      <c r="F84" s="27">
        <f>+F12+F48+F49+F51+F52+F53+F54+F55+F56+F57</f>
        <v>6169362</v>
      </c>
      <c r="G84" s="28">
        <f t="shared" si="18"/>
        <v>5.856471906465832</v>
      </c>
      <c r="H84" s="27">
        <v>5503668</v>
      </c>
      <c r="I84" s="28">
        <f t="shared" si="19"/>
        <v>5.485023527426513</v>
      </c>
      <c r="J84" s="35">
        <v>5525724</v>
      </c>
      <c r="K84" s="28">
        <f t="shared" si="20"/>
        <v>5.551384274559984</v>
      </c>
      <c r="L84" s="38">
        <f t="shared" si="15"/>
        <v>22056</v>
      </c>
      <c r="M84" s="11">
        <f t="shared" si="21"/>
        <v>0.40075091738818547</v>
      </c>
    </row>
    <row r="85" spans="1:13" ht="18" customHeight="1">
      <c r="A85" s="22" t="s">
        <v>68</v>
      </c>
      <c r="B85" s="27">
        <f>+B9+B14+B59+B60+B61+B62</f>
        <v>11723555</v>
      </c>
      <c r="C85" s="28">
        <f t="shared" si="16"/>
        <v>10.808019652166767</v>
      </c>
      <c r="D85" s="27">
        <f>+D9+D14+D59+D60+D61+D62</f>
        <v>12194693</v>
      </c>
      <c r="E85" s="28">
        <f t="shared" si="17"/>
        <v>10.007146817254535</v>
      </c>
      <c r="F85" s="27">
        <f>+F9+F14+F59+F60+F61+F62</f>
        <v>11694650</v>
      </c>
      <c r="G85" s="28">
        <f t="shared" si="18"/>
        <v>11.101535163757719</v>
      </c>
      <c r="H85" s="27">
        <f>+H9+H14+H59+H60+H61+H62</f>
        <v>10852637</v>
      </c>
      <c r="I85" s="28">
        <f t="shared" si="19"/>
        <v>10.815872120124158</v>
      </c>
      <c r="J85" s="35">
        <v>10787817</v>
      </c>
      <c r="K85" s="28">
        <f t="shared" si="20"/>
        <v>10.837913303420667</v>
      </c>
      <c r="L85" s="38">
        <f t="shared" si="15"/>
        <v>-64820</v>
      </c>
      <c r="M85" s="11">
        <f t="shared" si="21"/>
        <v>-0.5972741924382065</v>
      </c>
    </row>
    <row r="86" spans="1:13" ht="18" customHeight="1">
      <c r="A86" s="22" t="s">
        <v>69</v>
      </c>
      <c r="B86" s="27">
        <f>+B11+B64+B65+B67+B68+B69+B70</f>
        <v>6262159</v>
      </c>
      <c r="C86" s="28">
        <f t="shared" si="16"/>
        <v>5.773124068338741</v>
      </c>
      <c r="D86" s="27">
        <f>+D11+D64+D65+D67+D68+D69+D70</f>
        <v>6096120</v>
      </c>
      <c r="E86" s="28">
        <f t="shared" si="17"/>
        <v>5.002566924448341</v>
      </c>
      <c r="F86" s="27">
        <f>+F11+F64+F65+F67+F68+F69+F70</f>
        <v>6112669</v>
      </c>
      <c r="G86" s="28">
        <f t="shared" si="18"/>
        <v>5.8026541921230415</v>
      </c>
      <c r="H86" s="27">
        <f>+H11+H64+H65+H67+H68+H69+H70</f>
        <v>5084477</v>
      </c>
      <c r="I86" s="28">
        <f t="shared" si="19"/>
        <v>5.067252597660138</v>
      </c>
      <c r="J86" s="35">
        <v>4846058</v>
      </c>
      <c r="K86" s="28">
        <f t="shared" si="20"/>
        <v>4.868562051743012</v>
      </c>
      <c r="L86" s="38">
        <f t="shared" si="15"/>
        <v>-238419</v>
      </c>
      <c r="M86" s="11">
        <f t="shared" si="21"/>
        <v>-4.689154853095019</v>
      </c>
    </row>
    <row r="87" spans="1:13" ht="18" customHeight="1">
      <c r="A87" s="22" t="s">
        <v>70</v>
      </c>
      <c r="B87" s="32">
        <v>504002</v>
      </c>
      <c r="C87" s="28">
        <f t="shared" si="16"/>
        <v>0.46464263789706745</v>
      </c>
      <c r="D87" s="27">
        <v>477878</v>
      </c>
      <c r="E87" s="28">
        <f t="shared" si="17"/>
        <v>0.3921538087704186</v>
      </c>
      <c r="F87" s="27">
        <v>416585</v>
      </c>
      <c r="G87" s="28">
        <f t="shared" si="18"/>
        <v>0.39545715572454143</v>
      </c>
      <c r="H87" s="27">
        <v>387332</v>
      </c>
      <c r="I87" s="28">
        <f t="shared" si="19"/>
        <v>0.38601985674375094</v>
      </c>
      <c r="J87" s="35">
        <v>362398</v>
      </c>
      <c r="K87" s="28">
        <f t="shared" si="20"/>
        <v>0.36408089841837726</v>
      </c>
      <c r="L87" s="38">
        <f t="shared" si="15"/>
        <v>-24934</v>
      </c>
      <c r="M87" s="11">
        <f t="shared" si="21"/>
        <v>-6.437371557217064</v>
      </c>
    </row>
    <row r="88" spans="1:13" ht="18" customHeight="1">
      <c r="A88" s="23"/>
      <c r="B88" s="2"/>
      <c r="C88" s="1"/>
      <c r="D88" s="2"/>
      <c r="E88" s="1"/>
      <c r="F88" s="1"/>
      <c r="G88" s="1"/>
      <c r="H88" s="21"/>
      <c r="I88" s="21"/>
      <c r="J88" s="31"/>
      <c r="K88" s="21"/>
      <c r="L88" s="21"/>
      <c r="M88" s="21"/>
    </row>
    <row r="89" spans="1:10" ht="14.25">
      <c r="A89" s="7"/>
      <c r="B89" s="7"/>
      <c r="C89" s="7"/>
      <c r="D89" s="7"/>
      <c r="E89" s="7"/>
      <c r="F89" s="7"/>
      <c r="G89" s="7"/>
      <c r="J89" s="33"/>
    </row>
  </sheetData>
  <printOptions/>
  <pageMargins left="0.75" right="0.75" top="1" bottom="1" header="0.512" footer="0.512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toukeika08</cp:lastModifiedBy>
  <cp:lastPrinted>2005-02-04T07:09:27Z</cp:lastPrinted>
  <dcterms:created xsi:type="dcterms:W3CDTF">2000-01-28T10:24:08Z</dcterms:created>
  <dcterms:modified xsi:type="dcterms:W3CDTF">2005-02-04T07:10:03Z</dcterms:modified>
  <cp:category/>
  <cp:version/>
  <cp:contentType/>
  <cp:contentStatus/>
</cp:coreProperties>
</file>