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25" windowWidth="5400" windowHeight="6840" activeTab="0"/>
  </bookViews>
  <sheets>
    <sheet name="市町村別１表" sheetId="1" r:id="rId1"/>
  </sheets>
  <definedNames>
    <definedName name="_xlnm.Print_Area" localSheetId="0">'市町村別１表'!$A$1:$M$89</definedName>
  </definedNames>
  <calcPr fullCalcOnLoad="1"/>
</workbook>
</file>

<file path=xl/sharedStrings.xml><?xml version="1.0" encoding="utf-8"?>
<sst xmlns="http://schemas.openxmlformats.org/spreadsheetml/2006/main" count="103" uniqueCount="82">
  <si>
    <t xml:space="preserve"> 市町村名</t>
  </si>
  <si>
    <t>実　数</t>
  </si>
  <si>
    <t>構成比</t>
  </si>
  <si>
    <t>県　　　計</t>
  </si>
  <si>
    <t xml:space="preserve"> 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</si>
  <si>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</si>
  <si>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</si>
  <si>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</si>
  <si>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</si>
  <si>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</si>
  <si>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</si>
  <si>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</si>
  <si>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</si>
  <si>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</si>
  <si>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</si>
  <si>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</si>
  <si>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</si>
  <si>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</si>
  <si>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</si>
  <si>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</si>
  <si>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</si>
  <si>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</si>
  <si>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</si>
  <si>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</si>
  <si>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</si>
  <si>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</si>
  <si>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</si>
  <si>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</si>
  <si>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</si>
  <si>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</si>
  <si>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</si>
  <si>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</si>
  <si>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</si>
  <si>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</si>
  <si>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</si>
  <si>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</si>
  <si>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</si>
  <si>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</si>
  <si>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</si>
  <si>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</si>
  <si>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</si>
  <si>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</si>
  <si>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</si>
  <si>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</si>
  <si>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</si>
  <si>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</si>
  <si>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</si>
  <si>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</si>
  <si>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　　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</si>
  <si>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</si>
  <si>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</si>
  <si>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</si>
  <si>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</si>
  <si>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</si>
  <si>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</si>
  <si>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</si>
  <si>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</si>
  <si>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</si>
  <si>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</si>
  <si>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</si>
  <si>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 xml:space="preserve">- </t>
  </si>
  <si>
    <t>都 万 村</t>
  </si>
  <si>
    <t>海 士 町</t>
  </si>
  <si>
    <t>西ノ島町</t>
  </si>
  <si>
    <t>知 夫 村</t>
  </si>
  <si>
    <t>（圏 域）</t>
  </si>
  <si>
    <t>松 江 圏</t>
  </si>
  <si>
    <t>出 雲 圏</t>
  </si>
  <si>
    <t>大 田 圏</t>
  </si>
  <si>
    <t>浜 田 圏</t>
  </si>
  <si>
    <t>益 田 圏</t>
  </si>
  <si>
    <t>隠 岐 圏</t>
  </si>
  <si>
    <t>増減率</t>
  </si>
  <si>
    <t>市町村表 第１表　市町村別（広域市町村圏域別）事業所数の推移（従業者４人以上の事業所）</t>
  </si>
  <si>
    <t>平成11年</t>
  </si>
  <si>
    <t>平成12年</t>
  </si>
  <si>
    <t>平成13年</t>
  </si>
  <si>
    <t>平成14年</t>
  </si>
  <si>
    <t>雲 南 圏</t>
  </si>
  <si>
    <t>平成15年</t>
  </si>
  <si>
    <t>単位：事業所、％</t>
  </si>
  <si>
    <t>増減数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</si>
</sst>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;&quot;△ &quot;#,##0.0"/>
    <numFmt numFmtId="179" formatCode="#,##0_);[Red]\(#,##0\)"/>
    <numFmt numFmtId="180" formatCode="#,##0.0"/>
    <numFmt numFmtId="181" formatCode="#,##0.0_ "/>
    <numFmt numFmtId="182" formatCode="#,##0_ "/>
    <numFmt numFmtId="183" formatCode="#,##0;&quot;△ &quot;#,##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20"/>
      <name val="ＭＳ ゴシック"/>
      <family val="3"/>
    </font>
    <font>
      <sz val="11"/>
      <name val="ＭＳ Ｐゴシック"/>
      <family val="0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177" fontId="5" fillId="0" borderId="2" xfId="0" applyNumberFormat="1" applyFont="1" applyAlignment="1">
      <alignment horizontal="centerContinuous"/>
    </xf>
    <xf numFmtId="177" fontId="5" fillId="0" borderId="1" xfId="0" applyNumberFormat="1" applyFont="1" applyAlignment="1">
      <alignment horizontal="centerContinuous"/>
    </xf>
    <xf numFmtId="177" fontId="5" fillId="0" borderId="2" xfId="0" applyNumberFormat="1" applyFont="1" applyAlignment="1">
      <alignment horizontal="center"/>
    </xf>
    <xf numFmtId="177" fontId="5" fillId="0" borderId="1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Font="1" applyAlignment="1">
      <alignment/>
    </xf>
    <xf numFmtId="0" fontId="5" fillId="0" borderId="0" xfId="0" applyFont="1" applyAlignment="1">
      <alignment horizontal="center"/>
    </xf>
    <xf numFmtId="3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5" fillId="0" borderId="6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38" fontId="5" fillId="0" borderId="0" xfId="16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Alignment="1">
      <alignment/>
    </xf>
    <xf numFmtId="182" fontId="5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="75" zoomScaleNormal="75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7" sqref="K17"/>
    </sheetView>
  </sheetViews>
  <sheetFormatPr defaultColWidth="9.00390625" defaultRowHeight="14.25"/>
  <cols>
    <col min="1" max="1" width="14.625" style="15" customWidth="1"/>
    <col min="2" max="2" width="15.25390625" style="15" customWidth="1"/>
    <col min="3" max="3" width="10.625" style="15" customWidth="1"/>
    <col min="4" max="4" width="15.25390625" style="15" customWidth="1"/>
    <col min="5" max="5" width="10.625" style="15" customWidth="1"/>
    <col min="6" max="6" width="15.25390625" style="15" customWidth="1"/>
    <col min="7" max="7" width="10.625" style="15" customWidth="1"/>
    <col min="8" max="8" width="14.75390625" style="15" customWidth="1"/>
    <col min="9" max="9" width="10.50390625" style="15" customWidth="1"/>
    <col min="10" max="10" width="14.75390625" style="15" customWidth="1"/>
    <col min="11" max="12" width="10.50390625" style="15" customWidth="1"/>
    <col min="13" max="13" width="9.625" style="15" customWidth="1"/>
    <col min="14" max="16384" width="10.75390625" style="15" customWidth="1"/>
  </cols>
  <sheetData>
    <row r="1" spans="1:13" ht="24">
      <c r="A1" s="12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2" ht="17.25">
      <c r="A2" s="1"/>
      <c r="B2" s="2"/>
      <c r="C2" s="2"/>
      <c r="D2" s="2"/>
      <c r="E2" s="2"/>
      <c r="F2" s="2"/>
      <c r="G2" s="2"/>
      <c r="H2" s="2"/>
      <c r="I2" s="2"/>
      <c r="J2" s="2"/>
      <c r="K2" s="16" t="s">
        <v>80</v>
      </c>
      <c r="L2" s="16"/>
    </row>
    <row r="3" spans="1:13" ht="17.25">
      <c r="A3" s="17"/>
      <c r="B3" s="6" t="s">
        <v>74</v>
      </c>
      <c r="C3" s="7"/>
      <c r="D3" s="6" t="s">
        <v>75</v>
      </c>
      <c r="E3" s="7"/>
      <c r="F3" s="6" t="s">
        <v>76</v>
      </c>
      <c r="G3" s="7"/>
      <c r="H3" s="6" t="s">
        <v>77</v>
      </c>
      <c r="I3" s="7"/>
      <c r="J3" s="6" t="s">
        <v>79</v>
      </c>
      <c r="K3" s="7"/>
      <c r="L3" s="7"/>
      <c r="M3" s="7"/>
    </row>
    <row r="4" spans="1:13" ht="17.25">
      <c r="A4" s="1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22" t="s">
        <v>1</v>
      </c>
      <c r="I4" s="23" t="s">
        <v>2</v>
      </c>
      <c r="J4" s="22" t="s">
        <v>1</v>
      </c>
      <c r="K4" s="23" t="s">
        <v>2</v>
      </c>
      <c r="L4" s="23" t="s">
        <v>81</v>
      </c>
      <c r="M4" s="6" t="s">
        <v>72</v>
      </c>
    </row>
    <row r="5" spans="1:13" ht="12.75" customHeight="1">
      <c r="A5" s="20"/>
      <c r="B5" s="9"/>
      <c r="C5" s="9"/>
      <c r="D5" s="9"/>
      <c r="E5" s="9"/>
      <c r="F5" s="9"/>
      <c r="G5" s="9"/>
      <c r="M5" s="9"/>
    </row>
    <row r="6" spans="1:13" ht="17.25">
      <c r="A6" s="24" t="s">
        <v>3</v>
      </c>
      <c r="B6" s="29">
        <f>SUM(B8:B78)</f>
        <v>2135</v>
      </c>
      <c r="C6" s="14">
        <v>100</v>
      </c>
      <c r="D6" s="29">
        <f>SUM(D8:D78)</f>
        <v>2060</v>
      </c>
      <c r="E6" s="13">
        <v>100</v>
      </c>
      <c r="F6" s="29">
        <f>SUM(F8:F78)</f>
        <v>1915</v>
      </c>
      <c r="G6" s="28">
        <v>100</v>
      </c>
      <c r="H6" s="29">
        <f>SUM(H8:H78)</f>
        <v>1793</v>
      </c>
      <c r="I6" s="28">
        <v>100</v>
      </c>
      <c r="J6" s="29">
        <f>SUM(J8:J78)</f>
        <v>1808</v>
      </c>
      <c r="K6" s="28">
        <v>100</v>
      </c>
      <c r="L6" s="33">
        <f>+J6-H6</f>
        <v>15</v>
      </c>
      <c r="M6" s="11">
        <f>+(J6-H6)/H6*100</f>
        <v>0.8365867261572784</v>
      </c>
    </row>
    <row r="7" spans="1:13" ht="12.75" customHeight="1">
      <c r="A7" s="25"/>
      <c r="B7" s="10"/>
      <c r="C7" s="11"/>
      <c r="D7" s="26"/>
      <c r="E7" s="13"/>
      <c r="F7" s="27"/>
      <c r="G7" s="28"/>
      <c r="H7" s="29"/>
      <c r="I7" s="28"/>
      <c r="J7" s="29"/>
      <c r="K7" s="28"/>
      <c r="L7" s="28"/>
      <c r="M7" s="11" t="s">
        <v>4</v>
      </c>
    </row>
    <row r="8" spans="1:13" ht="17.25">
      <c r="A8" s="24" t="s">
        <v>5</v>
      </c>
      <c r="B8" s="26">
        <v>227</v>
      </c>
      <c r="C8" s="28">
        <f aca="true" t="shared" si="0" ref="C8:C15">+B8/B$6*100</f>
        <v>10.63231850117096</v>
      </c>
      <c r="D8" s="27">
        <v>217</v>
      </c>
      <c r="E8" s="28">
        <f aca="true" t="shared" si="1" ref="E8:E15">+D8/D$6*100</f>
        <v>10.533980582524272</v>
      </c>
      <c r="F8" s="29">
        <v>208</v>
      </c>
      <c r="G8" s="28">
        <f aca="true" t="shared" si="2" ref="G8:G15">+F8/F$6*100</f>
        <v>10.861618798955613</v>
      </c>
      <c r="H8" s="31">
        <v>198</v>
      </c>
      <c r="I8" s="28">
        <f aca="true" t="shared" si="3" ref="I8:I15">+H8/H$6*100</f>
        <v>11.042944785276074</v>
      </c>
      <c r="J8" s="29">
        <v>193</v>
      </c>
      <c r="K8" s="28">
        <f aca="true" t="shared" si="4" ref="K8:K15">+J8/J$6*100</f>
        <v>10.674778761061948</v>
      </c>
      <c r="L8" s="34">
        <f aca="true" t="shared" si="5" ref="L8:L71">+J8-H8</f>
        <v>-5</v>
      </c>
      <c r="M8" s="11">
        <f aca="true" t="shared" si="6" ref="M8:M15">+(J8-H8)/H8*100</f>
        <v>-2.525252525252525</v>
      </c>
    </row>
    <row r="9" spans="1:13" ht="17.25">
      <c r="A9" s="24" t="s">
        <v>6</v>
      </c>
      <c r="B9" s="26">
        <v>145</v>
      </c>
      <c r="C9" s="28">
        <f t="shared" si="0"/>
        <v>6.791569086651054</v>
      </c>
      <c r="D9" s="27">
        <v>135</v>
      </c>
      <c r="E9" s="28">
        <f t="shared" si="1"/>
        <v>6.553398058252427</v>
      </c>
      <c r="F9" s="29">
        <v>130</v>
      </c>
      <c r="G9" s="28">
        <f t="shared" si="2"/>
        <v>6.7885117493472595</v>
      </c>
      <c r="H9" s="31">
        <v>122</v>
      </c>
      <c r="I9" s="28">
        <f t="shared" si="3"/>
        <v>6.804238706079197</v>
      </c>
      <c r="J9" s="29">
        <v>125</v>
      </c>
      <c r="K9" s="28">
        <f t="shared" si="4"/>
        <v>6.913716814159292</v>
      </c>
      <c r="L9" s="34">
        <f t="shared" si="5"/>
        <v>3</v>
      </c>
      <c r="M9" s="11">
        <f t="shared" si="6"/>
        <v>2.459016393442623</v>
      </c>
    </row>
    <row r="10" spans="1:13" ht="17.25">
      <c r="A10" s="24" t="s">
        <v>7</v>
      </c>
      <c r="B10" s="26">
        <v>252</v>
      </c>
      <c r="C10" s="28">
        <f t="shared" si="0"/>
        <v>11.80327868852459</v>
      </c>
      <c r="D10" s="27">
        <v>242</v>
      </c>
      <c r="E10" s="28">
        <f t="shared" si="1"/>
        <v>11.747572815533982</v>
      </c>
      <c r="F10" s="29">
        <v>227</v>
      </c>
      <c r="G10" s="28">
        <f t="shared" si="2"/>
        <v>11.85378590078329</v>
      </c>
      <c r="H10" s="31">
        <v>205</v>
      </c>
      <c r="I10" s="28">
        <f t="shared" si="3"/>
        <v>11.43335192414947</v>
      </c>
      <c r="J10" s="29">
        <v>201</v>
      </c>
      <c r="K10" s="28">
        <f t="shared" si="4"/>
        <v>11.117256637168142</v>
      </c>
      <c r="L10" s="34">
        <f t="shared" si="5"/>
        <v>-4</v>
      </c>
      <c r="M10" s="11">
        <f t="shared" si="6"/>
        <v>-1.951219512195122</v>
      </c>
    </row>
    <row r="11" spans="1:13" ht="17.25">
      <c r="A11" s="24" t="s">
        <v>8</v>
      </c>
      <c r="B11" s="26">
        <v>140</v>
      </c>
      <c r="C11" s="28">
        <f t="shared" si="0"/>
        <v>6.557377049180328</v>
      </c>
      <c r="D11" s="27">
        <v>133</v>
      </c>
      <c r="E11" s="28">
        <f t="shared" si="1"/>
        <v>6.45631067961165</v>
      </c>
      <c r="F11" s="29">
        <v>124</v>
      </c>
      <c r="G11" s="28">
        <f t="shared" si="2"/>
        <v>6.475195822454308</v>
      </c>
      <c r="H11" s="31">
        <v>112</v>
      </c>
      <c r="I11" s="28">
        <f t="shared" si="3"/>
        <v>6.246514221974345</v>
      </c>
      <c r="J11" s="29">
        <v>111</v>
      </c>
      <c r="K11" s="28">
        <f t="shared" si="4"/>
        <v>6.139380530973451</v>
      </c>
      <c r="L11" s="34">
        <f t="shared" si="5"/>
        <v>-1</v>
      </c>
      <c r="M11" s="11">
        <f t="shared" si="6"/>
        <v>-0.8928571428571428</v>
      </c>
    </row>
    <row r="12" spans="1:13" ht="17.25">
      <c r="A12" s="24" t="s">
        <v>9</v>
      </c>
      <c r="B12" s="26">
        <v>102</v>
      </c>
      <c r="C12" s="28">
        <f t="shared" si="0"/>
        <v>4.77751756440281</v>
      </c>
      <c r="D12" s="27">
        <v>104</v>
      </c>
      <c r="E12" s="28">
        <f t="shared" si="1"/>
        <v>5.048543689320388</v>
      </c>
      <c r="F12" s="29">
        <v>97</v>
      </c>
      <c r="G12" s="28">
        <f t="shared" si="2"/>
        <v>5.065274151436031</v>
      </c>
      <c r="H12" s="31">
        <v>94</v>
      </c>
      <c r="I12" s="28">
        <f t="shared" si="3"/>
        <v>5.242610150585611</v>
      </c>
      <c r="J12" s="29">
        <v>91</v>
      </c>
      <c r="K12" s="28">
        <f t="shared" si="4"/>
        <v>5.033185840707965</v>
      </c>
      <c r="L12" s="34">
        <f t="shared" si="5"/>
        <v>-3</v>
      </c>
      <c r="M12" s="11">
        <f t="shared" si="6"/>
        <v>-3.1914893617021276</v>
      </c>
    </row>
    <row r="13" spans="1:13" ht="17.25">
      <c r="A13" s="24" t="s">
        <v>10</v>
      </c>
      <c r="B13" s="26">
        <v>88</v>
      </c>
      <c r="C13" s="28">
        <f t="shared" si="0"/>
        <v>4.121779859484778</v>
      </c>
      <c r="D13" s="27">
        <v>89</v>
      </c>
      <c r="E13" s="28">
        <f t="shared" si="1"/>
        <v>4.320388349514563</v>
      </c>
      <c r="F13" s="29">
        <v>78</v>
      </c>
      <c r="G13" s="28">
        <f t="shared" si="2"/>
        <v>4.073107049608355</v>
      </c>
      <c r="H13" s="31">
        <v>70</v>
      </c>
      <c r="I13" s="28">
        <f t="shared" si="3"/>
        <v>3.904071388733965</v>
      </c>
      <c r="J13" s="29">
        <v>78</v>
      </c>
      <c r="K13" s="28">
        <f t="shared" si="4"/>
        <v>4.314159292035398</v>
      </c>
      <c r="L13" s="34">
        <f t="shared" si="5"/>
        <v>8</v>
      </c>
      <c r="M13" s="11">
        <f t="shared" si="6"/>
        <v>11.428571428571429</v>
      </c>
    </row>
    <row r="14" spans="1:13" ht="17.25">
      <c r="A14" s="24" t="s">
        <v>11</v>
      </c>
      <c r="B14" s="26">
        <v>96</v>
      </c>
      <c r="C14" s="28">
        <f t="shared" si="0"/>
        <v>4.496487119437939</v>
      </c>
      <c r="D14" s="27">
        <v>88</v>
      </c>
      <c r="E14" s="28">
        <f t="shared" si="1"/>
        <v>4.271844660194175</v>
      </c>
      <c r="F14" s="29">
        <v>81</v>
      </c>
      <c r="G14" s="28">
        <f t="shared" si="2"/>
        <v>4.22976501305483</v>
      </c>
      <c r="H14" s="31">
        <v>77</v>
      </c>
      <c r="I14" s="28">
        <f t="shared" si="3"/>
        <v>4.294478527607362</v>
      </c>
      <c r="J14" s="29">
        <v>80</v>
      </c>
      <c r="K14" s="28">
        <f t="shared" si="4"/>
        <v>4.424778761061947</v>
      </c>
      <c r="L14" s="34">
        <f t="shared" si="5"/>
        <v>3</v>
      </c>
      <c r="M14" s="11">
        <f t="shared" si="6"/>
        <v>3.896103896103896</v>
      </c>
    </row>
    <row r="15" spans="1:13" ht="17.25">
      <c r="A15" s="24" t="s">
        <v>12</v>
      </c>
      <c r="B15" s="26">
        <v>96</v>
      </c>
      <c r="C15" s="28">
        <f t="shared" si="0"/>
        <v>4.496487119437939</v>
      </c>
      <c r="D15" s="27">
        <v>93</v>
      </c>
      <c r="E15" s="28">
        <f t="shared" si="1"/>
        <v>4.514563106796117</v>
      </c>
      <c r="F15" s="29">
        <v>86</v>
      </c>
      <c r="G15" s="28">
        <f t="shared" si="2"/>
        <v>4.490861618798955</v>
      </c>
      <c r="H15" s="31">
        <v>77</v>
      </c>
      <c r="I15" s="28">
        <f t="shared" si="3"/>
        <v>4.294478527607362</v>
      </c>
      <c r="J15" s="29">
        <v>77</v>
      </c>
      <c r="K15" s="28">
        <f t="shared" si="4"/>
        <v>4.258849557522123</v>
      </c>
      <c r="L15" s="34">
        <f t="shared" si="5"/>
        <v>0</v>
      </c>
      <c r="M15" s="11">
        <f t="shared" si="6"/>
        <v>0</v>
      </c>
    </row>
    <row r="16" spans="1:13" ht="12.75" customHeight="1">
      <c r="A16" s="25"/>
      <c r="B16" s="26"/>
      <c r="C16" s="13"/>
      <c r="D16" s="27"/>
      <c r="E16" s="28"/>
      <c r="F16" s="29"/>
      <c r="G16" s="28"/>
      <c r="H16" s="31"/>
      <c r="I16" s="28"/>
      <c r="J16" s="31"/>
      <c r="K16" s="28"/>
      <c r="L16" s="34"/>
      <c r="M16" s="11"/>
    </row>
    <row r="17" spans="1:13" ht="17.25">
      <c r="A17" s="24" t="s">
        <v>13</v>
      </c>
      <c r="B17" s="26">
        <v>32</v>
      </c>
      <c r="C17" s="28">
        <f aca="true" t="shared" si="7" ref="C17:C24">+B17/B$6*100</f>
        <v>1.4988290398126463</v>
      </c>
      <c r="D17" s="27">
        <v>32</v>
      </c>
      <c r="E17" s="28">
        <f aca="true" t="shared" si="8" ref="E17:E24">+D17/D$6*100</f>
        <v>1.5533980582524272</v>
      </c>
      <c r="F17" s="29">
        <v>32</v>
      </c>
      <c r="G17" s="28">
        <f aca="true" t="shared" si="9" ref="G17:G24">+F17/F$6*100</f>
        <v>1.671018276762402</v>
      </c>
      <c r="H17" s="31">
        <v>30</v>
      </c>
      <c r="I17" s="28">
        <f aca="true" t="shared" si="10" ref="I17:I24">+H17/H$6*100</f>
        <v>1.6731734523145567</v>
      </c>
      <c r="J17" s="29">
        <v>29</v>
      </c>
      <c r="K17" s="28">
        <f aca="true" t="shared" si="11" ref="K17:K24">+J17/J$6*100</f>
        <v>1.6039823008849559</v>
      </c>
      <c r="L17" s="34">
        <f t="shared" si="5"/>
        <v>-1</v>
      </c>
      <c r="M17" s="11">
        <f aca="true" t="shared" si="12" ref="M17:M24">+(J17-H17)/H17*100</f>
        <v>-3.3333333333333335</v>
      </c>
    </row>
    <row r="18" spans="1:13" ht="17.25">
      <c r="A18" s="24" t="s">
        <v>14</v>
      </c>
      <c r="B18" s="26">
        <v>13</v>
      </c>
      <c r="C18" s="28">
        <f t="shared" si="7"/>
        <v>0.6088992974238876</v>
      </c>
      <c r="D18" s="27">
        <v>11</v>
      </c>
      <c r="E18" s="28">
        <f t="shared" si="8"/>
        <v>0.5339805825242718</v>
      </c>
      <c r="F18" s="29">
        <v>10</v>
      </c>
      <c r="G18" s="28">
        <f t="shared" si="9"/>
        <v>0.5221932114882507</v>
      </c>
      <c r="H18" s="31">
        <v>9</v>
      </c>
      <c r="I18" s="28">
        <f t="shared" si="10"/>
        <v>0.501952035694367</v>
      </c>
      <c r="J18" s="29">
        <v>10</v>
      </c>
      <c r="K18" s="28">
        <f t="shared" si="11"/>
        <v>0.5530973451327433</v>
      </c>
      <c r="L18" s="34">
        <f t="shared" si="5"/>
        <v>1</v>
      </c>
      <c r="M18" s="11">
        <f t="shared" si="12"/>
        <v>11.11111111111111</v>
      </c>
    </row>
    <row r="19" spans="1:13" ht="17.25">
      <c r="A19" s="24" t="s">
        <v>15</v>
      </c>
      <c r="B19" s="26">
        <v>11</v>
      </c>
      <c r="C19" s="28">
        <f t="shared" si="7"/>
        <v>0.5152224824355972</v>
      </c>
      <c r="D19" s="27">
        <v>11</v>
      </c>
      <c r="E19" s="28">
        <f t="shared" si="8"/>
        <v>0.5339805825242718</v>
      </c>
      <c r="F19" s="29">
        <v>11</v>
      </c>
      <c r="G19" s="28">
        <f t="shared" si="9"/>
        <v>0.5744125326370757</v>
      </c>
      <c r="H19" s="31">
        <v>10</v>
      </c>
      <c r="I19" s="28">
        <f t="shared" si="10"/>
        <v>0.5577244841048522</v>
      </c>
      <c r="J19" s="29">
        <v>11</v>
      </c>
      <c r="K19" s="28">
        <f t="shared" si="11"/>
        <v>0.6084070796460177</v>
      </c>
      <c r="L19" s="34">
        <f t="shared" si="5"/>
        <v>1</v>
      </c>
      <c r="M19" s="11">
        <f t="shared" si="12"/>
        <v>10</v>
      </c>
    </row>
    <row r="20" spans="1:13" ht="17.25">
      <c r="A20" s="24" t="s">
        <v>16</v>
      </c>
      <c r="B20" s="26">
        <v>67</v>
      </c>
      <c r="C20" s="28">
        <f t="shared" si="7"/>
        <v>3.1381733021077283</v>
      </c>
      <c r="D20" s="27">
        <v>66</v>
      </c>
      <c r="E20" s="28">
        <f t="shared" si="8"/>
        <v>3.203883495145631</v>
      </c>
      <c r="F20" s="29">
        <v>59</v>
      </c>
      <c r="G20" s="28">
        <f t="shared" si="9"/>
        <v>3.0809399477806787</v>
      </c>
      <c r="H20" s="31">
        <v>62</v>
      </c>
      <c r="I20" s="28">
        <f t="shared" si="10"/>
        <v>3.4578918014500837</v>
      </c>
      <c r="J20" s="29">
        <v>59</v>
      </c>
      <c r="K20" s="28">
        <f t="shared" si="11"/>
        <v>3.263274336283186</v>
      </c>
      <c r="L20" s="34">
        <f t="shared" si="5"/>
        <v>-3</v>
      </c>
      <c r="M20" s="11">
        <f t="shared" si="12"/>
        <v>-4.838709677419355</v>
      </c>
    </row>
    <row r="21" spans="1:13" ht="17.25">
      <c r="A21" s="24" t="s">
        <v>17</v>
      </c>
      <c r="B21" s="26">
        <v>12</v>
      </c>
      <c r="C21" s="28">
        <f t="shared" si="7"/>
        <v>0.5620608899297423</v>
      </c>
      <c r="D21" s="27">
        <v>12</v>
      </c>
      <c r="E21" s="28">
        <f t="shared" si="8"/>
        <v>0.5825242718446602</v>
      </c>
      <c r="F21" s="29">
        <v>11</v>
      </c>
      <c r="G21" s="28">
        <f t="shared" si="9"/>
        <v>0.5744125326370757</v>
      </c>
      <c r="H21" s="31">
        <v>10</v>
      </c>
      <c r="I21" s="28">
        <f t="shared" si="10"/>
        <v>0.5577244841048522</v>
      </c>
      <c r="J21" s="29">
        <v>10</v>
      </c>
      <c r="K21" s="28">
        <f t="shared" si="11"/>
        <v>0.5530973451327433</v>
      </c>
      <c r="L21" s="34">
        <f t="shared" si="5"/>
        <v>0</v>
      </c>
      <c r="M21" s="11">
        <f t="shared" si="12"/>
        <v>0</v>
      </c>
    </row>
    <row r="22" spans="1:13" ht="17.25">
      <c r="A22" s="24" t="s">
        <v>18</v>
      </c>
      <c r="B22" s="26">
        <v>6</v>
      </c>
      <c r="C22" s="28">
        <f t="shared" si="7"/>
        <v>0.2810304449648712</v>
      </c>
      <c r="D22" s="27">
        <v>5</v>
      </c>
      <c r="E22" s="28">
        <f t="shared" si="8"/>
        <v>0.24271844660194172</v>
      </c>
      <c r="F22" s="29">
        <v>4</v>
      </c>
      <c r="G22" s="28">
        <f t="shared" si="9"/>
        <v>0.20887728459530025</v>
      </c>
      <c r="H22" s="31">
        <v>4</v>
      </c>
      <c r="I22" s="28">
        <f t="shared" si="10"/>
        <v>0.2230897936419409</v>
      </c>
      <c r="J22" s="29">
        <v>5</v>
      </c>
      <c r="K22" s="28">
        <f t="shared" si="11"/>
        <v>0.27654867256637167</v>
      </c>
      <c r="L22" s="34">
        <f t="shared" si="5"/>
        <v>1</v>
      </c>
      <c r="M22" s="11">
        <f t="shared" si="12"/>
        <v>25</v>
      </c>
    </row>
    <row r="23" spans="1:13" ht="17.25">
      <c r="A23" s="24" t="s">
        <v>19</v>
      </c>
      <c r="B23" s="26">
        <v>37</v>
      </c>
      <c r="C23" s="28">
        <f t="shared" si="7"/>
        <v>1.7330210772833723</v>
      </c>
      <c r="D23" s="27">
        <v>35</v>
      </c>
      <c r="E23" s="28">
        <f t="shared" si="8"/>
        <v>1.6990291262135921</v>
      </c>
      <c r="F23" s="29">
        <v>30</v>
      </c>
      <c r="G23" s="28">
        <f t="shared" si="9"/>
        <v>1.5665796344647518</v>
      </c>
      <c r="H23" s="31">
        <v>28</v>
      </c>
      <c r="I23" s="28">
        <f t="shared" si="10"/>
        <v>1.5616285554935863</v>
      </c>
      <c r="J23" s="29">
        <v>26</v>
      </c>
      <c r="K23" s="28">
        <f t="shared" si="11"/>
        <v>1.4380530973451326</v>
      </c>
      <c r="L23" s="34">
        <f t="shared" si="5"/>
        <v>-2</v>
      </c>
      <c r="M23" s="11">
        <f t="shared" si="12"/>
        <v>-7.142857142857142</v>
      </c>
    </row>
    <row r="24" spans="1:13" ht="17.25">
      <c r="A24" s="24" t="s">
        <v>20</v>
      </c>
      <c r="B24" s="26">
        <v>14</v>
      </c>
      <c r="C24" s="28">
        <f t="shared" si="7"/>
        <v>0.6557377049180327</v>
      </c>
      <c r="D24" s="27">
        <v>14</v>
      </c>
      <c r="E24" s="28">
        <f t="shared" si="8"/>
        <v>0.6796116504854369</v>
      </c>
      <c r="F24" s="29">
        <v>13</v>
      </c>
      <c r="G24" s="28">
        <f t="shared" si="9"/>
        <v>0.6788511749347258</v>
      </c>
      <c r="H24" s="31">
        <v>14</v>
      </c>
      <c r="I24" s="28">
        <f t="shared" si="10"/>
        <v>0.7808142777467931</v>
      </c>
      <c r="J24" s="29">
        <v>14</v>
      </c>
      <c r="K24" s="28">
        <f t="shared" si="11"/>
        <v>0.7743362831858407</v>
      </c>
      <c r="L24" s="34">
        <f t="shared" si="5"/>
        <v>0</v>
      </c>
      <c r="M24" s="11">
        <f t="shared" si="12"/>
        <v>0</v>
      </c>
    </row>
    <row r="25" spans="1:13" ht="12.75" customHeight="1">
      <c r="A25" s="25"/>
      <c r="B25" s="26"/>
      <c r="C25" s="13"/>
      <c r="D25" s="27"/>
      <c r="E25" s="28"/>
      <c r="F25" s="29"/>
      <c r="G25" s="28"/>
      <c r="H25" s="31"/>
      <c r="I25" s="28"/>
      <c r="J25" s="29"/>
      <c r="K25" s="28"/>
      <c r="L25" s="34"/>
      <c r="M25" s="11"/>
    </row>
    <row r="26" spans="1:13" ht="17.25">
      <c r="A26" s="24" t="s">
        <v>21</v>
      </c>
      <c r="B26" s="26">
        <v>33</v>
      </c>
      <c r="C26" s="28">
        <f>+B26/B$6*100</f>
        <v>1.5456674473067917</v>
      </c>
      <c r="D26" s="27">
        <v>33</v>
      </c>
      <c r="E26" s="28">
        <f>+D26/D$6*100</f>
        <v>1.6019417475728155</v>
      </c>
      <c r="F26" s="29">
        <v>33</v>
      </c>
      <c r="G26" s="28">
        <f>+F26/F$6*100</f>
        <v>1.723237597911227</v>
      </c>
      <c r="H26" s="31">
        <v>26</v>
      </c>
      <c r="I26" s="28">
        <f>+H26/H$6*100</f>
        <v>1.4500836586726158</v>
      </c>
      <c r="J26" s="29">
        <v>29</v>
      </c>
      <c r="K26" s="28">
        <f>+J26/J$6*100</f>
        <v>1.6039823008849559</v>
      </c>
      <c r="L26" s="34">
        <f t="shared" si="5"/>
        <v>3</v>
      </c>
      <c r="M26" s="11">
        <f>+(J26-H26)/H26*100</f>
        <v>11.538461538461538</v>
      </c>
    </row>
    <row r="27" spans="1:13" ht="17.25">
      <c r="A27" s="24" t="s">
        <v>22</v>
      </c>
      <c r="B27" s="26">
        <v>12</v>
      </c>
      <c r="C27" s="28">
        <f>+B27/B$6*100</f>
        <v>0.5620608899297423</v>
      </c>
      <c r="D27" s="27">
        <v>12</v>
      </c>
      <c r="E27" s="28">
        <f>+D27/D$6*100</f>
        <v>0.5825242718446602</v>
      </c>
      <c r="F27" s="29">
        <v>11</v>
      </c>
      <c r="G27" s="28">
        <f>+F27/F$6*100</f>
        <v>0.5744125326370757</v>
      </c>
      <c r="H27" s="31">
        <v>11</v>
      </c>
      <c r="I27" s="28">
        <f>+H27/H$6*100</f>
        <v>0.6134969325153374</v>
      </c>
      <c r="J27" s="29">
        <v>9</v>
      </c>
      <c r="K27" s="28">
        <f>+J27/J$6*100</f>
        <v>0.497787610619469</v>
      </c>
      <c r="L27" s="34">
        <f t="shared" si="5"/>
        <v>-2</v>
      </c>
      <c r="M27" s="11">
        <f>+(J27-H27)/H27*100</f>
        <v>-18.181818181818183</v>
      </c>
    </row>
    <row r="28" spans="1:13" ht="12.75" customHeight="1">
      <c r="A28" s="25"/>
      <c r="B28" s="26"/>
      <c r="C28" s="13"/>
      <c r="D28" s="27"/>
      <c r="E28" s="28"/>
      <c r="F28" s="29"/>
      <c r="G28" s="28"/>
      <c r="H28" s="31"/>
      <c r="I28" s="28"/>
      <c r="J28" s="29"/>
      <c r="K28" s="28"/>
      <c r="L28" s="34"/>
      <c r="M28" s="11"/>
    </row>
    <row r="29" spans="1:13" ht="17.25">
      <c r="A29" s="24" t="s">
        <v>23</v>
      </c>
      <c r="B29" s="26">
        <v>37</v>
      </c>
      <c r="C29" s="28">
        <f>+B29/B$6*100</f>
        <v>1.7330210772833723</v>
      </c>
      <c r="D29" s="27">
        <v>36</v>
      </c>
      <c r="E29" s="28">
        <f>+D29/D$6*100</f>
        <v>1.7475728155339807</v>
      </c>
      <c r="F29" s="29">
        <v>36</v>
      </c>
      <c r="G29" s="28">
        <f>+F29/F$6*100</f>
        <v>1.8798955613577024</v>
      </c>
      <c r="H29" s="31">
        <v>35</v>
      </c>
      <c r="I29" s="28">
        <f>+H29/H$6*100</f>
        <v>1.9520356943669825</v>
      </c>
      <c r="J29" s="29">
        <v>37</v>
      </c>
      <c r="K29" s="28">
        <f>+J29/J$6*100</f>
        <v>2.0464601769911503</v>
      </c>
      <c r="L29" s="34">
        <f t="shared" si="5"/>
        <v>2</v>
      </c>
      <c r="M29" s="11">
        <f>+(J29-H29)/H29*100</f>
        <v>5.714285714285714</v>
      </c>
    </row>
    <row r="30" spans="1:13" ht="17.25">
      <c r="A30" s="24" t="s">
        <v>24</v>
      </c>
      <c r="B30" s="26">
        <v>38</v>
      </c>
      <c r="C30" s="28">
        <f>+B30/B$6*100</f>
        <v>1.7798594847775178</v>
      </c>
      <c r="D30" s="27">
        <v>34</v>
      </c>
      <c r="E30" s="28">
        <f>+D30/D$6*100</f>
        <v>1.650485436893204</v>
      </c>
      <c r="F30" s="29">
        <v>28</v>
      </c>
      <c r="G30" s="28">
        <f>+F30/F$6*100</f>
        <v>1.4621409921671018</v>
      </c>
      <c r="H30" s="31">
        <v>26</v>
      </c>
      <c r="I30" s="28">
        <f>+H30/H$6*100</f>
        <v>1.4500836586726158</v>
      </c>
      <c r="J30" s="29">
        <v>28</v>
      </c>
      <c r="K30" s="28">
        <f>+J30/J$6*100</f>
        <v>1.5486725663716814</v>
      </c>
      <c r="L30" s="34">
        <f t="shared" si="5"/>
        <v>2</v>
      </c>
      <c r="M30" s="11">
        <f>+(J30-H30)/H30*100</f>
        <v>7.6923076923076925</v>
      </c>
    </row>
    <row r="31" spans="1:13" ht="12.75" customHeight="1">
      <c r="A31" s="25"/>
      <c r="B31" s="26"/>
      <c r="C31" s="13"/>
      <c r="D31" s="27"/>
      <c r="E31" s="28"/>
      <c r="F31" s="29"/>
      <c r="G31" s="28"/>
      <c r="H31" s="31"/>
      <c r="I31" s="28"/>
      <c r="J31" s="29"/>
      <c r="K31" s="28"/>
      <c r="L31" s="34"/>
      <c r="M31" s="11"/>
    </row>
    <row r="32" spans="1:13" ht="17.25">
      <c r="A32" s="24" t="s">
        <v>25</v>
      </c>
      <c r="B32" s="26">
        <v>46</v>
      </c>
      <c r="C32" s="28">
        <f>+B32/B$6*100</f>
        <v>2.1545667447306793</v>
      </c>
      <c r="D32" s="27">
        <v>50</v>
      </c>
      <c r="E32" s="28">
        <f>+D32/D$6*100</f>
        <v>2.4271844660194173</v>
      </c>
      <c r="F32" s="29">
        <v>43</v>
      </c>
      <c r="G32" s="28">
        <f>+F32/F$6*100</f>
        <v>2.2454308093994775</v>
      </c>
      <c r="H32" s="31">
        <v>40</v>
      </c>
      <c r="I32" s="28">
        <f>+H32/H$6*100</f>
        <v>2.230897936419409</v>
      </c>
      <c r="J32" s="29">
        <v>45</v>
      </c>
      <c r="K32" s="28">
        <f>+J32/J$6*100</f>
        <v>2.4889380530973453</v>
      </c>
      <c r="L32" s="34">
        <f t="shared" si="5"/>
        <v>5</v>
      </c>
      <c r="M32" s="11">
        <f>+(J32-H32)/H32*100</f>
        <v>12.5</v>
      </c>
    </row>
    <row r="33" spans="1:13" ht="17.25">
      <c r="A33" s="24" t="s">
        <v>26</v>
      </c>
      <c r="B33" s="26">
        <v>22</v>
      </c>
      <c r="C33" s="28">
        <f>+B33/B$6*100</f>
        <v>1.0304449648711944</v>
      </c>
      <c r="D33" s="27">
        <v>22</v>
      </c>
      <c r="E33" s="28">
        <f>+D33/D$6*100</f>
        <v>1.0679611650485437</v>
      </c>
      <c r="F33" s="29">
        <v>18</v>
      </c>
      <c r="G33" s="28">
        <f>+F33/F$6*100</f>
        <v>0.9399477806788512</v>
      </c>
      <c r="H33" s="31">
        <v>18</v>
      </c>
      <c r="I33" s="28">
        <f>+H33/H$6*100</f>
        <v>1.003904071388734</v>
      </c>
      <c r="J33" s="29">
        <v>18</v>
      </c>
      <c r="K33" s="28">
        <f>+J33/J$6*100</f>
        <v>0.995575221238938</v>
      </c>
      <c r="L33" s="34">
        <f t="shared" si="5"/>
        <v>0</v>
      </c>
      <c r="M33" s="11">
        <f>+(J33-H33)/H33*100</f>
        <v>0</v>
      </c>
    </row>
    <row r="34" spans="1:13" ht="17.25">
      <c r="A34" s="24" t="s">
        <v>27</v>
      </c>
      <c r="B34" s="26">
        <v>33</v>
      </c>
      <c r="C34" s="28">
        <f>+B34/B$6*100</f>
        <v>1.5456674473067917</v>
      </c>
      <c r="D34" s="27">
        <v>35</v>
      </c>
      <c r="E34" s="28">
        <f>+D34/D$6*100</f>
        <v>1.6990291262135921</v>
      </c>
      <c r="F34" s="29">
        <v>33</v>
      </c>
      <c r="G34" s="28">
        <f>+F34/F$6*100</f>
        <v>1.723237597911227</v>
      </c>
      <c r="H34" s="31">
        <v>34</v>
      </c>
      <c r="I34" s="28">
        <f>+H34/H$6*100</f>
        <v>1.8962632459564976</v>
      </c>
      <c r="J34" s="29">
        <v>35</v>
      </c>
      <c r="K34" s="28">
        <f>+J34/J$6*100</f>
        <v>1.9358407079646016</v>
      </c>
      <c r="L34" s="34">
        <f t="shared" si="5"/>
        <v>1</v>
      </c>
      <c r="M34" s="11">
        <f>+(J34-H34)/H34*100</f>
        <v>2.941176470588235</v>
      </c>
    </row>
    <row r="35" spans="1:13" ht="12.75" customHeight="1">
      <c r="A35" s="25"/>
      <c r="B35" s="26"/>
      <c r="C35" s="13"/>
      <c r="D35" s="27"/>
      <c r="E35" s="28"/>
      <c r="F35" s="29"/>
      <c r="G35" s="28"/>
      <c r="H35" s="31"/>
      <c r="I35" s="28"/>
      <c r="J35" s="29"/>
      <c r="K35" s="28"/>
      <c r="L35" s="34"/>
      <c r="M35" s="11"/>
    </row>
    <row r="36" spans="1:13" ht="17.25">
      <c r="A36" s="24" t="s">
        <v>28</v>
      </c>
      <c r="B36" s="26">
        <v>25</v>
      </c>
      <c r="C36" s="28">
        <f>+B36/B$6*100</f>
        <v>1.1709601873536302</v>
      </c>
      <c r="D36" s="27">
        <v>26</v>
      </c>
      <c r="E36" s="28">
        <f>+D36/D$6*100</f>
        <v>1.262135922330097</v>
      </c>
      <c r="F36" s="29">
        <v>22</v>
      </c>
      <c r="G36" s="28">
        <f>+F36/F$6*100</f>
        <v>1.1488250652741514</v>
      </c>
      <c r="H36" s="31">
        <v>21</v>
      </c>
      <c r="I36" s="28">
        <f>+H36/H$6*100</f>
        <v>1.1712214166201895</v>
      </c>
      <c r="J36" s="29">
        <v>18</v>
      </c>
      <c r="K36" s="28">
        <f>+J36/J$6*100</f>
        <v>0.995575221238938</v>
      </c>
      <c r="L36" s="34">
        <f t="shared" si="5"/>
        <v>-3</v>
      </c>
      <c r="M36" s="11">
        <f>+(J36-H36)/H36*100</f>
        <v>-14.285714285714285</v>
      </c>
    </row>
    <row r="37" spans="1:13" ht="17.25">
      <c r="A37" s="24" t="s">
        <v>29</v>
      </c>
      <c r="B37" s="26">
        <v>6</v>
      </c>
      <c r="C37" s="28">
        <f>+B37/B$6*100</f>
        <v>0.2810304449648712</v>
      </c>
      <c r="D37" s="27">
        <v>5</v>
      </c>
      <c r="E37" s="28">
        <f>+D37/D$6*100</f>
        <v>0.24271844660194172</v>
      </c>
      <c r="F37" s="29">
        <v>5</v>
      </c>
      <c r="G37" s="28">
        <f>+F37/F$6*100</f>
        <v>0.26109660574412535</v>
      </c>
      <c r="H37" s="31">
        <v>5</v>
      </c>
      <c r="I37" s="28">
        <f>+H37/H$6*100</f>
        <v>0.2788622420524261</v>
      </c>
      <c r="J37" s="29">
        <v>5</v>
      </c>
      <c r="K37" s="28">
        <f>+J37/J$6*100</f>
        <v>0.27654867256637167</v>
      </c>
      <c r="L37" s="34">
        <f t="shared" si="5"/>
        <v>0</v>
      </c>
      <c r="M37" s="11">
        <f>+(J37-H37)/H37*100</f>
        <v>0</v>
      </c>
    </row>
    <row r="38" spans="1:13" ht="17.25">
      <c r="A38" s="24" t="s">
        <v>30</v>
      </c>
      <c r="B38" s="26">
        <v>20</v>
      </c>
      <c r="C38" s="28">
        <f>+B38/B$6*100</f>
        <v>0.936768149882904</v>
      </c>
      <c r="D38" s="27">
        <v>19</v>
      </c>
      <c r="E38" s="28">
        <f>+D38/D$6*100</f>
        <v>0.9223300970873786</v>
      </c>
      <c r="F38" s="29">
        <v>19</v>
      </c>
      <c r="G38" s="28">
        <f>+F38/F$6*100</f>
        <v>0.9921671018276762</v>
      </c>
      <c r="H38" s="31">
        <v>19</v>
      </c>
      <c r="I38" s="28">
        <f>+H38/H$6*100</f>
        <v>1.059676519799219</v>
      </c>
      <c r="J38" s="29">
        <v>18</v>
      </c>
      <c r="K38" s="28">
        <f>+J38/J$6*100</f>
        <v>0.995575221238938</v>
      </c>
      <c r="L38" s="34">
        <f t="shared" si="5"/>
        <v>-1</v>
      </c>
      <c r="M38" s="11">
        <f>+(J38-H38)/H38*100</f>
        <v>-5.263157894736842</v>
      </c>
    </row>
    <row r="39" spans="1:13" ht="17.25">
      <c r="A39" s="24" t="s">
        <v>31</v>
      </c>
      <c r="B39" s="26">
        <v>7</v>
      </c>
      <c r="C39" s="28">
        <f>+B39/B$6*100</f>
        <v>0.32786885245901637</v>
      </c>
      <c r="D39" s="27">
        <v>6</v>
      </c>
      <c r="E39" s="28">
        <f>+D39/D$6*100</f>
        <v>0.2912621359223301</v>
      </c>
      <c r="F39" s="29">
        <v>6</v>
      </c>
      <c r="G39" s="28">
        <f>+F39/F$6*100</f>
        <v>0.3133159268929504</v>
      </c>
      <c r="H39" s="31">
        <v>6</v>
      </c>
      <c r="I39" s="28">
        <f>+H39/H$6*100</f>
        <v>0.33463469046291133</v>
      </c>
      <c r="J39" s="29">
        <v>9</v>
      </c>
      <c r="K39" s="28">
        <f>+J39/J$6*100</f>
        <v>0.497787610619469</v>
      </c>
      <c r="L39" s="34">
        <f t="shared" si="5"/>
        <v>3</v>
      </c>
      <c r="M39" s="11">
        <f>+(J39-H39)/H39*100</f>
        <v>50</v>
      </c>
    </row>
    <row r="40" spans="1:13" ht="17.25">
      <c r="A40" s="24" t="s">
        <v>32</v>
      </c>
      <c r="B40" s="26">
        <v>12</v>
      </c>
      <c r="C40" s="28">
        <f>+B40/B$6*100</f>
        <v>0.5620608899297423</v>
      </c>
      <c r="D40" s="27">
        <v>12</v>
      </c>
      <c r="E40" s="28">
        <f>+D40/D$6*100</f>
        <v>0.5825242718446602</v>
      </c>
      <c r="F40" s="29">
        <v>11</v>
      </c>
      <c r="G40" s="28">
        <f>+F40/F$6*100</f>
        <v>0.5744125326370757</v>
      </c>
      <c r="H40" s="31">
        <v>11</v>
      </c>
      <c r="I40" s="28">
        <f>+H40/H$6*100</f>
        <v>0.6134969325153374</v>
      </c>
      <c r="J40" s="29">
        <v>10</v>
      </c>
      <c r="K40" s="28">
        <f>+J40/J$6*100</f>
        <v>0.5530973451327433</v>
      </c>
      <c r="L40" s="34">
        <f t="shared" si="5"/>
        <v>-1</v>
      </c>
      <c r="M40" s="11">
        <f>+(J40-H40)/H40*100</f>
        <v>-9.090909090909092</v>
      </c>
    </row>
    <row r="41" spans="1:13" ht="12.75" customHeight="1">
      <c r="A41" s="25"/>
      <c r="B41" s="26"/>
      <c r="C41" s="13"/>
      <c r="D41" s="27"/>
      <c r="E41" s="28"/>
      <c r="F41" s="29"/>
      <c r="G41" s="28"/>
      <c r="H41" s="31"/>
      <c r="I41" s="28"/>
      <c r="J41" s="29"/>
      <c r="K41" s="28"/>
      <c r="L41" s="34"/>
      <c r="M41" s="11"/>
    </row>
    <row r="42" spans="1:13" ht="17.25">
      <c r="A42" s="24" t="s">
        <v>33</v>
      </c>
      <c r="B42" s="26">
        <v>105</v>
      </c>
      <c r="C42" s="28">
        <f>+B42/B$6*100</f>
        <v>4.918032786885246</v>
      </c>
      <c r="D42" s="27">
        <v>100</v>
      </c>
      <c r="E42" s="28">
        <f>+D42/D$6*100</f>
        <v>4.854368932038835</v>
      </c>
      <c r="F42" s="29">
        <v>95</v>
      </c>
      <c r="G42" s="28">
        <f>+F42/F$6*100</f>
        <v>4.960835509138381</v>
      </c>
      <c r="H42" s="31">
        <v>90</v>
      </c>
      <c r="I42" s="28">
        <f>+H42/H$6*100</f>
        <v>5.01952035694367</v>
      </c>
      <c r="J42" s="29">
        <v>90</v>
      </c>
      <c r="K42" s="28">
        <f>+J42/J$6*100</f>
        <v>4.977876106194691</v>
      </c>
      <c r="L42" s="34">
        <f t="shared" si="5"/>
        <v>0</v>
      </c>
      <c r="M42" s="11">
        <f>+(J42-H42)/H42*100</f>
        <v>0</v>
      </c>
    </row>
    <row r="43" spans="1:13" ht="17.25">
      <c r="A43" s="24" t="s">
        <v>34</v>
      </c>
      <c r="B43" s="26">
        <v>7</v>
      </c>
      <c r="C43" s="28">
        <f>+B43/B$6*100</f>
        <v>0.32786885245901637</v>
      </c>
      <c r="D43" s="27">
        <v>9</v>
      </c>
      <c r="E43" s="28">
        <f>+D43/D$6*100</f>
        <v>0.4368932038834952</v>
      </c>
      <c r="F43" s="29">
        <v>8</v>
      </c>
      <c r="G43" s="28">
        <f>+F43/F$6*100</f>
        <v>0.4177545691906005</v>
      </c>
      <c r="H43" s="31">
        <v>7</v>
      </c>
      <c r="I43" s="28">
        <f>+H43/H$6*100</f>
        <v>0.39040713887339656</v>
      </c>
      <c r="J43" s="29">
        <v>9</v>
      </c>
      <c r="K43" s="28">
        <f>+J43/J$6*100</f>
        <v>0.497787610619469</v>
      </c>
      <c r="L43" s="34">
        <f t="shared" si="5"/>
        <v>2</v>
      </c>
      <c r="M43" s="11">
        <f>+(J43-H43)/H43*100</f>
        <v>28.57142857142857</v>
      </c>
    </row>
    <row r="44" spans="1:13" ht="17.25">
      <c r="A44" s="24" t="s">
        <v>35</v>
      </c>
      <c r="B44" s="26">
        <v>21</v>
      </c>
      <c r="C44" s="28">
        <f>+B44/B$6*100</f>
        <v>0.9836065573770493</v>
      </c>
      <c r="D44" s="27">
        <v>22</v>
      </c>
      <c r="E44" s="28">
        <f>+D44/D$6*100</f>
        <v>1.0679611650485437</v>
      </c>
      <c r="F44" s="29">
        <v>16</v>
      </c>
      <c r="G44" s="28">
        <f>+F44/F$6*100</f>
        <v>0.835509138381201</v>
      </c>
      <c r="H44" s="31">
        <v>15</v>
      </c>
      <c r="I44" s="28">
        <f>+H44/H$6*100</f>
        <v>0.8365867261572784</v>
      </c>
      <c r="J44" s="29">
        <v>16</v>
      </c>
      <c r="K44" s="28">
        <f>+J44/J$6*100</f>
        <v>0.8849557522123894</v>
      </c>
      <c r="L44" s="34">
        <f t="shared" si="5"/>
        <v>1</v>
      </c>
      <c r="M44" s="11">
        <f>+(J44-H44)/H44*100</f>
        <v>6.666666666666667</v>
      </c>
    </row>
    <row r="45" spans="1:13" ht="17.25">
      <c r="A45" s="24" t="s">
        <v>36</v>
      </c>
      <c r="B45" s="26">
        <v>11</v>
      </c>
      <c r="C45" s="28">
        <f>+B45/B$6*100</f>
        <v>0.5152224824355972</v>
      </c>
      <c r="D45" s="27">
        <v>11</v>
      </c>
      <c r="E45" s="28">
        <f>+D45/D$6*100</f>
        <v>0.5339805825242718</v>
      </c>
      <c r="F45" s="29">
        <v>11</v>
      </c>
      <c r="G45" s="28">
        <f>+F45/F$6*100</f>
        <v>0.5744125326370757</v>
      </c>
      <c r="H45" s="31">
        <v>11</v>
      </c>
      <c r="I45" s="28">
        <f>+H45/H$6*100</f>
        <v>0.6134969325153374</v>
      </c>
      <c r="J45" s="29">
        <v>11</v>
      </c>
      <c r="K45" s="28">
        <f>+J45/J$6*100</f>
        <v>0.6084070796460177</v>
      </c>
      <c r="L45" s="34">
        <f t="shared" si="5"/>
        <v>0</v>
      </c>
      <c r="M45" s="11">
        <f>+(J45-H45)/H45*100</f>
        <v>0</v>
      </c>
    </row>
    <row r="46" spans="1:13" ht="17.25">
      <c r="A46" s="24" t="s">
        <v>37</v>
      </c>
      <c r="B46" s="26">
        <v>44</v>
      </c>
      <c r="C46" s="28">
        <f>+B46/B$6*100</f>
        <v>2.060889929742389</v>
      </c>
      <c r="D46" s="27">
        <v>45</v>
      </c>
      <c r="E46" s="28">
        <f>+D46/D$6*100</f>
        <v>2.1844660194174756</v>
      </c>
      <c r="F46" s="29">
        <v>42</v>
      </c>
      <c r="G46" s="28">
        <f>+F46/F$6*100</f>
        <v>2.193211488250653</v>
      </c>
      <c r="H46" s="31">
        <v>39</v>
      </c>
      <c r="I46" s="28">
        <f>+H46/H$6*100</f>
        <v>2.1751254880089235</v>
      </c>
      <c r="J46" s="29">
        <v>43</v>
      </c>
      <c r="K46" s="28">
        <f>+J46/J$6*100</f>
        <v>2.3783185840707963</v>
      </c>
      <c r="L46" s="34">
        <f t="shared" si="5"/>
        <v>4</v>
      </c>
      <c r="M46" s="11">
        <f>+(J46-H46)/H46*100</f>
        <v>10.256410256410255</v>
      </c>
    </row>
    <row r="47" spans="1:13" ht="12.75" customHeight="1">
      <c r="A47" s="25"/>
      <c r="B47" s="26"/>
      <c r="C47" s="13"/>
      <c r="D47" s="27"/>
      <c r="E47" s="28"/>
      <c r="F47" s="29"/>
      <c r="G47" s="28"/>
      <c r="H47" s="31"/>
      <c r="I47" s="28"/>
      <c r="J47" s="29"/>
      <c r="K47" s="28"/>
      <c r="L47" s="34"/>
      <c r="M47" s="11"/>
    </row>
    <row r="48" spans="1:13" ht="17.25">
      <c r="A48" s="24" t="s">
        <v>38</v>
      </c>
      <c r="B48" s="26">
        <v>18</v>
      </c>
      <c r="C48" s="28">
        <f>+B48/B$6*100</f>
        <v>0.8430913348946136</v>
      </c>
      <c r="D48" s="27">
        <v>16</v>
      </c>
      <c r="E48" s="28">
        <f>+D48/D$6*100</f>
        <v>0.7766990291262136</v>
      </c>
      <c r="F48" s="29">
        <v>12</v>
      </c>
      <c r="G48" s="28">
        <f>+F48/F$6*100</f>
        <v>0.6266318537859008</v>
      </c>
      <c r="H48" s="31">
        <v>11</v>
      </c>
      <c r="I48" s="28">
        <f>+H48/H$6*100</f>
        <v>0.6134969325153374</v>
      </c>
      <c r="J48" s="29">
        <v>12</v>
      </c>
      <c r="K48" s="28">
        <f>+J48/J$6*100</f>
        <v>0.6637168141592921</v>
      </c>
      <c r="L48" s="34">
        <f t="shared" si="5"/>
        <v>1</v>
      </c>
      <c r="M48" s="11">
        <f>+(J48-H48)/H48*100</f>
        <v>9.090909090909092</v>
      </c>
    </row>
    <row r="49" spans="1:13" ht="17.25">
      <c r="A49" s="24" t="s">
        <v>39</v>
      </c>
      <c r="B49" s="26">
        <v>20</v>
      </c>
      <c r="C49" s="28">
        <f>+B49/B$6*100</f>
        <v>0.936768149882904</v>
      </c>
      <c r="D49" s="27">
        <v>20</v>
      </c>
      <c r="E49" s="28">
        <f>+D49/D$6*100</f>
        <v>0.9708737864077669</v>
      </c>
      <c r="F49" s="29">
        <v>19</v>
      </c>
      <c r="G49" s="28">
        <f>+F49/F$6*100</f>
        <v>0.9921671018276762</v>
      </c>
      <c r="H49" s="31">
        <v>19</v>
      </c>
      <c r="I49" s="28">
        <f>+H49/H$6*100</f>
        <v>1.059676519799219</v>
      </c>
      <c r="J49" s="29">
        <v>19</v>
      </c>
      <c r="K49" s="28">
        <f>+J49/J$6*100</f>
        <v>1.0508849557522124</v>
      </c>
      <c r="L49" s="34">
        <f t="shared" si="5"/>
        <v>0</v>
      </c>
      <c r="M49" s="11">
        <f>+(J49-H49)/H49*100</f>
        <v>0</v>
      </c>
    </row>
    <row r="50" spans="1:13" ht="12.75" customHeight="1">
      <c r="A50" s="25"/>
      <c r="B50" s="26"/>
      <c r="C50" s="13"/>
      <c r="D50" s="27"/>
      <c r="E50" s="28"/>
      <c r="F50" s="29"/>
      <c r="G50" s="28"/>
      <c r="H50" s="31"/>
      <c r="I50" s="28"/>
      <c r="J50" s="29"/>
      <c r="K50" s="28"/>
      <c r="L50" s="34"/>
      <c r="M50" s="11"/>
    </row>
    <row r="51" spans="1:13" ht="17.25">
      <c r="A51" s="24" t="s">
        <v>40</v>
      </c>
      <c r="B51" s="26">
        <v>17</v>
      </c>
      <c r="C51" s="28">
        <f aca="true" t="shared" si="13" ref="C51:C57">+B51/B$6*100</f>
        <v>0.7962529274004685</v>
      </c>
      <c r="D51" s="27">
        <v>15</v>
      </c>
      <c r="E51" s="28">
        <f aca="true" t="shared" si="14" ref="E51:E57">+D51/D$6*100</f>
        <v>0.7281553398058253</v>
      </c>
      <c r="F51" s="29">
        <v>14</v>
      </c>
      <c r="G51" s="28">
        <f aca="true" t="shared" si="15" ref="G51:G57">+F51/F$6*100</f>
        <v>0.7310704960835509</v>
      </c>
      <c r="H51" s="31">
        <v>14</v>
      </c>
      <c r="I51" s="28">
        <f aca="true" t="shared" si="16" ref="I51:I57">+H51/H$6*100</f>
        <v>0.7808142777467931</v>
      </c>
      <c r="J51" s="29">
        <v>11</v>
      </c>
      <c r="K51" s="28">
        <f aca="true" t="shared" si="17" ref="K51:K57">+J51/J$6*100</f>
        <v>0.6084070796460177</v>
      </c>
      <c r="L51" s="34">
        <f t="shared" si="5"/>
        <v>-3</v>
      </c>
      <c r="M51" s="11">
        <f aca="true" t="shared" si="18" ref="M51:M57">+(J51-H51)/H51*100</f>
        <v>-21.428571428571427</v>
      </c>
    </row>
    <row r="52" spans="1:13" ht="17.25">
      <c r="A52" s="24" t="s">
        <v>41</v>
      </c>
      <c r="B52" s="26">
        <v>21</v>
      </c>
      <c r="C52" s="28">
        <f t="shared" si="13"/>
        <v>0.9836065573770493</v>
      </c>
      <c r="D52" s="27">
        <v>19</v>
      </c>
      <c r="E52" s="28">
        <f t="shared" si="14"/>
        <v>0.9223300970873786</v>
      </c>
      <c r="F52" s="29">
        <v>17</v>
      </c>
      <c r="G52" s="28">
        <f t="shared" si="15"/>
        <v>0.8877284595300261</v>
      </c>
      <c r="H52" s="31">
        <v>15</v>
      </c>
      <c r="I52" s="28">
        <f t="shared" si="16"/>
        <v>0.8365867261572784</v>
      </c>
      <c r="J52" s="29">
        <v>16</v>
      </c>
      <c r="K52" s="28">
        <f t="shared" si="17"/>
        <v>0.8849557522123894</v>
      </c>
      <c r="L52" s="34">
        <f t="shared" si="5"/>
        <v>1</v>
      </c>
      <c r="M52" s="11">
        <f t="shared" si="18"/>
        <v>6.666666666666667</v>
      </c>
    </row>
    <row r="53" spans="1:13" ht="17.25">
      <c r="A53" s="24" t="s">
        <v>42</v>
      </c>
      <c r="B53" s="26">
        <v>5</v>
      </c>
      <c r="C53" s="28">
        <f t="shared" si="13"/>
        <v>0.234192037470726</v>
      </c>
      <c r="D53" s="27">
        <v>4</v>
      </c>
      <c r="E53" s="28">
        <f t="shared" si="14"/>
        <v>0.1941747572815534</v>
      </c>
      <c r="F53" s="29">
        <v>3</v>
      </c>
      <c r="G53" s="28">
        <f t="shared" si="15"/>
        <v>0.1566579634464752</v>
      </c>
      <c r="H53" s="31">
        <v>2</v>
      </c>
      <c r="I53" s="28">
        <f t="shared" si="16"/>
        <v>0.11154489682097045</v>
      </c>
      <c r="J53" s="29">
        <v>2</v>
      </c>
      <c r="K53" s="28">
        <f t="shared" si="17"/>
        <v>0.11061946902654868</v>
      </c>
      <c r="L53" s="34">
        <f t="shared" si="5"/>
        <v>0</v>
      </c>
      <c r="M53" s="11">
        <f t="shared" si="18"/>
        <v>0</v>
      </c>
    </row>
    <row r="54" spans="1:13" ht="17.25">
      <c r="A54" s="24" t="s">
        <v>43</v>
      </c>
      <c r="B54" s="26">
        <v>8</v>
      </c>
      <c r="C54" s="28">
        <f t="shared" si="13"/>
        <v>0.37470725995316156</v>
      </c>
      <c r="D54" s="27">
        <v>7</v>
      </c>
      <c r="E54" s="28">
        <f t="shared" si="14"/>
        <v>0.33980582524271846</v>
      </c>
      <c r="F54" s="29">
        <v>6</v>
      </c>
      <c r="G54" s="28">
        <f t="shared" si="15"/>
        <v>0.3133159268929504</v>
      </c>
      <c r="H54" s="31">
        <v>5</v>
      </c>
      <c r="I54" s="28">
        <f t="shared" si="16"/>
        <v>0.2788622420524261</v>
      </c>
      <c r="J54" s="29">
        <v>3</v>
      </c>
      <c r="K54" s="28">
        <f t="shared" si="17"/>
        <v>0.16592920353982302</v>
      </c>
      <c r="L54" s="34">
        <f t="shared" si="5"/>
        <v>-2</v>
      </c>
      <c r="M54" s="11">
        <f t="shared" si="18"/>
        <v>-40</v>
      </c>
    </row>
    <row r="55" spans="1:13" ht="17.25">
      <c r="A55" s="24" t="s">
        <v>44</v>
      </c>
      <c r="B55" s="26">
        <v>14</v>
      </c>
      <c r="C55" s="28">
        <f t="shared" si="13"/>
        <v>0.6557377049180327</v>
      </c>
      <c r="D55" s="27">
        <v>13</v>
      </c>
      <c r="E55" s="28">
        <f t="shared" si="14"/>
        <v>0.6310679611650485</v>
      </c>
      <c r="F55" s="29">
        <v>12</v>
      </c>
      <c r="G55" s="28">
        <f t="shared" si="15"/>
        <v>0.6266318537859008</v>
      </c>
      <c r="H55" s="31">
        <v>11</v>
      </c>
      <c r="I55" s="28">
        <f t="shared" si="16"/>
        <v>0.6134969325153374</v>
      </c>
      <c r="J55" s="29">
        <v>13</v>
      </c>
      <c r="K55" s="28">
        <f t="shared" si="17"/>
        <v>0.7190265486725663</v>
      </c>
      <c r="L55" s="34">
        <f t="shared" si="5"/>
        <v>2</v>
      </c>
      <c r="M55" s="11">
        <f t="shared" si="18"/>
        <v>18.181818181818183</v>
      </c>
    </row>
    <row r="56" spans="1:13" ht="17.25">
      <c r="A56" s="24" t="s">
        <v>45</v>
      </c>
      <c r="B56" s="26">
        <v>17</v>
      </c>
      <c r="C56" s="28">
        <f t="shared" si="13"/>
        <v>0.7962529274004685</v>
      </c>
      <c r="D56" s="27">
        <v>17</v>
      </c>
      <c r="E56" s="28">
        <f t="shared" si="14"/>
        <v>0.825242718446602</v>
      </c>
      <c r="F56" s="29">
        <v>17</v>
      </c>
      <c r="G56" s="28">
        <f t="shared" si="15"/>
        <v>0.8877284595300261</v>
      </c>
      <c r="H56" s="31">
        <v>15</v>
      </c>
      <c r="I56" s="28">
        <f t="shared" si="16"/>
        <v>0.8365867261572784</v>
      </c>
      <c r="J56" s="29">
        <v>15</v>
      </c>
      <c r="K56" s="28">
        <f t="shared" si="17"/>
        <v>0.8296460176991152</v>
      </c>
      <c r="L56" s="34">
        <f t="shared" si="5"/>
        <v>0</v>
      </c>
      <c r="M56" s="11">
        <f t="shared" si="18"/>
        <v>0</v>
      </c>
    </row>
    <row r="57" spans="1:13" ht="17.25">
      <c r="A57" s="24" t="s">
        <v>46</v>
      </c>
      <c r="B57" s="26">
        <v>9</v>
      </c>
      <c r="C57" s="28">
        <f t="shared" si="13"/>
        <v>0.4215456674473068</v>
      </c>
      <c r="D57" s="27">
        <v>10</v>
      </c>
      <c r="E57" s="28">
        <f t="shared" si="14"/>
        <v>0.48543689320388345</v>
      </c>
      <c r="F57" s="29">
        <v>8</v>
      </c>
      <c r="G57" s="28">
        <f t="shared" si="15"/>
        <v>0.4177545691906005</v>
      </c>
      <c r="H57" s="31">
        <v>8</v>
      </c>
      <c r="I57" s="28">
        <f t="shared" si="16"/>
        <v>0.4461795872838818</v>
      </c>
      <c r="J57" s="29">
        <v>8</v>
      </c>
      <c r="K57" s="28">
        <f t="shared" si="17"/>
        <v>0.4424778761061947</v>
      </c>
      <c r="L57" s="34">
        <f t="shared" si="5"/>
        <v>0</v>
      </c>
      <c r="M57" s="11">
        <f t="shared" si="18"/>
        <v>0</v>
      </c>
    </row>
    <row r="58" spans="1:13" ht="12.75" customHeight="1">
      <c r="A58" s="25"/>
      <c r="B58" s="26"/>
      <c r="C58" s="13"/>
      <c r="D58" s="27"/>
      <c r="E58" s="28"/>
      <c r="F58" s="29"/>
      <c r="G58" s="28"/>
      <c r="H58" s="31"/>
      <c r="I58" s="28"/>
      <c r="J58" s="29"/>
      <c r="K58" s="28"/>
      <c r="L58" s="34"/>
      <c r="M58" s="11"/>
    </row>
    <row r="59" spans="1:13" ht="17.25">
      <c r="A59" s="24" t="s">
        <v>47</v>
      </c>
      <c r="B59" s="26">
        <v>22</v>
      </c>
      <c r="C59" s="28">
        <f>+B59/B$6*100</f>
        <v>1.0304449648711944</v>
      </c>
      <c r="D59" s="27">
        <v>20</v>
      </c>
      <c r="E59" s="28">
        <f>+D59/D$6*100</f>
        <v>0.9708737864077669</v>
      </c>
      <c r="F59" s="29">
        <v>22</v>
      </c>
      <c r="G59" s="28">
        <f>+F59/F$6*100</f>
        <v>1.1488250652741514</v>
      </c>
      <c r="H59" s="31">
        <v>18</v>
      </c>
      <c r="I59" s="28">
        <f>+H59/H$6*100</f>
        <v>1.003904071388734</v>
      </c>
      <c r="J59" s="29">
        <v>18</v>
      </c>
      <c r="K59" s="28">
        <f>+J59/J$6*100</f>
        <v>0.995575221238938</v>
      </c>
      <c r="L59" s="34">
        <f t="shared" si="5"/>
        <v>0</v>
      </c>
      <c r="M59" s="11">
        <f>+(J59-H59)/H59*100</f>
        <v>0</v>
      </c>
    </row>
    <row r="60" spans="1:13" ht="17.25">
      <c r="A60" s="24" t="s">
        <v>48</v>
      </c>
      <c r="B60" s="26">
        <v>8</v>
      </c>
      <c r="C60" s="28">
        <f>+B60/B$6*100</f>
        <v>0.37470725995316156</v>
      </c>
      <c r="D60" s="27">
        <v>8</v>
      </c>
      <c r="E60" s="28">
        <f>+D60/D$6*100</f>
        <v>0.3883495145631068</v>
      </c>
      <c r="F60" s="29">
        <v>9</v>
      </c>
      <c r="G60" s="28">
        <f>+F60/F$6*100</f>
        <v>0.4699738903394256</v>
      </c>
      <c r="H60" s="31">
        <v>7</v>
      </c>
      <c r="I60" s="28">
        <f>+H60/H$6*100</f>
        <v>0.39040713887339656</v>
      </c>
      <c r="J60" s="29">
        <v>8</v>
      </c>
      <c r="K60" s="28">
        <f>+J60/J$6*100</f>
        <v>0.4424778761061947</v>
      </c>
      <c r="L60" s="34">
        <f t="shared" si="5"/>
        <v>1</v>
      </c>
      <c r="M60" s="11">
        <f>+(J60-H60)/H60*100</f>
        <v>14.285714285714285</v>
      </c>
    </row>
    <row r="61" spans="1:13" ht="17.25">
      <c r="A61" s="24" t="s">
        <v>49</v>
      </c>
      <c r="B61" s="26">
        <v>6</v>
      </c>
      <c r="C61" s="28">
        <f>+B61/B$6*100</f>
        <v>0.2810304449648712</v>
      </c>
      <c r="D61" s="27">
        <v>5</v>
      </c>
      <c r="E61" s="28">
        <f>+D61/D$6*100</f>
        <v>0.24271844660194172</v>
      </c>
      <c r="F61" s="29">
        <v>4</v>
      </c>
      <c r="G61" s="28">
        <f>+F61/F$6*100</f>
        <v>0.20887728459530025</v>
      </c>
      <c r="H61" s="31">
        <v>6</v>
      </c>
      <c r="I61" s="28">
        <f>+H61/H$6*100</f>
        <v>0.33463469046291133</v>
      </c>
      <c r="J61" s="29">
        <v>6</v>
      </c>
      <c r="K61" s="28">
        <f>+J61/J$6*100</f>
        <v>0.33185840707964603</v>
      </c>
      <c r="L61" s="34">
        <f t="shared" si="5"/>
        <v>0</v>
      </c>
      <c r="M61" s="11">
        <f>+(J61-H61)/H61*100</f>
        <v>0</v>
      </c>
    </row>
    <row r="62" spans="1:13" ht="17.25">
      <c r="A62" s="24" t="s">
        <v>50</v>
      </c>
      <c r="B62" s="26">
        <v>24</v>
      </c>
      <c r="C62" s="28">
        <f>+B62/B$6*100</f>
        <v>1.1241217798594847</v>
      </c>
      <c r="D62" s="27">
        <v>25</v>
      </c>
      <c r="E62" s="28">
        <f>+D62/D$6*100</f>
        <v>1.2135922330097086</v>
      </c>
      <c r="F62" s="29">
        <v>26</v>
      </c>
      <c r="G62" s="28">
        <f>+F62/F$6*100</f>
        <v>1.3577023498694516</v>
      </c>
      <c r="H62" s="31">
        <v>25</v>
      </c>
      <c r="I62" s="28">
        <f>+H62/H$6*100</f>
        <v>1.3943112102621305</v>
      </c>
      <c r="J62" s="29">
        <v>26</v>
      </c>
      <c r="K62" s="28">
        <f>+J62/J$6*100</f>
        <v>1.4380530973451326</v>
      </c>
      <c r="L62" s="34">
        <f t="shared" si="5"/>
        <v>1</v>
      </c>
      <c r="M62" s="11">
        <f>+(J62-H62)/H62*100</f>
        <v>4</v>
      </c>
    </row>
    <row r="63" spans="1:13" ht="12.75" customHeight="1">
      <c r="A63" s="25"/>
      <c r="B63" s="26"/>
      <c r="C63" s="13"/>
      <c r="D63" s="27"/>
      <c r="E63" s="28"/>
      <c r="F63" s="29"/>
      <c r="G63" s="28"/>
      <c r="H63" s="31"/>
      <c r="I63" s="28"/>
      <c r="J63" s="29"/>
      <c r="K63" s="28"/>
      <c r="L63" s="34"/>
      <c r="M63" s="11"/>
    </row>
    <row r="64" spans="1:13" ht="17.25">
      <c r="A64" s="24" t="s">
        <v>51</v>
      </c>
      <c r="B64" s="26">
        <v>9</v>
      </c>
      <c r="C64" s="28">
        <f>+B64/B$6*100</f>
        <v>0.4215456674473068</v>
      </c>
      <c r="D64" s="27">
        <v>9</v>
      </c>
      <c r="E64" s="28">
        <f>+D64/D$6*100</f>
        <v>0.4368932038834952</v>
      </c>
      <c r="F64" s="29">
        <v>8</v>
      </c>
      <c r="G64" s="28">
        <f>+F64/F$6*100</f>
        <v>0.4177545691906005</v>
      </c>
      <c r="H64" s="31">
        <v>5</v>
      </c>
      <c r="I64" s="28">
        <f>+H64/H$6*100</f>
        <v>0.2788622420524261</v>
      </c>
      <c r="J64" s="29">
        <v>4</v>
      </c>
      <c r="K64" s="28">
        <f>+J64/J$6*100</f>
        <v>0.22123893805309736</v>
      </c>
      <c r="L64" s="34">
        <f t="shared" si="5"/>
        <v>-1</v>
      </c>
      <c r="M64" s="11">
        <f>+(J64-H64)/H64*100</f>
        <v>-20</v>
      </c>
    </row>
    <row r="65" spans="1:13" ht="17.25">
      <c r="A65" s="24" t="s">
        <v>52</v>
      </c>
      <c r="B65" s="26">
        <v>7</v>
      </c>
      <c r="C65" s="28">
        <f>+B65/B$6*100</f>
        <v>0.32786885245901637</v>
      </c>
      <c r="D65" s="27">
        <v>4</v>
      </c>
      <c r="E65" s="28">
        <f>+D65/D$6*100</f>
        <v>0.1941747572815534</v>
      </c>
      <c r="F65" s="29">
        <v>4</v>
      </c>
      <c r="G65" s="28">
        <f>+F65/F$6*100</f>
        <v>0.20887728459530025</v>
      </c>
      <c r="H65" s="31">
        <v>5</v>
      </c>
      <c r="I65" s="28">
        <f>+H65/H$6*100</f>
        <v>0.2788622420524261</v>
      </c>
      <c r="J65" s="29">
        <v>5</v>
      </c>
      <c r="K65" s="28">
        <f>+J65/J$6*100</f>
        <v>0.27654867256637167</v>
      </c>
      <c r="L65" s="34">
        <f t="shared" si="5"/>
        <v>0</v>
      </c>
      <c r="M65" s="11">
        <f>+(J65-H65)/H65*100</f>
        <v>0</v>
      </c>
    </row>
    <row r="66" spans="1:13" ht="12.75" customHeight="1">
      <c r="A66" s="25"/>
      <c r="B66" s="26"/>
      <c r="C66" s="13"/>
      <c r="D66" s="27"/>
      <c r="E66" s="28"/>
      <c r="F66" s="29"/>
      <c r="G66" s="28"/>
      <c r="H66" s="31"/>
      <c r="I66" s="28"/>
      <c r="J66" s="29"/>
      <c r="K66" s="28"/>
      <c r="L66" s="34"/>
      <c r="M66" s="11"/>
    </row>
    <row r="67" spans="1:13" ht="17.25">
      <c r="A67" s="24" t="s">
        <v>53</v>
      </c>
      <c r="B67" s="26">
        <v>24</v>
      </c>
      <c r="C67" s="28">
        <f>+B67/B$6*100</f>
        <v>1.1241217798594847</v>
      </c>
      <c r="D67" s="27">
        <v>23</v>
      </c>
      <c r="E67" s="28">
        <f>+D67/D$6*100</f>
        <v>1.116504854368932</v>
      </c>
      <c r="F67" s="29">
        <v>21</v>
      </c>
      <c r="G67" s="28">
        <f>+F67/F$6*100</f>
        <v>1.0966057441253265</v>
      </c>
      <c r="H67" s="31">
        <v>21</v>
      </c>
      <c r="I67" s="28">
        <f>+H67/H$6*100</f>
        <v>1.1712214166201895</v>
      </c>
      <c r="J67" s="29">
        <v>20</v>
      </c>
      <c r="K67" s="28">
        <f>+J67/J$6*100</f>
        <v>1.1061946902654867</v>
      </c>
      <c r="L67" s="34">
        <f t="shared" si="5"/>
        <v>-1</v>
      </c>
      <c r="M67" s="11">
        <f>+(J67-H67)/H67*100</f>
        <v>-4.761904761904762</v>
      </c>
    </row>
    <row r="68" spans="1:13" ht="17.25">
      <c r="A68" s="24" t="s">
        <v>54</v>
      </c>
      <c r="B68" s="26">
        <v>19</v>
      </c>
      <c r="C68" s="28">
        <f>+B68/B$6*100</f>
        <v>0.8899297423887589</v>
      </c>
      <c r="D68" s="27">
        <v>17</v>
      </c>
      <c r="E68" s="28">
        <f>+D68/D$6*100</f>
        <v>0.825242718446602</v>
      </c>
      <c r="F68" s="29">
        <v>16</v>
      </c>
      <c r="G68" s="28">
        <f>+F68/F$6*100</f>
        <v>0.835509138381201</v>
      </c>
      <c r="H68" s="31">
        <v>14</v>
      </c>
      <c r="I68" s="28">
        <f>+H68/H$6*100</f>
        <v>0.7808142777467931</v>
      </c>
      <c r="J68" s="29">
        <v>13</v>
      </c>
      <c r="K68" s="28">
        <f>+J68/J$6*100</f>
        <v>0.7190265486725663</v>
      </c>
      <c r="L68" s="34">
        <f t="shared" si="5"/>
        <v>-1</v>
      </c>
      <c r="M68" s="11">
        <f>+(J68-H68)/H68*100</f>
        <v>-7.142857142857142</v>
      </c>
    </row>
    <row r="69" spans="1:13" ht="17.25">
      <c r="A69" s="24" t="s">
        <v>55</v>
      </c>
      <c r="B69" s="26">
        <v>8</v>
      </c>
      <c r="C69" s="28">
        <f>+B69/B$6*100</f>
        <v>0.37470725995316156</v>
      </c>
      <c r="D69" s="27">
        <v>8</v>
      </c>
      <c r="E69" s="28">
        <f>+D69/D$6*100</f>
        <v>0.3883495145631068</v>
      </c>
      <c r="F69" s="29">
        <v>8</v>
      </c>
      <c r="G69" s="28">
        <f>+F69/F$6*100</f>
        <v>0.4177545691906005</v>
      </c>
      <c r="H69" s="31">
        <v>8</v>
      </c>
      <c r="I69" s="28">
        <f>+H69/H$6*100</f>
        <v>0.4461795872838818</v>
      </c>
      <c r="J69" s="29">
        <v>8</v>
      </c>
      <c r="K69" s="28">
        <f>+J69/J$6*100</f>
        <v>0.4424778761061947</v>
      </c>
      <c r="L69" s="34">
        <f t="shared" si="5"/>
        <v>0</v>
      </c>
      <c r="M69" s="11">
        <f>+(J69-H69)/H69*100</f>
        <v>0</v>
      </c>
    </row>
    <row r="70" spans="1:13" ht="17.25">
      <c r="A70" s="24" t="s">
        <v>56</v>
      </c>
      <c r="B70" s="26">
        <v>19</v>
      </c>
      <c r="C70" s="28">
        <f>+B70/B$6*100</f>
        <v>0.8899297423887589</v>
      </c>
      <c r="D70" s="27">
        <v>17</v>
      </c>
      <c r="E70" s="28">
        <f>+D70/D$6*100</f>
        <v>0.825242718446602</v>
      </c>
      <c r="F70" s="29">
        <v>15</v>
      </c>
      <c r="G70" s="28">
        <f>+F70/F$6*100</f>
        <v>0.7832898172323759</v>
      </c>
      <c r="H70" s="31">
        <v>14</v>
      </c>
      <c r="I70" s="28">
        <f>+H70/H$6*100</f>
        <v>0.7808142777467931</v>
      </c>
      <c r="J70" s="29">
        <v>13</v>
      </c>
      <c r="K70" s="28">
        <f>+J70/J$6*100</f>
        <v>0.7190265486725663</v>
      </c>
      <c r="L70" s="34">
        <f t="shared" si="5"/>
        <v>-1</v>
      </c>
      <c r="M70" s="11">
        <f>+(J70-H70)/H70*100</f>
        <v>-7.142857142857142</v>
      </c>
    </row>
    <row r="71" spans="1:13" ht="12.75" customHeight="1">
      <c r="A71" s="25"/>
      <c r="B71" s="26"/>
      <c r="C71" s="13"/>
      <c r="D71" s="27"/>
      <c r="E71" s="28"/>
      <c r="F71" s="29"/>
      <c r="G71" s="28"/>
      <c r="H71" s="31"/>
      <c r="I71" s="28"/>
      <c r="J71" s="29"/>
      <c r="K71" s="28"/>
      <c r="L71" s="34"/>
      <c r="M71" s="11"/>
    </row>
    <row r="72" spans="1:13" ht="17.25">
      <c r="A72" s="24" t="s">
        <v>57</v>
      </c>
      <c r="B72" s="26">
        <v>25</v>
      </c>
      <c r="C72" s="28">
        <f aca="true" t="shared" si="19" ref="C72:C77">+B72/B$6*100</f>
        <v>1.1709601873536302</v>
      </c>
      <c r="D72" s="27">
        <v>22</v>
      </c>
      <c r="E72" s="28">
        <f aca="true" t="shared" si="20" ref="E72:E77">+D72/D$6*100</f>
        <v>1.0679611650485437</v>
      </c>
      <c r="F72" s="29">
        <v>22</v>
      </c>
      <c r="G72" s="28">
        <f aca="true" t="shared" si="21" ref="G72:G77">+F72/F$6*100</f>
        <v>1.1488250652741514</v>
      </c>
      <c r="H72" s="31">
        <v>22</v>
      </c>
      <c r="I72" s="28">
        <f aca="true" t="shared" si="22" ref="I72:I77">+H72/H$6*100</f>
        <v>1.2269938650306749</v>
      </c>
      <c r="J72" s="29">
        <v>21</v>
      </c>
      <c r="K72" s="28">
        <f>+J72/J$6*100</f>
        <v>1.1615044247787611</v>
      </c>
      <c r="L72" s="34">
        <f aca="true" t="shared" si="23" ref="L72:L87">+J72-H72</f>
        <v>-1</v>
      </c>
      <c r="M72" s="11">
        <f>+(J72-H72)/H72*100</f>
        <v>-4.545454545454546</v>
      </c>
    </row>
    <row r="73" spans="1:13" ht="17.25">
      <c r="A73" s="24" t="s">
        <v>58</v>
      </c>
      <c r="B73" s="26">
        <v>1</v>
      </c>
      <c r="C73" s="28">
        <f t="shared" si="19"/>
        <v>0.046838407494145196</v>
      </c>
      <c r="D73" s="27">
        <v>1</v>
      </c>
      <c r="E73" s="28">
        <f t="shared" si="20"/>
        <v>0.04854368932038835</v>
      </c>
      <c r="F73" s="29">
        <v>1</v>
      </c>
      <c r="G73" s="28">
        <f t="shared" si="21"/>
        <v>0.05221932114882506</v>
      </c>
      <c r="H73" s="31">
        <v>1</v>
      </c>
      <c r="I73" s="28">
        <f t="shared" si="22"/>
        <v>0.055772448410485224</v>
      </c>
      <c r="J73" s="28" t="s">
        <v>60</v>
      </c>
      <c r="K73" s="28" t="s">
        <v>60</v>
      </c>
      <c r="L73" s="28" t="s">
        <v>60</v>
      </c>
      <c r="M73" s="28" t="s">
        <v>60</v>
      </c>
    </row>
    <row r="74" spans="1:13" ht="17.25">
      <c r="A74" s="24" t="s">
        <v>59</v>
      </c>
      <c r="B74" s="26">
        <v>5</v>
      </c>
      <c r="C74" s="28">
        <f t="shared" si="19"/>
        <v>0.234192037470726</v>
      </c>
      <c r="D74" s="27">
        <v>5</v>
      </c>
      <c r="E74" s="28">
        <f t="shared" si="20"/>
        <v>0.24271844660194172</v>
      </c>
      <c r="F74" s="29">
        <v>3</v>
      </c>
      <c r="G74" s="28">
        <f t="shared" si="21"/>
        <v>0.1566579634464752</v>
      </c>
      <c r="H74" s="31">
        <v>4</v>
      </c>
      <c r="I74" s="28">
        <f t="shared" si="22"/>
        <v>0.2230897936419409</v>
      </c>
      <c r="J74" s="29">
        <v>6</v>
      </c>
      <c r="K74" s="28">
        <f>+J74/J$6*100</f>
        <v>0.33185840707964603</v>
      </c>
      <c r="L74" s="34">
        <f t="shared" si="23"/>
        <v>2</v>
      </c>
      <c r="M74" s="11">
        <f>+(J74-H74)/H74*100</f>
        <v>50</v>
      </c>
    </row>
    <row r="75" spans="1:13" ht="17.25">
      <c r="A75" s="24" t="s">
        <v>61</v>
      </c>
      <c r="B75" s="26">
        <v>2</v>
      </c>
      <c r="C75" s="28">
        <f t="shared" si="19"/>
        <v>0.09367681498829039</v>
      </c>
      <c r="D75" s="27">
        <v>2</v>
      </c>
      <c r="E75" s="28">
        <f t="shared" si="20"/>
        <v>0.0970873786407767</v>
      </c>
      <c r="F75" s="29">
        <v>1</v>
      </c>
      <c r="G75" s="28">
        <f t="shared" si="21"/>
        <v>0.05221932114882506</v>
      </c>
      <c r="H75" s="31">
        <v>1</v>
      </c>
      <c r="I75" s="28">
        <f t="shared" si="22"/>
        <v>0.055772448410485224</v>
      </c>
      <c r="J75" s="29">
        <v>1</v>
      </c>
      <c r="K75" s="28">
        <f>+J75/J$6*100</f>
        <v>0.05530973451327434</v>
      </c>
      <c r="L75" s="34">
        <f t="shared" si="23"/>
        <v>0</v>
      </c>
      <c r="M75" s="11">
        <f>+(J75-H75)/H75*100</f>
        <v>0</v>
      </c>
    </row>
    <row r="76" spans="1:13" ht="17.25">
      <c r="A76" s="24" t="s">
        <v>62</v>
      </c>
      <c r="B76" s="26">
        <v>6</v>
      </c>
      <c r="C76" s="28">
        <f t="shared" si="19"/>
        <v>0.2810304449648712</v>
      </c>
      <c r="D76" s="27">
        <v>6</v>
      </c>
      <c r="E76" s="28">
        <f t="shared" si="20"/>
        <v>0.2912621359223301</v>
      </c>
      <c r="F76" s="29">
        <v>5</v>
      </c>
      <c r="G76" s="28">
        <f t="shared" si="21"/>
        <v>0.26109660574412535</v>
      </c>
      <c r="H76" s="31">
        <v>5</v>
      </c>
      <c r="I76" s="28">
        <f t="shared" si="22"/>
        <v>0.2788622420524261</v>
      </c>
      <c r="J76" s="29">
        <v>5</v>
      </c>
      <c r="K76" s="28">
        <f>+J76/J$6*100</f>
        <v>0.27654867256637167</v>
      </c>
      <c r="L76" s="34">
        <f t="shared" si="23"/>
        <v>0</v>
      </c>
      <c r="M76" s="11">
        <f>+(J76-H76)/H76*100</f>
        <v>0</v>
      </c>
    </row>
    <row r="77" spans="1:13" ht="17.25">
      <c r="A77" s="24" t="s">
        <v>63</v>
      </c>
      <c r="B77" s="26">
        <v>4</v>
      </c>
      <c r="C77" s="28">
        <f t="shared" si="19"/>
        <v>0.18735362997658078</v>
      </c>
      <c r="D77" s="27">
        <v>3</v>
      </c>
      <c r="E77" s="28">
        <f t="shared" si="20"/>
        <v>0.14563106796116504</v>
      </c>
      <c r="F77" s="29">
        <v>4</v>
      </c>
      <c r="G77" s="28">
        <f t="shared" si="21"/>
        <v>0.20887728459530025</v>
      </c>
      <c r="H77" s="31">
        <v>1</v>
      </c>
      <c r="I77" s="28">
        <f t="shared" si="22"/>
        <v>0.055772448410485224</v>
      </c>
      <c r="J77" s="29">
        <v>4</v>
      </c>
      <c r="K77" s="28">
        <f>+J77/J$6*100</f>
        <v>0.22123893805309736</v>
      </c>
      <c r="L77" s="34">
        <f t="shared" si="23"/>
        <v>3</v>
      </c>
      <c r="M77" s="11">
        <f>+(J77-H77)/H77*100</f>
        <v>300</v>
      </c>
    </row>
    <row r="78" spans="1:13" ht="17.25">
      <c r="A78" s="24" t="s">
        <v>64</v>
      </c>
      <c r="B78" s="27" t="s">
        <v>60</v>
      </c>
      <c r="C78" s="27" t="s">
        <v>60</v>
      </c>
      <c r="D78" s="27" t="s">
        <v>60</v>
      </c>
      <c r="E78" s="28" t="s">
        <v>60</v>
      </c>
      <c r="F78" s="28" t="s">
        <v>60</v>
      </c>
      <c r="G78" s="28" t="s">
        <v>60</v>
      </c>
      <c r="H78" s="28" t="s">
        <v>60</v>
      </c>
      <c r="I78" s="28" t="s">
        <v>60</v>
      </c>
      <c r="J78" s="29">
        <v>1</v>
      </c>
      <c r="K78" s="28">
        <f>+J78/J$6*100</f>
        <v>0.05530973451327434</v>
      </c>
      <c r="L78" s="28" t="s">
        <v>60</v>
      </c>
      <c r="M78" s="28" t="s">
        <v>60</v>
      </c>
    </row>
    <row r="79" spans="1:13" ht="12.75" customHeight="1">
      <c r="A79" s="25"/>
      <c r="B79" s="26"/>
      <c r="C79" s="13"/>
      <c r="D79" s="27"/>
      <c r="E79" s="28"/>
      <c r="F79" s="27"/>
      <c r="G79" s="28"/>
      <c r="H79" s="27"/>
      <c r="I79" s="28"/>
      <c r="J79" s="27"/>
      <c r="K79" s="28"/>
      <c r="L79" s="34"/>
      <c r="M79" s="11"/>
    </row>
    <row r="80" spans="1:13" ht="17.25">
      <c r="A80" s="24" t="s">
        <v>65</v>
      </c>
      <c r="B80" s="26"/>
      <c r="C80" s="13"/>
      <c r="D80" s="27"/>
      <c r="E80" s="28"/>
      <c r="F80" s="27"/>
      <c r="G80" s="28"/>
      <c r="H80" s="27"/>
      <c r="I80" s="28"/>
      <c r="J80" s="27"/>
      <c r="K80" s="28"/>
      <c r="L80" s="34"/>
      <c r="M80" s="11"/>
    </row>
    <row r="81" spans="1:13" ht="17.25">
      <c r="A81" s="24" t="s">
        <v>66</v>
      </c>
      <c r="B81" s="27">
        <f>+B8+B13+B17+B18+B19+B20+B21+B22+B23+B24+B26+B27</f>
        <v>552</v>
      </c>
      <c r="C81" s="28">
        <f aca="true" t="shared" si="24" ref="C81:C87">+B81/B$6*100</f>
        <v>25.85480093676815</v>
      </c>
      <c r="D81" s="27">
        <f>+D8+D13+D17+D18+D19+D20+D21+D22+D23+D24+D26+D27</f>
        <v>537</v>
      </c>
      <c r="E81" s="28">
        <f aca="true" t="shared" si="25" ref="E81:E87">+D81/D$6*100</f>
        <v>26.06796116504854</v>
      </c>
      <c r="F81" s="27">
        <f>+F8+F13+F17+F18+F19+F20+F21+F22+F23+F24+F26+F27</f>
        <v>500</v>
      </c>
      <c r="G81" s="28">
        <f aca="true" t="shared" si="26" ref="G81:G87">+F81/F$6*100</f>
        <v>26.109660574412537</v>
      </c>
      <c r="H81" s="27">
        <f>+H8+H13+H17+H18+H19+H20+H21+H22+H23+H24+H26+H27</f>
        <v>472</v>
      </c>
      <c r="I81" s="28">
        <f aca="true" t="shared" si="27" ref="I81:K87">+H81/H$6*100</f>
        <v>26.32459564974902</v>
      </c>
      <c r="J81" s="27">
        <f>+J8+J13+J17+J18+J19+J20+J21+J22+J23+J24+J26+J27</f>
        <v>473</v>
      </c>
      <c r="K81" s="28">
        <f t="shared" si="27"/>
        <v>26.16150442477876</v>
      </c>
      <c r="L81" s="34">
        <f t="shared" si="23"/>
        <v>1</v>
      </c>
      <c r="M81" s="11">
        <f aca="true" t="shared" si="28" ref="M81:M87">+(J81-H81)/H81*100</f>
        <v>0.211864406779661</v>
      </c>
    </row>
    <row r="82" spans="1:13" ht="17.25">
      <c r="A82" s="24" t="s">
        <v>67</v>
      </c>
      <c r="B82" s="27">
        <f>+B10+B15+B42+B43+B44+B45+B46</f>
        <v>536</v>
      </c>
      <c r="C82" s="28">
        <f t="shared" si="24"/>
        <v>25.105386416861826</v>
      </c>
      <c r="D82" s="27">
        <f>+D10+D15+D42+D43+D44+D45+D46</f>
        <v>522</v>
      </c>
      <c r="E82" s="28">
        <f t="shared" si="25"/>
        <v>25.339805825242717</v>
      </c>
      <c r="F82" s="27">
        <f>+F10+F15+F42+F43+F44+F45+F46</f>
        <v>485</v>
      </c>
      <c r="G82" s="28">
        <f t="shared" si="26"/>
        <v>25.326370757180154</v>
      </c>
      <c r="H82" s="27">
        <f>+H10+H15+H42+H43+H44+H45+H46</f>
        <v>444</v>
      </c>
      <c r="I82" s="28">
        <f t="shared" si="27"/>
        <v>24.76296709425544</v>
      </c>
      <c r="J82" s="27">
        <f>+J10+J15+J42+J43+J44+J45+J46</f>
        <v>447</v>
      </c>
      <c r="K82" s="28">
        <f t="shared" si="27"/>
        <v>24.72345132743363</v>
      </c>
      <c r="L82" s="34">
        <f t="shared" si="23"/>
        <v>3</v>
      </c>
      <c r="M82" s="11">
        <f t="shared" si="28"/>
        <v>0.6756756756756757</v>
      </c>
    </row>
    <row r="83" spans="1:13" ht="17.25">
      <c r="A83" s="24" t="s">
        <v>78</v>
      </c>
      <c r="B83" s="27">
        <f>+B29+B30+B32+B33+B34+B36+B37+B38+B39+B40</f>
        <v>246</v>
      </c>
      <c r="C83" s="28">
        <f t="shared" si="24"/>
        <v>11.52224824355972</v>
      </c>
      <c r="D83" s="27">
        <f>+D29+D30+D32+D33+D34+D36+D37+D38+D39+D40</f>
        <v>245</v>
      </c>
      <c r="E83" s="28">
        <f t="shared" si="25"/>
        <v>11.893203883495145</v>
      </c>
      <c r="F83" s="27">
        <f>+F29+F30+F32+F33+F34+F36+F37+F38+F39+F40</f>
        <v>221</v>
      </c>
      <c r="G83" s="28">
        <f t="shared" si="26"/>
        <v>11.540469973890339</v>
      </c>
      <c r="H83" s="27">
        <f>+H29+H30+H32+H33+H34+H36+H37+H38+H39+H40</f>
        <v>215</v>
      </c>
      <c r="I83" s="28">
        <f t="shared" si="27"/>
        <v>11.991076408254322</v>
      </c>
      <c r="J83" s="27">
        <f>+J29+J30+J32+J33+J34+J36+J37+J38+J39+J40</f>
        <v>223</v>
      </c>
      <c r="K83" s="28">
        <f t="shared" si="27"/>
        <v>12.334070796460177</v>
      </c>
      <c r="L83" s="34">
        <f t="shared" si="23"/>
        <v>8</v>
      </c>
      <c r="M83" s="11">
        <f t="shared" si="28"/>
        <v>3.7209302325581395</v>
      </c>
    </row>
    <row r="84" spans="1:13" ht="17.25">
      <c r="A84" s="24" t="s">
        <v>68</v>
      </c>
      <c r="B84" s="27">
        <f>+B12+B48+B49+B51+B52+B53+B54+B55+B56+B57</f>
        <v>231</v>
      </c>
      <c r="C84" s="28">
        <f t="shared" si="24"/>
        <v>10.819672131147541</v>
      </c>
      <c r="D84" s="27">
        <f>+D12+D48+D49+D51+D52+D53+D54+D55+D56+D57</f>
        <v>225</v>
      </c>
      <c r="E84" s="28">
        <f t="shared" si="25"/>
        <v>10.922330097087379</v>
      </c>
      <c r="F84" s="27">
        <f>+F12+F48+F49+F51+F52+F53+F54+F55+F56+F57</f>
        <v>205</v>
      </c>
      <c r="G84" s="28">
        <f t="shared" si="26"/>
        <v>10.704960835509137</v>
      </c>
      <c r="H84" s="27">
        <f>+H12+H48+H49+H51+H52+H53+H54+H55+H56+H57</f>
        <v>194</v>
      </c>
      <c r="I84" s="28">
        <f t="shared" si="27"/>
        <v>10.819854991634132</v>
      </c>
      <c r="J84" s="27">
        <f>+J12+J48+J49+J51+J52+J53+J54+J55+J56+J57</f>
        <v>190</v>
      </c>
      <c r="K84" s="28">
        <f t="shared" si="27"/>
        <v>10.508849557522124</v>
      </c>
      <c r="L84" s="34">
        <f t="shared" si="23"/>
        <v>-4</v>
      </c>
      <c r="M84" s="11">
        <f t="shared" si="28"/>
        <v>-2.0618556701030926</v>
      </c>
    </row>
    <row r="85" spans="1:13" ht="17.25">
      <c r="A85" s="24" t="s">
        <v>69</v>
      </c>
      <c r="B85" s="27">
        <f>+B9+B14+B59+B60+B61+B62</f>
        <v>301</v>
      </c>
      <c r="C85" s="28">
        <f t="shared" si="24"/>
        <v>14.098360655737704</v>
      </c>
      <c r="D85" s="27">
        <f>+D9+D14+D59+D60+D61+D62</f>
        <v>281</v>
      </c>
      <c r="E85" s="28">
        <f t="shared" si="25"/>
        <v>13.640776699029125</v>
      </c>
      <c r="F85" s="27">
        <f>+F9+F14+F59+F60+F61+F62</f>
        <v>272</v>
      </c>
      <c r="G85" s="28">
        <f t="shared" si="26"/>
        <v>14.203655352480418</v>
      </c>
      <c r="H85" s="27">
        <f>+H9+H14+H59+H60+H61+H62</f>
        <v>255</v>
      </c>
      <c r="I85" s="28">
        <f t="shared" si="27"/>
        <v>14.221974344673733</v>
      </c>
      <c r="J85" s="27">
        <f>+J9+J14+J59+J60+J61+J62</f>
        <v>263</v>
      </c>
      <c r="K85" s="28">
        <f t="shared" si="27"/>
        <v>14.54646017699115</v>
      </c>
      <c r="L85" s="34">
        <f t="shared" si="23"/>
        <v>8</v>
      </c>
      <c r="M85" s="11">
        <f t="shared" si="28"/>
        <v>3.1372549019607843</v>
      </c>
    </row>
    <row r="86" spans="1:13" ht="17.25">
      <c r="A86" s="24" t="s">
        <v>70</v>
      </c>
      <c r="B86" s="27">
        <f>+B11+B64+B65+B67+B68+B69+B70</f>
        <v>226</v>
      </c>
      <c r="C86" s="28">
        <f t="shared" si="24"/>
        <v>10.585480093676814</v>
      </c>
      <c r="D86" s="27">
        <f>+D11+D64+D65+D67+D68+D69+D70</f>
        <v>211</v>
      </c>
      <c r="E86" s="28">
        <f t="shared" si="25"/>
        <v>10.242718446601943</v>
      </c>
      <c r="F86" s="27">
        <f>+F11+F64+F65+F67+F68+F69+F70</f>
        <v>196</v>
      </c>
      <c r="G86" s="28">
        <f t="shared" si="26"/>
        <v>10.234986945169714</v>
      </c>
      <c r="H86" s="27">
        <f>+H11+H64+H65+H67+H68+H69+H70</f>
        <v>179</v>
      </c>
      <c r="I86" s="28">
        <f t="shared" si="27"/>
        <v>9.983268265476855</v>
      </c>
      <c r="J86" s="27">
        <f>+J11+J64+J65+J67+J68+J69+J70</f>
        <v>174</v>
      </c>
      <c r="K86" s="28">
        <f t="shared" si="27"/>
        <v>9.623893805309734</v>
      </c>
      <c r="L86" s="34">
        <f t="shared" si="23"/>
        <v>-5</v>
      </c>
      <c r="M86" s="11">
        <f t="shared" si="28"/>
        <v>-2.793296089385475</v>
      </c>
    </row>
    <row r="87" spans="1:13" ht="17.25">
      <c r="A87" s="24" t="s">
        <v>71</v>
      </c>
      <c r="B87" s="27">
        <f>+B72+B73+B74+B75+B76+B77</f>
        <v>43</v>
      </c>
      <c r="C87" s="28">
        <f t="shared" si="24"/>
        <v>2.0140515222482436</v>
      </c>
      <c r="D87" s="27">
        <f>+D72+D73+D74+D75+D76+D77</f>
        <v>39</v>
      </c>
      <c r="E87" s="28">
        <f t="shared" si="25"/>
        <v>1.8932038834951457</v>
      </c>
      <c r="F87" s="27">
        <f>+F72+F73+F74+F75+F76+F77</f>
        <v>36</v>
      </c>
      <c r="G87" s="28">
        <f t="shared" si="26"/>
        <v>1.8798955613577024</v>
      </c>
      <c r="H87" s="27">
        <f>+H72+H73+H74+H75+H76+H77</f>
        <v>34</v>
      </c>
      <c r="I87" s="28">
        <f t="shared" si="27"/>
        <v>1.8962632459564976</v>
      </c>
      <c r="J87" s="27">
        <f>+J72+J78+J74+J75+J76+J77</f>
        <v>38</v>
      </c>
      <c r="K87" s="28">
        <f t="shared" si="27"/>
        <v>2.101769911504425</v>
      </c>
      <c r="L87" s="34">
        <f t="shared" si="23"/>
        <v>4</v>
      </c>
      <c r="M87" s="11">
        <f t="shared" si="28"/>
        <v>11.76470588235294</v>
      </c>
    </row>
    <row r="88" spans="1:13" ht="12.75" customHeight="1">
      <c r="A88" s="21"/>
      <c r="B88" s="19"/>
      <c r="C88" s="2"/>
      <c r="D88" s="3"/>
      <c r="E88" s="2"/>
      <c r="F88" s="3"/>
      <c r="G88" s="2"/>
      <c r="H88" s="2"/>
      <c r="I88" s="2"/>
      <c r="J88" s="30"/>
      <c r="K88" s="2"/>
      <c r="L88" s="2"/>
      <c r="M88" s="2"/>
    </row>
    <row r="89" spans="1:13" ht="14.25">
      <c r="A89" s="5"/>
      <c r="B89" s="32"/>
      <c r="C89" s="5"/>
      <c r="D89" s="5"/>
      <c r="E89" s="5"/>
      <c r="F89" s="5"/>
      <c r="G89" s="5"/>
      <c r="H89" s="5"/>
      <c r="I89" s="5"/>
      <c r="J89" s="32"/>
      <c r="K89" s="5"/>
      <c r="L89" s="5"/>
      <c r="M89" s="5"/>
    </row>
  </sheetData>
  <printOptions/>
  <pageMargins left="0.75" right="0.75" top="1" bottom="1" header="0.512" footer="0.512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2005-02-04T06:41:04Z</cp:lastPrinted>
  <dcterms:created xsi:type="dcterms:W3CDTF">2000-01-28T10:23:12Z</dcterms:created>
  <dcterms:modified xsi:type="dcterms:W3CDTF">2005-02-04T06:41:44Z</dcterms:modified>
  <cp:category/>
  <cp:version/>
  <cp:contentType/>
  <cp:contentStatus/>
</cp:coreProperties>
</file>