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政策企画局\統計調査課\共通\グラフでみる島根のすがた\R6\01.データベース用（完成版）\R7.2月更新分\個別データ表（エクセル）\"/>
    </mc:Choice>
  </mc:AlternateContent>
  <bookViews>
    <workbookView xWindow="11130" yWindow="230" windowWidth="8480" windowHeight="7310"/>
  </bookViews>
  <sheets>
    <sheet name="１７－２（島根）" sheetId="2" r:id="rId1"/>
    <sheet name="１７－２（全国）" sheetId="4" r:id="rId2"/>
  </sheets>
  <definedNames>
    <definedName name="_xlnm.Print_Area" localSheetId="1">'１７－２（全国）'!$A$1:$Q$43</definedName>
    <definedName name="_xlnm.Print_Area" localSheetId="0">'１７－２（島根）'!$A$1:$Q$43</definedName>
  </definedNames>
  <calcPr calcId="162913" iterate="1" iterateCount="1"/>
</workbook>
</file>

<file path=xl/calcChain.xml><?xml version="1.0" encoding="utf-8"?>
<calcChain xmlns="http://schemas.openxmlformats.org/spreadsheetml/2006/main">
  <c r="Q21" i="2" l="1"/>
  <c r="P21" i="2"/>
  <c r="O21" i="2"/>
  <c r="N21" i="2"/>
  <c r="M21" i="2"/>
  <c r="L21" i="2"/>
  <c r="J21" i="2"/>
  <c r="I21" i="2"/>
  <c r="H21" i="2"/>
  <c r="G21" i="2"/>
  <c r="F21" i="2"/>
  <c r="E21" i="2"/>
  <c r="D21" i="2"/>
  <c r="F18" i="2"/>
  <c r="Q17" i="2"/>
  <c r="P17" i="2"/>
  <c r="O17" i="2"/>
  <c r="N17" i="2"/>
  <c r="M17" i="2"/>
  <c r="L17" i="2"/>
  <c r="J17" i="2"/>
  <c r="I17" i="2"/>
  <c r="H17" i="2"/>
  <c r="G17" i="2"/>
  <c r="F17" i="2"/>
  <c r="E17" i="2"/>
  <c r="D17" i="2"/>
</calcChain>
</file>

<file path=xl/sharedStrings.xml><?xml version="1.0" encoding="utf-8"?>
<sst xmlns="http://schemas.openxmlformats.org/spreadsheetml/2006/main" count="77" uniqueCount="28">
  <si>
    <t>17．健康・医療</t>
    <rPh sb="3" eb="5">
      <t>ケンコウ</t>
    </rPh>
    <rPh sb="6" eb="8">
      <t>イリョウ</t>
    </rPh>
    <phoneticPr fontId="1"/>
  </si>
  <si>
    <t>暦年</t>
    <rPh sb="0" eb="2">
      <t>レキネン</t>
    </rPh>
    <phoneticPr fontId="1"/>
  </si>
  <si>
    <t>区分</t>
    <rPh sb="0" eb="2">
      <t>クブン</t>
    </rPh>
    <phoneticPr fontId="1"/>
  </si>
  <si>
    <t>島根県</t>
    <rPh sb="0" eb="3">
      <t>シマネケン</t>
    </rPh>
    <phoneticPr fontId="1"/>
  </si>
  <si>
    <t>悪性新生物</t>
  </si>
  <si>
    <t>和暦</t>
    <rPh sb="0" eb="2">
      <t>ワレキ</t>
    </rPh>
    <phoneticPr fontId="1"/>
  </si>
  <si>
    <t>西暦</t>
    <rPh sb="0" eb="2">
      <t>セイレキ</t>
    </rPh>
    <phoneticPr fontId="1"/>
  </si>
  <si>
    <t>(人)</t>
    <rPh sb="1" eb="2">
      <t>ニン</t>
    </rPh>
    <phoneticPr fontId="1"/>
  </si>
  <si>
    <t>糖尿病　</t>
    <phoneticPr fontId="1"/>
  </si>
  <si>
    <t>心疾患　</t>
    <phoneticPr fontId="1"/>
  </si>
  <si>
    <t>肺炎　</t>
    <phoneticPr fontId="1"/>
  </si>
  <si>
    <t>肝疾患　</t>
    <phoneticPr fontId="1"/>
  </si>
  <si>
    <t>腎不全　</t>
    <phoneticPr fontId="1"/>
  </si>
  <si>
    <t>老衰　</t>
    <phoneticPr fontId="1"/>
  </si>
  <si>
    <t>平成</t>
    <phoneticPr fontId="1"/>
  </si>
  <si>
    <t>全　国</t>
    <rPh sb="0" eb="1">
      <t>ゼン</t>
    </rPh>
    <rPh sb="2" eb="3">
      <t>コク</t>
    </rPh>
    <phoneticPr fontId="1"/>
  </si>
  <si>
    <t>自死　</t>
    <rPh sb="1" eb="2">
      <t>シ</t>
    </rPh>
    <phoneticPr fontId="1"/>
  </si>
  <si>
    <t>1..7</t>
    <phoneticPr fontId="1"/>
  </si>
  <si>
    <t>結核　</t>
    <phoneticPr fontId="1"/>
  </si>
  <si>
    <t>慢性閉塞性肺疾患　</t>
    <rPh sb="5" eb="6">
      <t>ハイ</t>
    </rPh>
    <rPh sb="6" eb="8">
      <t>シッカン</t>
    </rPh>
    <phoneticPr fontId="1"/>
  </si>
  <si>
    <t>結核　</t>
    <phoneticPr fontId="1"/>
  </si>
  <si>
    <t>令和</t>
    <rPh sb="0" eb="2">
      <t>レイワ</t>
    </rPh>
    <phoneticPr fontId="1"/>
  </si>
  <si>
    <t>誤嚥性
肺炎</t>
    <rPh sb="0" eb="3">
      <t>ゴエンセイ</t>
    </rPh>
    <rPh sb="4" eb="6">
      <t>ハイエン</t>
    </rPh>
    <phoneticPr fontId="1"/>
  </si>
  <si>
    <t>高血圧性疾患</t>
    <phoneticPr fontId="1"/>
  </si>
  <si>
    <t>資料出所： 「人口動態調査」～厚生労働省</t>
    <rPh sb="0" eb="2">
      <t>シリョウ</t>
    </rPh>
    <rPh sb="2" eb="4">
      <t>シュッショ</t>
    </rPh>
    <rPh sb="7" eb="9">
      <t>ジンコウ</t>
    </rPh>
    <rPh sb="9" eb="11">
      <t>ドウタイ</t>
    </rPh>
    <rPh sb="11" eb="13">
      <t>チョウサ</t>
    </rPh>
    <rPh sb="15" eb="17">
      <t>コウセイ</t>
    </rPh>
    <rPh sb="17" eb="20">
      <t>ロウドウショウ</t>
    </rPh>
    <phoneticPr fontId="1"/>
  </si>
  <si>
    <t>脳血管
疾患</t>
    <phoneticPr fontId="1"/>
  </si>
  <si>
    <t>不慮の
事故　</t>
    <phoneticPr fontId="1"/>
  </si>
  <si>
    <t>　２)人口10万人当たりの主な死因別死亡率の推移</t>
    <rPh sb="3" eb="5">
      <t>ジンコウ</t>
    </rPh>
    <rPh sb="7" eb="9">
      <t>マンニン</t>
    </rPh>
    <rPh sb="9" eb="10">
      <t>ア</t>
    </rPh>
    <rPh sb="13" eb="14">
      <t>オモ</t>
    </rPh>
    <rPh sb="15" eb="17">
      <t>シイン</t>
    </rPh>
    <rPh sb="17" eb="18">
      <t>ベツ</t>
    </rPh>
    <rPh sb="18" eb="21">
      <t>シボウリツ</t>
    </rPh>
    <rPh sb="22" eb="24">
      <t>スイイ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</si>
</sst>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lightGray"/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1" fontId="2" fillId="2" borderId="0" xfId="0" applyNumberFormat="1" applyFont="1" applyFill="1" applyAlignment="1">
      <alignment vertical="center"/>
    </xf>
    <xf numFmtId="0" fontId="3" fillId="2" borderId="0" xfId="0" applyNumberFormat="1" applyFont="1" applyFill="1" applyAlignment="1">
      <alignment vertical="center"/>
    </xf>
    <xf numFmtId="0" fontId="4" fillId="2" borderId="0" xfId="0" applyNumberFormat="1" applyFont="1" applyFill="1" applyAlignment="1">
      <alignment vertical="center"/>
    </xf>
    <xf numFmtId="0" fontId="5" fillId="0" borderId="0" xfId="0" applyNumberFormat="1" applyFont="1" applyAlignment="1">
      <alignment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right" vertical="center"/>
    </xf>
    <xf numFmtId="0" fontId="3" fillId="0" borderId="0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176" fontId="3" fillId="0" borderId="5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horizontal="left" vertical="center"/>
    </xf>
    <xf numFmtId="176" fontId="3" fillId="0" borderId="0" xfId="0" applyNumberFormat="1" applyFont="1" applyBorder="1" applyAlignment="1">
      <alignment vertical="center"/>
    </xf>
    <xf numFmtId="0" fontId="3" fillId="0" borderId="9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right" vertical="center"/>
    </xf>
    <xf numFmtId="0" fontId="0" fillId="0" borderId="6" xfId="0" applyBorder="1"/>
    <xf numFmtId="0" fontId="6" fillId="3" borderId="4" xfId="0" applyNumberFormat="1" applyFont="1" applyFill="1" applyBorder="1" applyAlignment="1">
      <alignment horizontal="center" vertical="center"/>
    </xf>
    <xf numFmtId="0" fontId="6" fillId="3" borderId="5" xfId="0" applyNumberFormat="1" applyFont="1" applyFill="1" applyBorder="1" applyAlignment="1">
      <alignment horizontal="center" vertical="center"/>
    </xf>
    <xf numFmtId="0" fontId="6" fillId="3" borderId="1" xfId="0" applyNumberFormat="1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CC66FF"/>
      <color rgb="FFFF66CC"/>
      <color rgb="FFFF3300"/>
      <color rgb="FFFF66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3"/>
  <sheetViews>
    <sheetView tabSelected="1" view="pageBreakPreview" zoomScale="120" zoomScaleNormal="120" zoomScaleSheetLayoutView="120" workbookViewId="0">
      <pane xSplit="3" ySplit="8" topLeftCell="D9" activePane="bottomRight" state="frozen"/>
      <selection activeCell="C59" sqref="C59:D59"/>
      <selection pane="topRight" activeCell="C59" sqref="C59:D59"/>
      <selection pane="bottomLeft" activeCell="C59" sqref="C59:D59"/>
      <selection pane="bottomRight"/>
    </sheetView>
  </sheetViews>
  <sheetFormatPr defaultRowHeight="13" x14ac:dyDescent="0.2"/>
  <cols>
    <col min="1" max="2" width="4.90625" customWidth="1"/>
    <col min="4" max="17" width="6.26953125" customWidth="1"/>
  </cols>
  <sheetData>
    <row r="1" spans="1:17" ht="21.75" customHeight="1" x14ac:dyDescent="0.2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8" customHeight="1" x14ac:dyDescent="0.2">
      <c r="A2" s="5" t="s">
        <v>27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 t="s">
        <v>1</v>
      </c>
    </row>
    <row r="3" spans="1:17" ht="13.5" customHeight="1" x14ac:dyDescent="0.2">
      <c r="A3" s="5"/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</row>
    <row r="4" spans="1:17" x14ac:dyDescent="0.2">
      <c r="A4" s="24" t="s">
        <v>2</v>
      </c>
      <c r="B4" s="24"/>
      <c r="C4" s="24"/>
      <c r="D4" s="24" t="s">
        <v>3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5" spans="1:17" x14ac:dyDescent="0.2">
      <c r="A5" s="24"/>
      <c r="B5" s="24"/>
      <c r="C5" s="24"/>
      <c r="D5" s="25" t="s">
        <v>18</v>
      </c>
      <c r="E5" s="25" t="s">
        <v>4</v>
      </c>
      <c r="F5" s="25" t="s">
        <v>8</v>
      </c>
      <c r="G5" s="25" t="s">
        <v>23</v>
      </c>
      <c r="H5" s="25" t="s">
        <v>9</v>
      </c>
      <c r="I5" s="25" t="s">
        <v>25</v>
      </c>
      <c r="J5" s="25" t="s">
        <v>10</v>
      </c>
      <c r="K5" s="25" t="s">
        <v>22</v>
      </c>
      <c r="L5" s="25" t="s">
        <v>19</v>
      </c>
      <c r="M5" s="25" t="s">
        <v>11</v>
      </c>
      <c r="N5" s="25" t="s">
        <v>12</v>
      </c>
      <c r="O5" s="25" t="s">
        <v>13</v>
      </c>
      <c r="P5" s="25" t="s">
        <v>26</v>
      </c>
      <c r="Q5" s="25" t="s">
        <v>16</v>
      </c>
    </row>
    <row r="6" spans="1:17" x14ac:dyDescent="0.2">
      <c r="A6" s="24"/>
      <c r="B6" s="24"/>
      <c r="C6" s="2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</row>
    <row r="7" spans="1:17" x14ac:dyDescent="0.2">
      <c r="A7" s="24"/>
      <c r="B7" s="24"/>
      <c r="C7" s="2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</row>
    <row r="8" spans="1:17" x14ac:dyDescent="0.2">
      <c r="A8" s="24" t="s">
        <v>5</v>
      </c>
      <c r="B8" s="24"/>
      <c r="C8" s="22" t="s">
        <v>6</v>
      </c>
      <c r="D8" s="23" t="s">
        <v>7</v>
      </c>
      <c r="E8" s="23" t="s">
        <v>7</v>
      </c>
      <c r="F8" s="23" t="s">
        <v>7</v>
      </c>
      <c r="G8" s="23" t="s">
        <v>7</v>
      </c>
      <c r="H8" s="23" t="s">
        <v>7</v>
      </c>
      <c r="I8" s="23" t="s">
        <v>7</v>
      </c>
      <c r="J8" s="23" t="s">
        <v>7</v>
      </c>
      <c r="K8" s="23" t="s">
        <v>7</v>
      </c>
      <c r="L8" s="23" t="s">
        <v>7</v>
      </c>
      <c r="M8" s="23" t="s">
        <v>7</v>
      </c>
      <c r="N8" s="23" t="s">
        <v>7</v>
      </c>
      <c r="O8" s="23" t="s">
        <v>7</v>
      </c>
      <c r="P8" s="23" t="s">
        <v>7</v>
      </c>
      <c r="Q8" s="23" t="s">
        <v>7</v>
      </c>
    </row>
    <row r="9" spans="1:17" x14ac:dyDescent="0.2">
      <c r="A9" s="12" t="s">
        <v>14</v>
      </c>
      <c r="B9" s="13">
        <v>1</v>
      </c>
      <c r="C9" s="9">
        <v>1989</v>
      </c>
      <c r="D9" s="10">
        <v>2.7954256670902198</v>
      </c>
      <c r="E9" s="10">
        <v>225.79415501906001</v>
      </c>
      <c r="F9" s="10">
        <v>8.0050825921219797</v>
      </c>
      <c r="G9" s="10">
        <v>9.9110546378653108</v>
      </c>
      <c r="H9" s="10">
        <v>170.39390088945399</v>
      </c>
      <c r="I9" s="10">
        <v>143.83735705209699</v>
      </c>
      <c r="J9" s="10">
        <v>79.5425667090216</v>
      </c>
      <c r="K9" s="10"/>
      <c r="L9" s="11"/>
      <c r="M9" s="10">
        <v>16.137229987293502</v>
      </c>
      <c r="N9" s="10">
        <v>15.628970775095301</v>
      </c>
      <c r="O9" s="10">
        <v>33.799237611181702</v>
      </c>
      <c r="P9" s="10">
        <v>34.1804320203304</v>
      </c>
      <c r="Q9" s="10">
        <v>24.142312579415499</v>
      </c>
    </row>
    <row r="10" spans="1:17" x14ac:dyDescent="0.2">
      <c r="A10" s="12"/>
      <c r="B10" s="13">
        <v>2</v>
      </c>
      <c r="C10" s="9">
        <v>1990</v>
      </c>
      <c r="D10" s="10">
        <v>1.7964448356702101</v>
      </c>
      <c r="E10" s="10">
        <v>227.63522417706801</v>
      </c>
      <c r="F10" s="10">
        <v>8.3406367370402492</v>
      </c>
      <c r="G10" s="10">
        <v>10.0087640844483</v>
      </c>
      <c r="H10" s="10">
        <v>171.94543427129099</v>
      </c>
      <c r="I10" s="10">
        <v>145.12707922449999</v>
      </c>
      <c r="J10" s="10">
        <v>94.8266238257346</v>
      </c>
      <c r="K10" s="10"/>
      <c r="L10" s="11"/>
      <c r="M10" s="10">
        <v>14.7565111501481</v>
      </c>
      <c r="N10" s="10">
        <v>18.2210833332264</v>
      </c>
      <c r="O10" s="10">
        <v>36.057214201666298</v>
      </c>
      <c r="P10" s="10">
        <v>34.260769365996097</v>
      </c>
      <c r="Q10" s="10">
        <v>23.353782863712699</v>
      </c>
    </row>
    <row r="11" spans="1:17" x14ac:dyDescent="0.2">
      <c r="A11" s="12"/>
      <c r="B11" s="13">
        <v>3</v>
      </c>
      <c r="C11" s="9">
        <v>1991</v>
      </c>
      <c r="D11" s="10">
        <v>1.67525773195876</v>
      </c>
      <c r="E11" s="10">
        <v>233.76288659793801</v>
      </c>
      <c r="F11" s="10">
        <v>9.7938144329896897</v>
      </c>
      <c r="G11" s="10">
        <v>8.2474226804123703</v>
      </c>
      <c r="H11" s="10">
        <v>178.865979381443</v>
      </c>
      <c r="I11" s="10">
        <v>131.82989690721601</v>
      </c>
      <c r="J11" s="10">
        <v>98.840206185566998</v>
      </c>
      <c r="K11" s="10"/>
      <c r="L11" s="11"/>
      <c r="M11" s="10">
        <v>16.752577319587601</v>
      </c>
      <c r="N11" s="10">
        <v>17.525773195876301</v>
      </c>
      <c r="O11" s="10">
        <v>30.798969072165001</v>
      </c>
      <c r="P11" s="10">
        <v>33.762886597938099</v>
      </c>
      <c r="Q11" s="10">
        <v>24.2268041237113</v>
      </c>
    </row>
    <row r="12" spans="1:17" x14ac:dyDescent="0.2">
      <c r="A12" s="12"/>
      <c r="B12" s="13">
        <v>4</v>
      </c>
      <c r="C12" s="9">
        <v>1992</v>
      </c>
      <c r="D12" s="10">
        <v>2.06985769728331</v>
      </c>
      <c r="E12" s="10">
        <v>235.83441138421699</v>
      </c>
      <c r="F12" s="10">
        <v>11.1254851228978</v>
      </c>
      <c r="G12" s="10">
        <v>7.5032341526520003</v>
      </c>
      <c r="H12" s="10">
        <v>184.60543337645501</v>
      </c>
      <c r="I12" s="10">
        <v>128.97800776196601</v>
      </c>
      <c r="J12" s="10">
        <v>109.573091849935</v>
      </c>
      <c r="K12" s="10"/>
      <c r="L12" s="11"/>
      <c r="M12" s="10">
        <v>14.2302716688228</v>
      </c>
      <c r="N12" s="10">
        <v>20.051746442432101</v>
      </c>
      <c r="O12" s="10">
        <v>29.8835705045278</v>
      </c>
      <c r="P12" s="10">
        <v>41.397153945666197</v>
      </c>
      <c r="Q12" s="10">
        <v>26.3906856403622</v>
      </c>
    </row>
    <row r="13" spans="1:17" x14ac:dyDescent="0.2">
      <c r="A13" s="12"/>
      <c r="B13" s="13">
        <v>5</v>
      </c>
      <c r="C13" s="9">
        <v>1993</v>
      </c>
      <c r="D13" s="10">
        <v>1.8181818181818199</v>
      </c>
      <c r="E13" s="10">
        <v>250.90909090909099</v>
      </c>
      <c r="F13" s="10">
        <v>9.8701298701298708</v>
      </c>
      <c r="G13" s="10">
        <v>7.9220779220779196</v>
      </c>
      <c r="H13" s="10">
        <v>183.506493506494</v>
      </c>
      <c r="I13" s="10">
        <v>128.31168831168799</v>
      </c>
      <c r="J13" s="10">
        <v>102.597402597403</v>
      </c>
      <c r="K13" s="10"/>
      <c r="L13" s="11"/>
      <c r="M13" s="10">
        <v>13.3766233766234</v>
      </c>
      <c r="N13" s="10">
        <v>19.740259740259699</v>
      </c>
      <c r="O13" s="10">
        <v>34.025974025974001</v>
      </c>
      <c r="P13" s="10">
        <v>38.701298701298697</v>
      </c>
      <c r="Q13" s="10">
        <v>19.090909090909101</v>
      </c>
    </row>
    <row r="14" spans="1:17" x14ac:dyDescent="0.2">
      <c r="A14" s="12"/>
      <c r="B14" s="13">
        <v>6</v>
      </c>
      <c r="C14" s="9">
        <v>1994</v>
      </c>
      <c r="D14" s="10">
        <v>1.82054616384915</v>
      </c>
      <c r="E14" s="10">
        <v>251.365409622887</v>
      </c>
      <c r="F14" s="10">
        <v>7.4122236671001298</v>
      </c>
      <c r="G14" s="10">
        <v>7.9323797139141696</v>
      </c>
      <c r="H14" s="10">
        <v>167.49024707412201</v>
      </c>
      <c r="I14" s="10">
        <v>139.27178153445999</v>
      </c>
      <c r="J14" s="10">
        <v>107.672301690507</v>
      </c>
      <c r="K14" s="10"/>
      <c r="L14" s="11"/>
      <c r="M14" s="10">
        <v>12.873862158647601</v>
      </c>
      <c r="N14" s="10">
        <v>21.9765929778934</v>
      </c>
      <c r="O14" s="10">
        <v>32.6397919375813</v>
      </c>
      <c r="P14" s="10">
        <v>35.110533159947998</v>
      </c>
      <c r="Q14" s="10">
        <v>21.586475942782801</v>
      </c>
    </row>
    <row r="15" spans="1:17" x14ac:dyDescent="0.2">
      <c r="A15" s="12"/>
      <c r="B15" s="13">
        <v>7</v>
      </c>
      <c r="C15" s="9">
        <v>1995</v>
      </c>
      <c r="D15" s="10">
        <v>1.7</v>
      </c>
      <c r="E15" s="10">
        <v>280.3</v>
      </c>
      <c r="F15" s="10">
        <v>13</v>
      </c>
      <c r="G15" s="10">
        <v>8.6999999999999993</v>
      </c>
      <c r="H15" s="10">
        <v>143.6</v>
      </c>
      <c r="I15" s="10">
        <v>165.7</v>
      </c>
      <c r="J15" s="10">
        <v>88.4</v>
      </c>
      <c r="K15" s="10"/>
      <c r="L15" s="10">
        <v>18.2</v>
      </c>
      <c r="M15" s="10">
        <v>17</v>
      </c>
      <c r="N15" s="10">
        <v>15.3</v>
      </c>
      <c r="O15" s="10">
        <v>31.7</v>
      </c>
      <c r="P15" s="10">
        <v>48.5</v>
      </c>
      <c r="Q15" s="10">
        <v>25</v>
      </c>
    </row>
    <row r="16" spans="1:17" x14ac:dyDescent="0.2">
      <c r="A16" s="12"/>
      <c r="B16" s="13">
        <v>8</v>
      </c>
      <c r="C16" s="9">
        <v>1996</v>
      </c>
      <c r="D16" s="10">
        <v>1.6</v>
      </c>
      <c r="E16" s="10">
        <v>285</v>
      </c>
      <c r="F16" s="10">
        <v>11</v>
      </c>
      <c r="G16" s="10">
        <v>6.9</v>
      </c>
      <c r="H16" s="10">
        <v>146</v>
      </c>
      <c r="I16" s="10">
        <v>160.5</v>
      </c>
      <c r="J16" s="10">
        <v>79.099999999999994</v>
      </c>
      <c r="K16" s="10"/>
      <c r="L16" s="10">
        <v>14.3</v>
      </c>
      <c r="M16" s="10">
        <v>14.3</v>
      </c>
      <c r="N16" s="10">
        <v>16.7</v>
      </c>
      <c r="O16" s="10">
        <v>33.6</v>
      </c>
      <c r="P16" s="10">
        <v>44.9</v>
      </c>
      <c r="Q16" s="10">
        <v>26.1</v>
      </c>
    </row>
    <row r="17" spans="1:18" x14ac:dyDescent="0.2">
      <c r="A17" s="12"/>
      <c r="B17" s="13">
        <v>9</v>
      </c>
      <c r="C17" s="9">
        <v>1997</v>
      </c>
      <c r="D17" s="10">
        <f>19/765000*100000</f>
        <v>2.4836601307189543</v>
      </c>
      <c r="E17" s="10">
        <f>2159/765000*100000</f>
        <v>282.22222222222223</v>
      </c>
      <c r="F17" s="10">
        <f>90/765000*100000</f>
        <v>11.764705882352942</v>
      </c>
      <c r="G17" s="10">
        <f>56/765000*100000</f>
        <v>7.3202614379084965</v>
      </c>
      <c r="H17" s="10">
        <f>1163/765000*100000</f>
        <v>152.02614379084969</v>
      </c>
      <c r="I17" s="10">
        <f>1150/765000*100000</f>
        <v>150.32679738562092</v>
      </c>
      <c r="J17" s="10">
        <f>651/765000*100000</f>
        <v>85.098039215686271</v>
      </c>
      <c r="K17" s="10"/>
      <c r="L17" s="10">
        <f>132/765000*100000</f>
        <v>17.254901960784313</v>
      </c>
      <c r="M17" s="10">
        <f>122/765000*100000</f>
        <v>15.947712418300654</v>
      </c>
      <c r="N17" s="10">
        <f>135/765000*100000</f>
        <v>17.647058823529413</v>
      </c>
      <c r="O17" s="10">
        <f>236/765000*100000</f>
        <v>30.84967320261438</v>
      </c>
      <c r="P17" s="10">
        <f>335/765000*100000</f>
        <v>43.790849673202615</v>
      </c>
      <c r="Q17" s="10">
        <f>206/765000*100000</f>
        <v>26.928104575163399</v>
      </c>
    </row>
    <row r="18" spans="1:18" x14ac:dyDescent="0.2">
      <c r="A18" s="12"/>
      <c r="B18" s="13">
        <v>10</v>
      </c>
      <c r="C18" s="9">
        <v>1998</v>
      </c>
      <c r="D18" s="10">
        <v>1</v>
      </c>
      <c r="E18" s="10">
        <v>284.10000000000002</v>
      </c>
      <c r="F18" s="10">
        <f>90/765000*100000</f>
        <v>11.764705882352942</v>
      </c>
      <c r="G18" s="10">
        <v>7.7</v>
      </c>
      <c r="H18" s="10">
        <v>143.4</v>
      </c>
      <c r="I18" s="10">
        <v>146.5</v>
      </c>
      <c r="J18" s="10">
        <v>74.900000000000006</v>
      </c>
      <c r="K18" s="10"/>
      <c r="L18" s="10">
        <v>14.7</v>
      </c>
      <c r="M18" s="10">
        <v>14.2</v>
      </c>
      <c r="N18" s="10">
        <v>15.9</v>
      </c>
      <c r="O18" s="10">
        <v>30.1</v>
      </c>
      <c r="P18" s="10">
        <v>46.1</v>
      </c>
      <c r="Q18" s="10">
        <v>30.8</v>
      </c>
    </row>
    <row r="19" spans="1:18" x14ac:dyDescent="0.2">
      <c r="A19" s="12"/>
      <c r="B19" s="13">
        <v>11</v>
      </c>
      <c r="C19" s="9">
        <v>1999</v>
      </c>
      <c r="D19" s="10">
        <v>3.3</v>
      </c>
      <c r="E19" s="10">
        <v>305.7</v>
      </c>
      <c r="F19" s="10">
        <v>12.8</v>
      </c>
      <c r="G19" s="10">
        <v>7.4</v>
      </c>
      <c r="H19" s="10">
        <v>158.19999999999999</v>
      </c>
      <c r="I19" s="10">
        <v>163.9</v>
      </c>
      <c r="J19" s="10">
        <v>92.4</v>
      </c>
      <c r="K19" s="10"/>
      <c r="L19" s="10">
        <v>17.899999999999999</v>
      </c>
      <c r="M19" s="10">
        <v>12.9</v>
      </c>
      <c r="N19" s="10">
        <v>18.899999999999999</v>
      </c>
      <c r="O19" s="10">
        <v>37.4</v>
      </c>
      <c r="P19" s="10">
        <v>45.7</v>
      </c>
      <c r="Q19" s="10">
        <v>29.6</v>
      </c>
    </row>
    <row r="20" spans="1:18" x14ac:dyDescent="0.2">
      <c r="A20" s="12"/>
      <c r="B20" s="13">
        <v>12</v>
      </c>
      <c r="C20" s="9">
        <v>2000</v>
      </c>
      <c r="D20" s="10">
        <v>2.2000000000000002</v>
      </c>
      <c r="E20" s="10">
        <v>304.2</v>
      </c>
      <c r="F20" s="10">
        <v>8.3000000000000007</v>
      </c>
      <c r="G20" s="10">
        <v>5.5</v>
      </c>
      <c r="H20" s="10">
        <v>143.6</v>
      </c>
      <c r="I20" s="10">
        <v>138.4</v>
      </c>
      <c r="J20" s="10">
        <v>90.5</v>
      </c>
      <c r="K20" s="10"/>
      <c r="L20" s="10">
        <v>15.9</v>
      </c>
      <c r="M20" s="10">
        <v>11.1</v>
      </c>
      <c r="N20" s="10">
        <v>17.2</v>
      </c>
      <c r="O20" s="10">
        <v>37.200000000000003</v>
      </c>
      <c r="P20" s="10">
        <v>42.3</v>
      </c>
      <c r="Q20" s="10">
        <v>30.8</v>
      </c>
    </row>
    <row r="21" spans="1:18" x14ac:dyDescent="0.2">
      <c r="A21" s="12"/>
      <c r="B21" s="13">
        <v>13</v>
      </c>
      <c r="C21" s="9">
        <v>2001</v>
      </c>
      <c r="D21" s="10">
        <f>13/759693*100000</f>
        <v>1.7112175576186694</v>
      </c>
      <c r="E21" s="10">
        <f>2209/759693*100000</f>
        <v>290.77535267535706</v>
      </c>
      <c r="F21" s="10">
        <f>74/759693*100000</f>
        <v>9.7407768664447349</v>
      </c>
      <c r="G21" s="10">
        <f>39/759693*100000</f>
        <v>5.1336526728560088</v>
      </c>
      <c r="H21" s="10">
        <f>1096/759693*100000</f>
        <v>144.26880331923553</v>
      </c>
      <c r="I21" s="10">
        <f>1046/759693*100000</f>
        <v>137.68719732839449</v>
      </c>
      <c r="J21" s="10">
        <f>684/759693*100000</f>
        <v>90.036369954705393</v>
      </c>
      <c r="K21" s="10"/>
      <c r="L21" s="10">
        <f>130/759693*100000</f>
        <v>17.112175576186694</v>
      </c>
      <c r="M21" s="10">
        <f>105/759693*100000</f>
        <v>13.821372580766178</v>
      </c>
      <c r="N21" s="10">
        <f>161/759693*100000</f>
        <v>21.192771290508141</v>
      </c>
      <c r="O21" s="10">
        <f>268/759693*100000</f>
        <v>35.277408110907963</v>
      </c>
      <c r="P21" s="10">
        <f>329/759693*100000</f>
        <v>43.306967419734022</v>
      </c>
      <c r="Q21" s="10">
        <f>226/759693*100000</f>
        <v>29.748859078601487</v>
      </c>
    </row>
    <row r="22" spans="1:18" x14ac:dyDescent="0.2">
      <c r="A22" s="12"/>
      <c r="B22" s="13">
        <v>14</v>
      </c>
      <c r="C22" s="9">
        <v>2002</v>
      </c>
      <c r="D22" s="10">
        <v>2.2999999999999998</v>
      </c>
      <c r="E22" s="10">
        <v>300.7</v>
      </c>
      <c r="F22" s="10">
        <v>10.6</v>
      </c>
      <c r="G22" s="10">
        <v>5.9</v>
      </c>
      <c r="H22" s="10">
        <v>154.69999999999999</v>
      </c>
      <c r="I22" s="10">
        <v>143.9</v>
      </c>
      <c r="J22" s="10">
        <v>90.8</v>
      </c>
      <c r="K22" s="10"/>
      <c r="L22" s="10">
        <v>17.7</v>
      </c>
      <c r="M22" s="10">
        <v>12</v>
      </c>
      <c r="N22" s="10">
        <v>20.5</v>
      </c>
      <c r="O22" s="10">
        <v>36.299999999999997</v>
      </c>
      <c r="P22" s="10">
        <v>41.8</v>
      </c>
      <c r="Q22" s="10">
        <v>32.4</v>
      </c>
    </row>
    <row r="23" spans="1:18" x14ac:dyDescent="0.2">
      <c r="A23" s="12"/>
      <c r="B23" s="13">
        <v>15</v>
      </c>
      <c r="C23" s="11">
        <v>2003</v>
      </c>
      <c r="D23" s="10">
        <v>2</v>
      </c>
      <c r="E23" s="10">
        <v>306.7</v>
      </c>
      <c r="F23" s="10">
        <v>9.6</v>
      </c>
      <c r="G23" s="10">
        <v>7.5</v>
      </c>
      <c r="H23" s="10">
        <v>162.19999999999999</v>
      </c>
      <c r="I23" s="10">
        <v>138.69999999999999</v>
      </c>
      <c r="J23" s="10">
        <v>102.8</v>
      </c>
      <c r="K23" s="10"/>
      <c r="L23" s="10">
        <v>14.7</v>
      </c>
      <c r="M23" s="10">
        <v>14.8</v>
      </c>
      <c r="N23" s="10">
        <v>23</v>
      </c>
      <c r="O23" s="10">
        <v>39.799999999999997</v>
      </c>
      <c r="P23" s="10">
        <v>42.1</v>
      </c>
      <c r="Q23" s="10">
        <v>31.6</v>
      </c>
    </row>
    <row r="24" spans="1:18" x14ac:dyDescent="0.2">
      <c r="A24" s="12"/>
      <c r="B24" s="13">
        <v>16</v>
      </c>
      <c r="C24" s="11">
        <v>2004</v>
      </c>
      <c r="D24" s="10">
        <v>1.5</v>
      </c>
      <c r="E24" s="10">
        <v>326.10000000000002</v>
      </c>
      <c r="F24" s="10">
        <v>10.5</v>
      </c>
      <c r="G24" s="10">
        <v>6</v>
      </c>
      <c r="H24" s="10">
        <v>167.6</v>
      </c>
      <c r="I24" s="10">
        <v>137.19999999999999</v>
      </c>
      <c r="J24" s="10">
        <v>104.2</v>
      </c>
      <c r="K24" s="10"/>
      <c r="L24" s="10">
        <v>17.3</v>
      </c>
      <c r="M24" s="10">
        <v>14.7</v>
      </c>
      <c r="N24" s="10">
        <v>20.7</v>
      </c>
      <c r="O24" s="10">
        <v>38.799999999999997</v>
      </c>
      <c r="P24" s="10">
        <v>39.5</v>
      </c>
      <c r="Q24" s="10">
        <v>32</v>
      </c>
    </row>
    <row r="25" spans="1:18" x14ac:dyDescent="0.2">
      <c r="A25" s="12"/>
      <c r="B25" s="13">
        <v>17</v>
      </c>
      <c r="C25" s="11">
        <v>2005</v>
      </c>
      <c r="D25" s="10">
        <v>3.4</v>
      </c>
      <c r="E25" s="10">
        <v>334.4</v>
      </c>
      <c r="F25" s="10">
        <v>11.7</v>
      </c>
      <c r="G25" s="10">
        <v>7.3</v>
      </c>
      <c r="H25" s="10">
        <v>186.4</v>
      </c>
      <c r="I25" s="10">
        <v>136.5</v>
      </c>
      <c r="J25" s="10">
        <v>113</v>
      </c>
      <c r="K25" s="10"/>
      <c r="L25" s="10">
        <v>16.8</v>
      </c>
      <c r="M25" s="10">
        <v>14</v>
      </c>
      <c r="N25" s="10">
        <v>23.4</v>
      </c>
      <c r="O25" s="10">
        <v>42.4</v>
      </c>
      <c r="P25" s="10">
        <v>42.2</v>
      </c>
      <c r="Q25" s="10">
        <v>27.8</v>
      </c>
    </row>
    <row r="26" spans="1:18" x14ac:dyDescent="0.2">
      <c r="A26" s="12"/>
      <c r="B26" s="13">
        <v>18</v>
      </c>
      <c r="C26" s="11">
        <v>2006</v>
      </c>
      <c r="D26" s="10">
        <v>2</v>
      </c>
      <c r="E26" s="10">
        <v>333.5</v>
      </c>
      <c r="F26" s="10">
        <v>11.2</v>
      </c>
      <c r="G26" s="10">
        <v>6.3</v>
      </c>
      <c r="H26" s="10">
        <v>183.3</v>
      </c>
      <c r="I26" s="10">
        <v>139.19999999999999</v>
      </c>
      <c r="J26" s="10">
        <v>113.9</v>
      </c>
      <c r="K26" s="10"/>
      <c r="L26" s="10">
        <v>13.9</v>
      </c>
      <c r="M26" s="10">
        <v>16.3</v>
      </c>
      <c r="N26" s="10">
        <v>22.1</v>
      </c>
      <c r="O26" s="10">
        <v>38.9</v>
      </c>
      <c r="P26" s="10">
        <v>37</v>
      </c>
      <c r="Q26" s="10">
        <v>31.7</v>
      </c>
    </row>
    <row r="27" spans="1:18" x14ac:dyDescent="0.2">
      <c r="A27" s="12"/>
      <c r="B27" s="13">
        <v>19</v>
      </c>
      <c r="C27" s="11">
        <v>2007</v>
      </c>
      <c r="D27" s="10">
        <v>1.9</v>
      </c>
      <c r="E27" s="10">
        <v>346.1</v>
      </c>
      <c r="F27" s="10">
        <v>12.7</v>
      </c>
      <c r="G27" s="10">
        <v>7</v>
      </c>
      <c r="H27" s="10">
        <v>185</v>
      </c>
      <c r="I27" s="10">
        <v>135.69999999999999</v>
      </c>
      <c r="J27" s="10">
        <v>116.4</v>
      </c>
      <c r="K27" s="10"/>
      <c r="L27" s="10">
        <v>19.399999999999999</v>
      </c>
      <c r="M27" s="10">
        <v>14.7</v>
      </c>
      <c r="N27" s="10">
        <v>25.3</v>
      </c>
      <c r="O27" s="10">
        <v>43</v>
      </c>
      <c r="P27" s="10">
        <v>38.6</v>
      </c>
      <c r="Q27" s="10">
        <v>32.1</v>
      </c>
    </row>
    <row r="28" spans="1:18" x14ac:dyDescent="0.2">
      <c r="A28" s="12"/>
      <c r="B28" s="13">
        <v>20</v>
      </c>
      <c r="C28" s="11">
        <v>2008</v>
      </c>
      <c r="D28" s="10">
        <v>2.9</v>
      </c>
      <c r="E28" s="10">
        <v>353.5</v>
      </c>
      <c r="F28" s="10">
        <v>12.6</v>
      </c>
      <c r="G28" s="10">
        <v>9.1999999999999993</v>
      </c>
      <c r="H28" s="10">
        <v>193.5</v>
      </c>
      <c r="I28" s="10">
        <v>137.19999999999999</v>
      </c>
      <c r="J28" s="10">
        <v>130.6</v>
      </c>
      <c r="K28" s="10"/>
      <c r="L28" s="10">
        <v>19.399999999999999</v>
      </c>
      <c r="M28" s="10">
        <v>15.6</v>
      </c>
      <c r="N28" s="10">
        <v>29.9</v>
      </c>
      <c r="O28" s="10">
        <v>52.8</v>
      </c>
      <c r="P28" s="10">
        <v>41.3</v>
      </c>
      <c r="Q28" s="10">
        <v>29.9</v>
      </c>
    </row>
    <row r="29" spans="1:18" x14ac:dyDescent="0.2">
      <c r="A29" s="12"/>
      <c r="B29" s="13">
        <v>21</v>
      </c>
      <c r="C29" s="11">
        <v>2009</v>
      </c>
      <c r="D29" s="10">
        <v>2.5</v>
      </c>
      <c r="E29" s="10">
        <v>347</v>
      </c>
      <c r="F29" s="10">
        <v>12.7</v>
      </c>
      <c r="G29" s="10">
        <v>9</v>
      </c>
      <c r="H29" s="10">
        <v>198.7</v>
      </c>
      <c r="I29" s="10">
        <v>136.1</v>
      </c>
      <c r="J29" s="10">
        <v>119.4</v>
      </c>
      <c r="K29" s="10"/>
      <c r="L29" s="10">
        <v>15.8</v>
      </c>
      <c r="M29" s="10">
        <v>15.1</v>
      </c>
      <c r="N29" s="10">
        <v>23.6</v>
      </c>
      <c r="O29" s="10">
        <v>58.3</v>
      </c>
      <c r="P29" s="10">
        <v>39.700000000000003</v>
      </c>
      <c r="Q29" s="10">
        <v>30.9</v>
      </c>
    </row>
    <row r="30" spans="1:18" x14ac:dyDescent="0.2">
      <c r="A30" s="12"/>
      <c r="B30" s="13">
        <v>22</v>
      </c>
      <c r="C30" s="11">
        <v>2010</v>
      </c>
      <c r="D30" s="10">
        <v>1</v>
      </c>
      <c r="E30" s="10">
        <v>349.2</v>
      </c>
      <c r="F30" s="10">
        <v>13.3</v>
      </c>
      <c r="G30" s="10">
        <v>6.5</v>
      </c>
      <c r="H30" s="10">
        <v>214</v>
      </c>
      <c r="I30" s="10">
        <v>135.69999999999999</v>
      </c>
      <c r="J30" s="10">
        <v>116.2</v>
      </c>
      <c r="K30" s="10"/>
      <c r="L30" s="10">
        <v>19.2</v>
      </c>
      <c r="M30" s="10">
        <v>12.5</v>
      </c>
      <c r="N30" s="10">
        <v>24.4</v>
      </c>
      <c r="O30" s="10">
        <v>70.900000000000006</v>
      </c>
      <c r="P30" s="10">
        <v>38.9</v>
      </c>
      <c r="Q30" s="10">
        <v>25.8</v>
      </c>
      <c r="R30" s="21"/>
    </row>
    <row r="31" spans="1:18" x14ac:dyDescent="0.2">
      <c r="A31" s="12"/>
      <c r="B31" s="13">
        <v>23</v>
      </c>
      <c r="C31" s="11">
        <v>2011</v>
      </c>
      <c r="D31" s="10">
        <v>1.6</v>
      </c>
      <c r="E31" s="10">
        <v>359.2</v>
      </c>
      <c r="F31" s="10">
        <v>14.8</v>
      </c>
      <c r="G31" s="10">
        <v>7.6</v>
      </c>
      <c r="H31" s="10">
        <v>208.6</v>
      </c>
      <c r="I31" s="10">
        <v>137.1</v>
      </c>
      <c r="J31" s="10">
        <v>126.8</v>
      </c>
      <c r="K31" s="10"/>
      <c r="L31" s="10">
        <v>21.9</v>
      </c>
      <c r="M31" s="10">
        <v>14.7</v>
      </c>
      <c r="N31" s="10">
        <v>23.7</v>
      </c>
      <c r="O31" s="10">
        <v>73.900000000000006</v>
      </c>
      <c r="P31" s="10">
        <v>43.2</v>
      </c>
      <c r="Q31" s="10">
        <v>26.3</v>
      </c>
    </row>
    <row r="32" spans="1:18" x14ac:dyDescent="0.2">
      <c r="A32" s="12"/>
      <c r="B32" s="13">
        <v>24</v>
      </c>
      <c r="C32" s="11">
        <v>2012</v>
      </c>
      <c r="D32" s="10">
        <v>1.4</v>
      </c>
      <c r="E32" s="10">
        <v>361.5</v>
      </c>
      <c r="F32" s="10">
        <v>12.1</v>
      </c>
      <c r="G32" s="10">
        <v>7.8</v>
      </c>
      <c r="H32" s="10">
        <v>208.1</v>
      </c>
      <c r="I32" s="10">
        <v>138.5</v>
      </c>
      <c r="J32" s="10">
        <v>126.4</v>
      </c>
      <c r="K32" s="10"/>
      <c r="L32" s="10">
        <v>19.5</v>
      </c>
      <c r="M32" s="20">
        <v>13.7</v>
      </c>
      <c r="N32" s="10">
        <v>24.6</v>
      </c>
      <c r="O32" s="10">
        <v>95.4</v>
      </c>
      <c r="P32" s="10">
        <v>46.3</v>
      </c>
      <c r="Q32" s="10">
        <v>22.8</v>
      </c>
    </row>
    <row r="33" spans="1:17" x14ac:dyDescent="0.2">
      <c r="A33" s="12"/>
      <c r="B33" s="13">
        <v>25</v>
      </c>
      <c r="C33" s="11">
        <v>2013</v>
      </c>
      <c r="D33" s="10">
        <v>1.9</v>
      </c>
      <c r="E33" s="10">
        <v>367.6</v>
      </c>
      <c r="F33" s="10">
        <v>12.1</v>
      </c>
      <c r="G33" s="10">
        <v>8</v>
      </c>
      <c r="H33" s="10">
        <v>196.6</v>
      </c>
      <c r="I33" s="10">
        <v>134.69999999999999</v>
      </c>
      <c r="J33" s="10">
        <v>133.30000000000001</v>
      </c>
      <c r="K33" s="10"/>
      <c r="L33" s="10">
        <v>17.899999999999999</v>
      </c>
      <c r="M33" s="10">
        <v>13.3</v>
      </c>
      <c r="N33" s="10">
        <v>26</v>
      </c>
      <c r="O33" s="10">
        <v>105</v>
      </c>
      <c r="P33" s="10">
        <v>44.8</v>
      </c>
      <c r="Q33" s="10">
        <v>25.4</v>
      </c>
    </row>
    <row r="34" spans="1:17" x14ac:dyDescent="0.2">
      <c r="A34" s="12"/>
      <c r="B34" s="13">
        <v>26</v>
      </c>
      <c r="C34" s="11">
        <v>2014</v>
      </c>
      <c r="D34" s="10">
        <v>2.2000000000000002</v>
      </c>
      <c r="E34" s="10">
        <v>361.7</v>
      </c>
      <c r="F34" s="10">
        <v>10.4</v>
      </c>
      <c r="G34" s="10">
        <v>7.7</v>
      </c>
      <c r="H34" s="10">
        <v>196.5</v>
      </c>
      <c r="I34" s="10">
        <v>131.4</v>
      </c>
      <c r="J34" s="10">
        <v>115.2</v>
      </c>
      <c r="K34" s="10"/>
      <c r="L34" s="10">
        <v>18.5</v>
      </c>
      <c r="M34" s="10">
        <v>15.2</v>
      </c>
      <c r="N34" s="10">
        <v>23.3</v>
      </c>
      <c r="O34" s="10">
        <v>106.4</v>
      </c>
      <c r="P34" s="10">
        <v>49.6</v>
      </c>
      <c r="Q34" s="10">
        <v>20.399999999999999</v>
      </c>
    </row>
    <row r="35" spans="1:17" x14ac:dyDescent="0.2">
      <c r="A35" s="12"/>
      <c r="B35" s="13">
        <v>27</v>
      </c>
      <c r="C35" s="11">
        <v>2015</v>
      </c>
      <c r="D35" s="10">
        <v>2</v>
      </c>
      <c r="E35" s="10">
        <v>367.1</v>
      </c>
      <c r="F35" s="10">
        <v>12.6</v>
      </c>
      <c r="G35" s="10">
        <v>8.1</v>
      </c>
      <c r="H35" s="10">
        <v>202</v>
      </c>
      <c r="I35" s="10">
        <v>127.6</v>
      </c>
      <c r="J35" s="10">
        <v>110</v>
      </c>
      <c r="K35" s="10"/>
      <c r="L35" s="10">
        <v>20</v>
      </c>
      <c r="M35" s="10">
        <v>12.6</v>
      </c>
      <c r="N35" s="10">
        <v>24.7</v>
      </c>
      <c r="O35" s="10">
        <v>133.19999999999999</v>
      </c>
      <c r="P35" s="10">
        <v>39.6</v>
      </c>
      <c r="Q35" s="10">
        <v>22.9</v>
      </c>
    </row>
    <row r="36" spans="1:17" x14ac:dyDescent="0.2">
      <c r="A36" s="12"/>
      <c r="B36" s="13">
        <v>28</v>
      </c>
      <c r="C36" s="11">
        <v>2016</v>
      </c>
      <c r="D36" s="10">
        <v>1.8</v>
      </c>
      <c r="E36" s="10">
        <v>376</v>
      </c>
      <c r="F36" s="10">
        <v>9.5</v>
      </c>
      <c r="G36" s="10">
        <v>7.7</v>
      </c>
      <c r="H36" s="10">
        <v>198.4</v>
      </c>
      <c r="I36" s="10">
        <v>128.80000000000001</v>
      </c>
      <c r="J36" s="10">
        <v>98.8</v>
      </c>
      <c r="K36" s="10"/>
      <c r="L36" s="10">
        <v>18</v>
      </c>
      <c r="M36" s="10">
        <v>13.5</v>
      </c>
      <c r="N36" s="10">
        <v>25</v>
      </c>
      <c r="O36" s="10">
        <v>133</v>
      </c>
      <c r="P36" s="10">
        <v>42</v>
      </c>
      <c r="Q36" s="10">
        <v>19</v>
      </c>
    </row>
    <row r="37" spans="1:17" x14ac:dyDescent="0.2">
      <c r="A37" s="12"/>
      <c r="B37" s="13">
        <v>29</v>
      </c>
      <c r="C37" s="11">
        <v>2017</v>
      </c>
      <c r="D37" s="10">
        <v>1.3</v>
      </c>
      <c r="E37" s="10">
        <v>371.4</v>
      </c>
      <c r="F37" s="10">
        <v>11.2</v>
      </c>
      <c r="G37" s="10">
        <v>12.4</v>
      </c>
      <c r="H37" s="10">
        <v>210.3</v>
      </c>
      <c r="I37" s="10">
        <v>129.5</v>
      </c>
      <c r="J37" s="10">
        <v>81.099999999999994</v>
      </c>
      <c r="K37" s="10">
        <v>42.3</v>
      </c>
      <c r="L37" s="10">
        <v>17.7</v>
      </c>
      <c r="M37" s="10">
        <v>14.5</v>
      </c>
      <c r="N37" s="10">
        <v>28.2</v>
      </c>
      <c r="O37" s="10">
        <v>143.1</v>
      </c>
      <c r="P37" s="10">
        <v>39.1</v>
      </c>
      <c r="Q37" s="10">
        <v>16.7</v>
      </c>
    </row>
    <row r="38" spans="1:17" x14ac:dyDescent="0.2">
      <c r="A38" s="12"/>
      <c r="B38" s="13">
        <v>30</v>
      </c>
      <c r="C38" s="11">
        <v>2018</v>
      </c>
      <c r="D38" s="10">
        <v>1.5</v>
      </c>
      <c r="E38" s="10">
        <v>360.2</v>
      </c>
      <c r="F38" s="10">
        <v>15.2</v>
      </c>
      <c r="G38" s="10">
        <v>11</v>
      </c>
      <c r="H38" s="10">
        <v>206.9</v>
      </c>
      <c r="I38" s="10">
        <v>126.2</v>
      </c>
      <c r="J38" s="10">
        <v>76.3</v>
      </c>
      <c r="K38" s="10">
        <v>48.9</v>
      </c>
      <c r="L38" s="10">
        <v>21.2</v>
      </c>
      <c r="M38" s="10">
        <v>12.2</v>
      </c>
      <c r="N38" s="10">
        <v>26.8</v>
      </c>
      <c r="O38" s="10">
        <v>147.1</v>
      </c>
      <c r="P38" s="10">
        <v>46.1</v>
      </c>
      <c r="Q38" s="10">
        <v>16.100000000000001</v>
      </c>
    </row>
    <row r="39" spans="1:17" x14ac:dyDescent="0.2">
      <c r="A39" s="12" t="s">
        <v>21</v>
      </c>
      <c r="B39" s="13">
        <v>1</v>
      </c>
      <c r="C39" s="11">
        <v>2019</v>
      </c>
      <c r="D39" s="10">
        <v>1.4</v>
      </c>
      <c r="E39" s="10">
        <v>373.1</v>
      </c>
      <c r="F39" s="10">
        <v>13.8</v>
      </c>
      <c r="G39" s="10">
        <v>9.5</v>
      </c>
      <c r="H39" s="10">
        <v>206.9</v>
      </c>
      <c r="I39" s="10">
        <v>120.8</v>
      </c>
      <c r="J39" s="10">
        <v>69.599999999999994</v>
      </c>
      <c r="K39" s="10">
        <v>58.6</v>
      </c>
      <c r="L39" s="10">
        <v>17.100000000000001</v>
      </c>
      <c r="M39" s="10">
        <v>11.3</v>
      </c>
      <c r="N39" s="10">
        <v>29.8</v>
      </c>
      <c r="O39" s="10">
        <v>147.69999999999999</v>
      </c>
      <c r="P39" s="10">
        <v>36.1</v>
      </c>
      <c r="Q39" s="10">
        <v>16.5</v>
      </c>
    </row>
    <row r="40" spans="1:17" x14ac:dyDescent="0.2">
      <c r="A40" s="12"/>
      <c r="B40" s="13">
        <v>2</v>
      </c>
      <c r="C40" s="11">
        <v>2020</v>
      </c>
      <c r="D40" s="10">
        <v>2.4</v>
      </c>
      <c r="E40" s="10">
        <v>364.4</v>
      </c>
      <c r="F40" s="10">
        <v>14.3</v>
      </c>
      <c r="G40" s="10">
        <v>10</v>
      </c>
      <c r="H40" s="10">
        <v>211.6</v>
      </c>
      <c r="I40" s="10">
        <v>120.1</v>
      </c>
      <c r="J40" s="10">
        <v>56.3</v>
      </c>
      <c r="K40" s="10">
        <v>50.1</v>
      </c>
      <c r="L40" s="10">
        <v>15.1</v>
      </c>
      <c r="M40" s="10">
        <v>16.3</v>
      </c>
      <c r="N40" s="10">
        <v>27.6</v>
      </c>
      <c r="O40" s="10">
        <v>169.8</v>
      </c>
      <c r="P40" s="10">
        <v>35.299999999999997</v>
      </c>
      <c r="Q40" s="10">
        <v>18.7</v>
      </c>
    </row>
    <row r="41" spans="1:17" x14ac:dyDescent="0.2">
      <c r="A41" s="19"/>
      <c r="B41" s="14">
        <v>3</v>
      </c>
      <c r="C41" s="15">
        <v>2021</v>
      </c>
      <c r="D41" s="16">
        <v>1.5</v>
      </c>
      <c r="E41" s="16">
        <v>388.4</v>
      </c>
      <c r="F41" s="16">
        <v>14.7</v>
      </c>
      <c r="G41" s="16">
        <v>11.3</v>
      </c>
      <c r="H41" s="16">
        <v>206.3</v>
      </c>
      <c r="I41" s="16">
        <v>114.4</v>
      </c>
      <c r="J41" s="16">
        <v>54.4</v>
      </c>
      <c r="K41" s="16">
        <v>57.3</v>
      </c>
      <c r="L41" s="16">
        <v>19.7</v>
      </c>
      <c r="M41" s="16">
        <v>15.7</v>
      </c>
      <c r="N41" s="16">
        <v>27.6</v>
      </c>
      <c r="O41" s="16">
        <v>185.8</v>
      </c>
      <c r="P41" s="16">
        <v>37.700000000000003</v>
      </c>
      <c r="Q41" s="16">
        <v>15.7</v>
      </c>
    </row>
    <row r="42" spans="1:17" x14ac:dyDescent="0.2">
      <c r="A42" s="9"/>
      <c r="B42" s="9"/>
      <c r="C42" s="9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</row>
    <row r="43" spans="1:17" x14ac:dyDescent="0.2">
      <c r="A43" s="1" t="s">
        <v>24</v>
      </c>
      <c r="B43" s="9"/>
      <c r="C43" s="9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</row>
  </sheetData>
  <mergeCells count="17">
    <mergeCell ref="K5:K7"/>
    <mergeCell ref="A8:B8"/>
    <mergeCell ref="A4:C7"/>
    <mergeCell ref="D4:Q4"/>
    <mergeCell ref="D5:D7"/>
    <mergeCell ref="E5:E7"/>
    <mergeCell ref="F5:F7"/>
    <mergeCell ref="G5:G7"/>
    <mergeCell ref="H5:H7"/>
    <mergeCell ref="I5:I7"/>
    <mergeCell ref="J5:J7"/>
    <mergeCell ref="L5:L7"/>
    <mergeCell ref="M5:M7"/>
    <mergeCell ref="N5:N7"/>
    <mergeCell ref="O5:O7"/>
    <mergeCell ref="P5:P7"/>
    <mergeCell ref="Q5:Q7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81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3"/>
  <sheetViews>
    <sheetView view="pageBreakPreview" zoomScale="120" zoomScaleNormal="120" zoomScaleSheetLayoutView="120" workbookViewId="0">
      <pane xSplit="3" ySplit="8" topLeftCell="D9" activePane="bottomRight" state="frozen"/>
      <selection activeCell="E59" sqref="E59"/>
      <selection pane="topRight" activeCell="E59" sqref="E59"/>
      <selection pane="bottomLeft" activeCell="E59" sqref="E59"/>
      <selection pane="bottomRight"/>
    </sheetView>
  </sheetViews>
  <sheetFormatPr defaultRowHeight="13" x14ac:dyDescent="0.2"/>
  <cols>
    <col min="1" max="2" width="4.90625" customWidth="1"/>
    <col min="4" max="17" width="6.26953125" customWidth="1"/>
  </cols>
  <sheetData>
    <row r="1" spans="1:17" ht="21.75" customHeight="1" x14ac:dyDescent="0.2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8" customHeight="1" x14ac:dyDescent="0.2">
      <c r="A2" s="5" t="s">
        <v>27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 t="s">
        <v>1</v>
      </c>
    </row>
    <row r="3" spans="1:17" ht="13.5" customHeight="1" x14ac:dyDescent="0.2">
      <c r="A3" s="5"/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</row>
    <row r="4" spans="1:17" x14ac:dyDescent="0.2">
      <c r="A4" s="24" t="s">
        <v>2</v>
      </c>
      <c r="B4" s="24"/>
      <c r="C4" s="24"/>
      <c r="D4" s="24" t="s">
        <v>15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5" spans="1:17" x14ac:dyDescent="0.2">
      <c r="A5" s="24"/>
      <c r="B5" s="24"/>
      <c r="C5" s="24"/>
      <c r="D5" s="25" t="s">
        <v>20</v>
      </c>
      <c r="E5" s="25" t="s">
        <v>4</v>
      </c>
      <c r="F5" s="25" t="s">
        <v>8</v>
      </c>
      <c r="G5" s="25" t="s">
        <v>23</v>
      </c>
      <c r="H5" s="25" t="s">
        <v>9</v>
      </c>
      <c r="I5" s="25" t="s">
        <v>25</v>
      </c>
      <c r="J5" s="25" t="s">
        <v>10</v>
      </c>
      <c r="K5" s="25" t="s">
        <v>22</v>
      </c>
      <c r="L5" s="25" t="s">
        <v>19</v>
      </c>
      <c r="M5" s="25" t="s">
        <v>11</v>
      </c>
      <c r="N5" s="25" t="s">
        <v>12</v>
      </c>
      <c r="O5" s="25" t="s">
        <v>13</v>
      </c>
      <c r="P5" s="25" t="s">
        <v>26</v>
      </c>
      <c r="Q5" s="25" t="s">
        <v>16</v>
      </c>
    </row>
    <row r="6" spans="1:17" x14ac:dyDescent="0.2">
      <c r="A6" s="24"/>
      <c r="B6" s="24"/>
      <c r="C6" s="2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</row>
    <row r="7" spans="1:17" x14ac:dyDescent="0.2">
      <c r="A7" s="24"/>
      <c r="B7" s="24"/>
      <c r="C7" s="2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</row>
    <row r="8" spans="1:17" x14ac:dyDescent="0.2">
      <c r="A8" s="24" t="s">
        <v>5</v>
      </c>
      <c r="B8" s="24"/>
      <c r="C8" s="22" t="s">
        <v>6</v>
      </c>
      <c r="D8" s="23" t="s">
        <v>7</v>
      </c>
      <c r="E8" s="23" t="s">
        <v>7</v>
      </c>
      <c r="F8" s="23" t="s">
        <v>7</v>
      </c>
      <c r="G8" s="23" t="s">
        <v>7</v>
      </c>
      <c r="H8" s="23" t="s">
        <v>7</v>
      </c>
      <c r="I8" s="23" t="s">
        <v>7</v>
      </c>
      <c r="J8" s="23" t="s">
        <v>7</v>
      </c>
      <c r="K8" s="23" t="s">
        <v>7</v>
      </c>
      <c r="L8" s="23" t="s">
        <v>7</v>
      </c>
      <c r="M8" s="23" t="s">
        <v>7</v>
      </c>
      <c r="N8" s="23" t="s">
        <v>7</v>
      </c>
      <c r="O8" s="23" t="s">
        <v>7</v>
      </c>
      <c r="P8" s="23" t="s">
        <v>7</v>
      </c>
      <c r="Q8" s="23" t="s">
        <v>7</v>
      </c>
    </row>
    <row r="9" spans="1:17" x14ac:dyDescent="0.2">
      <c r="A9" s="12" t="s">
        <v>14</v>
      </c>
      <c r="B9" s="13">
        <v>1</v>
      </c>
      <c r="C9" s="9">
        <v>1989</v>
      </c>
      <c r="D9" s="10">
        <v>2.9</v>
      </c>
      <c r="E9" s="10">
        <v>173.6</v>
      </c>
      <c r="F9" s="10">
        <v>7.5</v>
      </c>
      <c r="G9" s="10">
        <v>7.6</v>
      </c>
      <c r="H9" s="10">
        <v>128.1</v>
      </c>
      <c r="I9" s="10">
        <v>98.5</v>
      </c>
      <c r="J9" s="10">
        <v>52.7</v>
      </c>
      <c r="K9" s="10"/>
      <c r="L9" s="11"/>
      <c r="M9" s="10">
        <v>13.6</v>
      </c>
      <c r="N9" s="10">
        <v>13.4</v>
      </c>
      <c r="O9" s="10">
        <v>19.399999999999999</v>
      </c>
      <c r="P9" s="10">
        <v>25.4</v>
      </c>
      <c r="Q9" s="10">
        <v>17.3</v>
      </c>
    </row>
    <row r="10" spans="1:17" x14ac:dyDescent="0.2">
      <c r="A10" s="12"/>
      <c r="B10" s="13">
        <v>2</v>
      </c>
      <c r="C10" s="9">
        <v>1990</v>
      </c>
      <c r="D10" s="10">
        <v>3</v>
      </c>
      <c r="E10" s="10">
        <v>177.2</v>
      </c>
      <c r="F10" s="10">
        <v>7.7</v>
      </c>
      <c r="G10" s="10">
        <v>7.5</v>
      </c>
      <c r="H10" s="10">
        <v>134.80000000000001</v>
      </c>
      <c r="I10" s="10">
        <v>99.4</v>
      </c>
      <c r="J10" s="10">
        <v>60.7</v>
      </c>
      <c r="K10" s="10"/>
      <c r="L10" s="11"/>
      <c r="M10" s="10">
        <v>13.7</v>
      </c>
      <c r="N10" s="10">
        <v>14</v>
      </c>
      <c r="O10" s="10">
        <v>19.7</v>
      </c>
      <c r="P10" s="10">
        <v>26.2</v>
      </c>
      <c r="Q10" s="10">
        <v>16.399999999999999</v>
      </c>
    </row>
    <row r="11" spans="1:17" x14ac:dyDescent="0.2">
      <c r="A11" s="12"/>
      <c r="B11" s="13">
        <v>3</v>
      </c>
      <c r="C11" s="9">
        <v>1991</v>
      </c>
      <c r="D11" s="10">
        <v>2.7</v>
      </c>
      <c r="E11" s="10">
        <v>181.7</v>
      </c>
      <c r="F11" s="10">
        <v>7.8</v>
      </c>
      <c r="G11" s="10">
        <v>7.4</v>
      </c>
      <c r="H11" s="10">
        <v>137.19999999999999</v>
      </c>
      <c r="I11" s="10">
        <v>96.2</v>
      </c>
      <c r="J11" s="10">
        <v>62</v>
      </c>
      <c r="K11" s="10"/>
      <c r="L11" s="11"/>
      <c r="M11" s="10">
        <v>13.7</v>
      </c>
      <c r="N11" s="10">
        <v>13.8</v>
      </c>
      <c r="O11" s="10">
        <v>18.8</v>
      </c>
      <c r="P11" s="10">
        <v>26.9</v>
      </c>
      <c r="Q11" s="10">
        <v>16.100000000000001</v>
      </c>
    </row>
    <row r="12" spans="1:17" x14ac:dyDescent="0.2">
      <c r="A12" s="12"/>
      <c r="B12" s="13">
        <v>4</v>
      </c>
      <c r="C12" s="9">
        <v>1992</v>
      </c>
      <c r="D12" s="10">
        <v>2.7</v>
      </c>
      <c r="E12" s="10">
        <v>187.8</v>
      </c>
      <c r="F12" s="10">
        <v>8</v>
      </c>
      <c r="G12" s="10">
        <v>7</v>
      </c>
      <c r="H12" s="10">
        <v>142.19999999999999</v>
      </c>
      <c r="I12" s="10">
        <v>95.6</v>
      </c>
      <c r="J12" s="10">
        <v>65</v>
      </c>
      <c r="K12" s="10"/>
      <c r="L12" s="11"/>
      <c r="M12" s="10">
        <v>13.8</v>
      </c>
      <c r="N12" s="10">
        <v>14.8</v>
      </c>
      <c r="O12" s="10">
        <v>18.899999999999999</v>
      </c>
      <c r="P12" s="10">
        <v>28.1</v>
      </c>
      <c r="Q12" s="10">
        <v>16.899999999999999</v>
      </c>
    </row>
    <row r="13" spans="1:17" x14ac:dyDescent="0.2">
      <c r="A13" s="12"/>
      <c r="B13" s="13">
        <v>5</v>
      </c>
      <c r="C13" s="9">
        <v>1993</v>
      </c>
      <c r="D13" s="10">
        <v>2.6</v>
      </c>
      <c r="E13" s="10">
        <v>190.4</v>
      </c>
      <c r="F13" s="10">
        <v>8.3000000000000007</v>
      </c>
      <c r="G13" s="10">
        <v>6.8</v>
      </c>
      <c r="H13" s="10">
        <v>145.6</v>
      </c>
      <c r="I13" s="10">
        <v>96</v>
      </c>
      <c r="J13" s="10">
        <v>70.599999999999994</v>
      </c>
      <c r="K13" s="10"/>
      <c r="L13" s="11"/>
      <c r="M13" s="10">
        <v>13.6</v>
      </c>
      <c r="N13" s="10">
        <v>14.9</v>
      </c>
      <c r="O13" s="10">
        <v>18.7</v>
      </c>
      <c r="P13" s="10">
        <v>28</v>
      </c>
      <c r="Q13" s="10">
        <v>16.600000000000001</v>
      </c>
    </row>
    <row r="14" spans="1:17" x14ac:dyDescent="0.2">
      <c r="A14" s="12"/>
      <c r="B14" s="13">
        <v>6</v>
      </c>
      <c r="C14" s="9">
        <v>1994</v>
      </c>
      <c r="D14" s="10">
        <v>2.5</v>
      </c>
      <c r="E14" s="10">
        <v>196.4</v>
      </c>
      <c r="F14" s="10">
        <v>8.8000000000000007</v>
      </c>
      <c r="G14" s="10">
        <v>6.4</v>
      </c>
      <c r="H14" s="10">
        <v>128.6</v>
      </c>
      <c r="I14" s="10">
        <v>96.9</v>
      </c>
      <c r="J14" s="10">
        <v>72.400000000000006</v>
      </c>
      <c r="K14" s="10"/>
      <c r="L14" s="11"/>
      <c r="M14" s="10">
        <v>13.3</v>
      </c>
      <c r="N14" s="10">
        <v>15.1</v>
      </c>
      <c r="O14" s="10">
        <v>18.899999999999999</v>
      </c>
      <c r="P14" s="10">
        <v>29.1</v>
      </c>
      <c r="Q14" s="10">
        <v>16.899999999999999</v>
      </c>
    </row>
    <row r="15" spans="1:17" x14ac:dyDescent="0.2">
      <c r="A15" s="12"/>
      <c r="B15" s="13">
        <v>7</v>
      </c>
      <c r="C15" s="9">
        <v>1995</v>
      </c>
      <c r="D15" s="10">
        <v>2.6</v>
      </c>
      <c r="E15" s="10">
        <v>211.6</v>
      </c>
      <c r="F15" s="10">
        <v>11.4</v>
      </c>
      <c r="G15" s="10">
        <v>6.6</v>
      </c>
      <c r="H15" s="10">
        <v>112</v>
      </c>
      <c r="I15" s="10">
        <v>117.9</v>
      </c>
      <c r="J15" s="10">
        <v>64.099999999999994</v>
      </c>
      <c r="K15" s="10"/>
      <c r="L15" s="10">
        <v>10.5</v>
      </c>
      <c r="M15" s="10">
        <v>13.7</v>
      </c>
      <c r="N15" s="10">
        <v>13</v>
      </c>
      <c r="O15" s="10">
        <v>17.3</v>
      </c>
      <c r="P15" s="10">
        <v>36.5</v>
      </c>
      <c r="Q15" s="10">
        <v>17.2</v>
      </c>
    </row>
    <row r="16" spans="1:17" x14ac:dyDescent="0.2">
      <c r="A16" s="12"/>
      <c r="B16" s="13">
        <v>8</v>
      </c>
      <c r="C16" s="9">
        <v>1996</v>
      </c>
      <c r="D16" s="10">
        <v>2.2999999999999998</v>
      </c>
      <c r="E16" s="10">
        <v>217.5</v>
      </c>
      <c r="F16" s="10">
        <v>10.3</v>
      </c>
      <c r="G16" s="10">
        <v>5.8</v>
      </c>
      <c r="H16" s="10">
        <v>110.8</v>
      </c>
      <c r="I16" s="10">
        <v>112.6</v>
      </c>
      <c r="J16" s="10">
        <v>56.9</v>
      </c>
      <c r="K16" s="10"/>
      <c r="L16" s="10">
        <v>9.5</v>
      </c>
      <c r="M16" s="10">
        <v>13.2</v>
      </c>
      <c r="N16" s="10">
        <v>13</v>
      </c>
      <c r="O16" s="10">
        <v>16.7</v>
      </c>
      <c r="P16" s="10">
        <v>31.4</v>
      </c>
      <c r="Q16" s="10">
        <v>17.8</v>
      </c>
    </row>
    <row r="17" spans="1:17" x14ac:dyDescent="0.2">
      <c r="A17" s="12"/>
      <c r="B17" s="13">
        <v>9</v>
      </c>
      <c r="C17" s="9">
        <v>1997</v>
      </c>
      <c r="D17" s="10">
        <v>2.2000000000000002</v>
      </c>
      <c r="E17" s="10">
        <v>220.4</v>
      </c>
      <c r="F17" s="10">
        <v>9.9</v>
      </c>
      <c r="G17" s="10">
        <v>5.5</v>
      </c>
      <c r="H17" s="10">
        <v>112.2</v>
      </c>
      <c r="I17" s="10">
        <v>111</v>
      </c>
      <c r="J17" s="10">
        <v>63.1</v>
      </c>
      <c r="K17" s="10"/>
      <c r="L17" s="10">
        <v>9.6</v>
      </c>
      <c r="M17" s="10">
        <v>13.3</v>
      </c>
      <c r="N17" s="10">
        <v>13.3</v>
      </c>
      <c r="O17" s="10">
        <v>17.2</v>
      </c>
      <c r="P17" s="10">
        <v>31.1</v>
      </c>
      <c r="Q17" s="10">
        <v>18.8</v>
      </c>
    </row>
    <row r="18" spans="1:17" x14ac:dyDescent="0.2">
      <c r="A18" s="12"/>
      <c r="B18" s="13">
        <v>10</v>
      </c>
      <c r="C18" s="9">
        <v>1998</v>
      </c>
      <c r="D18" s="10">
        <v>2.2000000000000002</v>
      </c>
      <c r="E18" s="10">
        <v>226.7</v>
      </c>
      <c r="F18" s="10">
        <v>10</v>
      </c>
      <c r="G18" s="10">
        <v>5.4</v>
      </c>
      <c r="H18" s="10">
        <v>114.3</v>
      </c>
      <c r="I18" s="10">
        <v>110</v>
      </c>
      <c r="J18" s="10">
        <v>63.8</v>
      </c>
      <c r="K18" s="10"/>
      <c r="L18" s="10">
        <v>9.6</v>
      </c>
      <c r="M18" s="10">
        <v>12.9</v>
      </c>
      <c r="N18" s="10">
        <v>13.3</v>
      </c>
      <c r="O18" s="10">
        <v>17.100000000000001</v>
      </c>
      <c r="P18" s="10">
        <v>31.1</v>
      </c>
      <c r="Q18" s="10">
        <v>25.4</v>
      </c>
    </row>
    <row r="19" spans="1:17" x14ac:dyDescent="0.2">
      <c r="A19" s="12"/>
      <c r="B19" s="13">
        <v>11</v>
      </c>
      <c r="C19" s="9">
        <v>1999</v>
      </c>
      <c r="D19" s="10">
        <v>2.2999999999999998</v>
      </c>
      <c r="E19" s="10">
        <v>231.6</v>
      </c>
      <c r="F19" s="10">
        <v>10.199999999999999</v>
      </c>
      <c r="G19" s="10">
        <v>5.3</v>
      </c>
      <c r="H19" s="10">
        <v>120.4</v>
      </c>
      <c r="I19" s="10">
        <v>110.8</v>
      </c>
      <c r="J19" s="10">
        <v>74.900000000000006</v>
      </c>
      <c r="K19" s="10"/>
      <c r="L19" s="10">
        <v>10.4</v>
      </c>
      <c r="M19" s="10">
        <v>13.2</v>
      </c>
      <c r="N19" s="10">
        <v>14.1</v>
      </c>
      <c r="O19" s="10">
        <v>18.2</v>
      </c>
      <c r="P19" s="10">
        <v>32</v>
      </c>
      <c r="Q19" s="10">
        <v>25</v>
      </c>
    </row>
    <row r="20" spans="1:17" x14ac:dyDescent="0.2">
      <c r="A20" s="12"/>
      <c r="B20" s="13">
        <v>12</v>
      </c>
      <c r="C20" s="9">
        <v>2000</v>
      </c>
      <c r="D20" s="10">
        <v>2.1</v>
      </c>
      <c r="E20" s="10">
        <v>235.2</v>
      </c>
      <c r="F20" s="10">
        <v>9.8000000000000007</v>
      </c>
      <c r="G20" s="10">
        <v>4.8</v>
      </c>
      <c r="H20" s="10">
        <v>116.8</v>
      </c>
      <c r="I20" s="10">
        <v>105.5</v>
      </c>
      <c r="J20" s="10">
        <v>69.2</v>
      </c>
      <c r="K20" s="10"/>
      <c r="L20" s="10">
        <v>10.199999999999999</v>
      </c>
      <c r="M20" s="10">
        <v>12.8</v>
      </c>
      <c r="N20" s="10">
        <v>13.7</v>
      </c>
      <c r="O20" s="10">
        <v>16.899999999999999</v>
      </c>
      <c r="P20" s="10">
        <v>31.4</v>
      </c>
      <c r="Q20" s="10">
        <v>24.1</v>
      </c>
    </row>
    <row r="21" spans="1:17" x14ac:dyDescent="0.2">
      <c r="A21" s="12"/>
      <c r="B21" s="13">
        <v>13</v>
      </c>
      <c r="C21" s="9">
        <v>2001</v>
      </c>
      <c r="D21" s="10">
        <v>2</v>
      </c>
      <c r="E21" s="10">
        <v>238.8</v>
      </c>
      <c r="F21" s="10">
        <v>9.6</v>
      </c>
      <c r="G21" s="10">
        <v>4.7</v>
      </c>
      <c r="H21" s="10">
        <v>117.8</v>
      </c>
      <c r="I21" s="10">
        <v>104.7</v>
      </c>
      <c r="J21" s="10">
        <v>67.8</v>
      </c>
      <c r="K21" s="10"/>
      <c r="L21" s="10">
        <v>8.6999999999999993</v>
      </c>
      <c r="M21" s="10">
        <v>12.6</v>
      </c>
      <c r="N21" s="10">
        <v>14</v>
      </c>
      <c r="O21" s="10">
        <v>17.600000000000001</v>
      </c>
      <c r="P21" s="10">
        <v>31.4</v>
      </c>
      <c r="Q21" s="10">
        <v>23.3</v>
      </c>
    </row>
    <row r="22" spans="1:17" x14ac:dyDescent="0.2">
      <c r="A22" s="12"/>
      <c r="B22" s="13">
        <v>14</v>
      </c>
      <c r="C22" s="9">
        <v>2002</v>
      </c>
      <c r="D22" s="10">
        <v>1.8</v>
      </c>
      <c r="E22" s="10">
        <v>241.7</v>
      </c>
      <c r="F22" s="10">
        <v>10</v>
      </c>
      <c r="G22" s="10">
        <v>4.5</v>
      </c>
      <c r="H22" s="10">
        <v>121</v>
      </c>
      <c r="I22" s="10">
        <v>103.4</v>
      </c>
      <c r="J22" s="10">
        <v>69.400000000000006</v>
      </c>
      <c r="K22" s="10"/>
      <c r="L22" s="10">
        <v>10.3</v>
      </c>
      <c r="M22" s="10">
        <v>12.3</v>
      </c>
      <c r="N22" s="10">
        <v>14.4</v>
      </c>
      <c r="O22" s="10">
        <v>18</v>
      </c>
      <c r="P22" s="10">
        <v>30.7</v>
      </c>
      <c r="Q22" s="10">
        <v>23.8</v>
      </c>
    </row>
    <row r="23" spans="1:17" x14ac:dyDescent="0.2">
      <c r="A23" s="12"/>
      <c r="B23" s="13">
        <v>15</v>
      </c>
      <c r="C23" s="11">
        <v>2003</v>
      </c>
      <c r="D23" s="10">
        <v>1.9</v>
      </c>
      <c r="E23" s="10">
        <v>245.4</v>
      </c>
      <c r="F23" s="10">
        <v>10.199999999999999</v>
      </c>
      <c r="G23" s="10">
        <v>4.4000000000000004</v>
      </c>
      <c r="H23" s="10">
        <v>126.5</v>
      </c>
      <c r="I23" s="10">
        <v>104.7</v>
      </c>
      <c r="J23" s="10">
        <v>75.3</v>
      </c>
      <c r="K23" s="10"/>
      <c r="L23" s="10">
        <v>10.8</v>
      </c>
      <c r="M23" s="10">
        <v>12.5</v>
      </c>
      <c r="N23" s="10">
        <v>14.9</v>
      </c>
      <c r="O23" s="10">
        <v>18.600000000000001</v>
      </c>
      <c r="P23" s="10">
        <v>30.7</v>
      </c>
      <c r="Q23" s="10">
        <v>25.5</v>
      </c>
    </row>
    <row r="24" spans="1:17" x14ac:dyDescent="0.2">
      <c r="A24" s="12"/>
      <c r="B24" s="13">
        <v>16</v>
      </c>
      <c r="C24" s="11">
        <v>2004</v>
      </c>
      <c r="D24" s="10">
        <v>1.8</v>
      </c>
      <c r="E24" s="10">
        <v>253.9</v>
      </c>
      <c r="F24" s="10">
        <v>10</v>
      </c>
      <c r="G24" s="10">
        <v>4.5</v>
      </c>
      <c r="H24" s="10">
        <v>126.5</v>
      </c>
      <c r="I24" s="10">
        <v>102.3</v>
      </c>
      <c r="J24" s="10">
        <v>75.7</v>
      </c>
      <c r="K24" s="10"/>
      <c r="L24" s="10">
        <v>10.7</v>
      </c>
      <c r="M24" s="10">
        <v>12.6</v>
      </c>
      <c r="N24" s="10">
        <v>15.2</v>
      </c>
      <c r="O24" s="10">
        <v>19.100000000000001</v>
      </c>
      <c r="P24" s="10">
        <v>30.3</v>
      </c>
      <c r="Q24" s="10">
        <v>24</v>
      </c>
    </row>
    <row r="25" spans="1:17" x14ac:dyDescent="0.2">
      <c r="A25" s="12"/>
      <c r="B25" s="13">
        <v>17</v>
      </c>
      <c r="C25" s="11">
        <v>2005</v>
      </c>
      <c r="D25" s="10">
        <v>1.8</v>
      </c>
      <c r="E25" s="10">
        <v>258.3</v>
      </c>
      <c r="F25" s="10">
        <v>10.8</v>
      </c>
      <c r="G25" s="10">
        <v>4.5999999999999996</v>
      </c>
      <c r="H25" s="10">
        <v>137.19999999999999</v>
      </c>
      <c r="I25" s="10">
        <v>105.3</v>
      </c>
      <c r="J25" s="10">
        <v>85</v>
      </c>
      <c r="K25" s="10"/>
      <c r="L25" s="10">
        <v>11.4</v>
      </c>
      <c r="M25" s="10">
        <v>13</v>
      </c>
      <c r="N25" s="10">
        <v>16.3</v>
      </c>
      <c r="O25" s="10">
        <v>20.9</v>
      </c>
      <c r="P25" s="10">
        <v>31.6</v>
      </c>
      <c r="Q25" s="10">
        <v>24.2</v>
      </c>
    </row>
    <row r="26" spans="1:17" x14ac:dyDescent="0.2">
      <c r="A26" s="12"/>
      <c r="B26" s="13">
        <v>18</v>
      </c>
      <c r="C26" s="11">
        <v>2006</v>
      </c>
      <c r="D26" s="10">
        <v>1.8</v>
      </c>
      <c r="E26" s="10">
        <v>261</v>
      </c>
      <c r="F26" s="10">
        <v>10.8</v>
      </c>
      <c r="G26" s="10">
        <v>4.5999999999999996</v>
      </c>
      <c r="H26" s="10">
        <v>137.19999999999999</v>
      </c>
      <c r="I26" s="10">
        <v>101.7</v>
      </c>
      <c r="J26" s="10">
        <v>85</v>
      </c>
      <c r="K26" s="10"/>
      <c r="L26" s="10">
        <v>11.4</v>
      </c>
      <c r="M26" s="10">
        <v>12.9</v>
      </c>
      <c r="N26" s="10">
        <v>16.8</v>
      </c>
      <c r="O26" s="10">
        <v>22</v>
      </c>
      <c r="P26" s="10">
        <v>30.3</v>
      </c>
      <c r="Q26" s="10">
        <v>23.7</v>
      </c>
    </row>
    <row r="27" spans="1:17" x14ac:dyDescent="0.2">
      <c r="A27" s="12"/>
      <c r="B27" s="13">
        <v>19</v>
      </c>
      <c r="C27" s="11">
        <v>2007</v>
      </c>
      <c r="D27" s="10">
        <v>1.7</v>
      </c>
      <c r="E27" s="10">
        <v>266.89999999999998</v>
      </c>
      <c r="F27" s="10">
        <v>11.1</v>
      </c>
      <c r="G27" s="10">
        <v>4.9000000000000004</v>
      </c>
      <c r="H27" s="10">
        <v>139.19999999999999</v>
      </c>
      <c r="I27" s="10">
        <v>100.8</v>
      </c>
      <c r="J27" s="10">
        <v>87.4</v>
      </c>
      <c r="K27" s="10"/>
      <c r="L27" s="10">
        <v>11.8</v>
      </c>
      <c r="M27" s="10">
        <v>12.8</v>
      </c>
      <c r="N27" s="10">
        <v>17.2</v>
      </c>
      <c r="O27" s="10">
        <v>24.4</v>
      </c>
      <c r="P27" s="10">
        <v>30.1</v>
      </c>
      <c r="Q27" s="10">
        <v>24.4</v>
      </c>
    </row>
    <row r="28" spans="1:17" x14ac:dyDescent="0.2">
      <c r="A28" s="12"/>
      <c r="B28" s="13">
        <v>20</v>
      </c>
      <c r="C28" s="11">
        <v>2008</v>
      </c>
      <c r="D28" s="10">
        <v>1.8</v>
      </c>
      <c r="E28" s="10">
        <v>272.3</v>
      </c>
      <c r="F28" s="10">
        <v>11.5</v>
      </c>
      <c r="G28" s="10">
        <v>5</v>
      </c>
      <c r="H28" s="10">
        <v>144.4</v>
      </c>
      <c r="I28" s="10">
        <v>100.9</v>
      </c>
      <c r="J28" s="10">
        <v>91.6</v>
      </c>
      <c r="K28" s="10"/>
      <c r="L28" s="10">
        <v>12.3</v>
      </c>
      <c r="M28" s="10">
        <v>12.9</v>
      </c>
      <c r="N28" s="10">
        <v>17.899999999999999</v>
      </c>
      <c r="O28" s="10">
        <v>28.6</v>
      </c>
      <c r="P28" s="10">
        <v>30.3</v>
      </c>
      <c r="Q28" s="10">
        <v>24</v>
      </c>
    </row>
    <row r="29" spans="1:17" x14ac:dyDescent="0.2">
      <c r="A29" s="12"/>
      <c r="B29" s="13">
        <v>21</v>
      </c>
      <c r="C29" s="11">
        <v>2009</v>
      </c>
      <c r="D29" s="10">
        <v>1.7</v>
      </c>
      <c r="E29" s="10">
        <v>273.5</v>
      </c>
      <c r="F29" s="10">
        <v>11.1</v>
      </c>
      <c r="G29" s="10">
        <v>4.9000000000000004</v>
      </c>
      <c r="H29" s="10">
        <v>143.69999999999999</v>
      </c>
      <c r="I29" s="10">
        <v>97.2</v>
      </c>
      <c r="J29" s="10">
        <v>89</v>
      </c>
      <c r="K29" s="10"/>
      <c r="L29" s="10">
        <v>12.2</v>
      </c>
      <c r="M29" s="10">
        <v>12.7</v>
      </c>
      <c r="N29" s="10">
        <v>18.100000000000001</v>
      </c>
      <c r="O29" s="10">
        <v>30.7</v>
      </c>
      <c r="P29" s="10">
        <v>30</v>
      </c>
      <c r="Q29" s="10">
        <v>24.4</v>
      </c>
    </row>
    <row r="30" spans="1:17" x14ac:dyDescent="0.2">
      <c r="A30" s="12"/>
      <c r="B30" s="13">
        <v>22</v>
      </c>
      <c r="C30" s="11">
        <v>2010</v>
      </c>
      <c r="D30" s="10">
        <v>1.7</v>
      </c>
      <c r="E30" s="10">
        <v>279.7</v>
      </c>
      <c r="F30" s="10">
        <v>11.4</v>
      </c>
      <c r="G30" s="10">
        <v>5.3</v>
      </c>
      <c r="H30" s="10">
        <v>149.80000000000001</v>
      </c>
      <c r="I30" s="10">
        <v>97.7</v>
      </c>
      <c r="J30" s="10">
        <v>94.1</v>
      </c>
      <c r="K30" s="10"/>
      <c r="L30" s="10">
        <v>12.9</v>
      </c>
      <c r="M30" s="10">
        <v>12.8</v>
      </c>
      <c r="N30" s="10">
        <v>18.8</v>
      </c>
      <c r="O30" s="10">
        <v>35.9</v>
      </c>
      <c r="P30" s="10">
        <v>32.200000000000003</v>
      </c>
      <c r="Q30" s="10">
        <v>23.4</v>
      </c>
    </row>
    <row r="31" spans="1:17" x14ac:dyDescent="0.2">
      <c r="A31" s="12"/>
      <c r="B31" s="13">
        <v>23</v>
      </c>
      <c r="C31" s="11">
        <v>2011</v>
      </c>
      <c r="D31" s="10">
        <v>1.7</v>
      </c>
      <c r="E31" s="10">
        <v>283.2</v>
      </c>
      <c r="F31" s="10">
        <v>11.6</v>
      </c>
      <c r="G31" s="10">
        <v>5.6</v>
      </c>
      <c r="H31" s="10">
        <v>154.5</v>
      </c>
      <c r="I31" s="10">
        <v>98.2</v>
      </c>
      <c r="J31" s="10">
        <v>98.9</v>
      </c>
      <c r="K31" s="10"/>
      <c r="L31" s="10">
        <v>13.2</v>
      </c>
      <c r="M31" s="10">
        <v>13</v>
      </c>
      <c r="N31" s="10">
        <v>19.399999999999999</v>
      </c>
      <c r="O31" s="10">
        <v>41.4</v>
      </c>
      <c r="P31" s="10">
        <v>47.1</v>
      </c>
      <c r="Q31" s="10">
        <v>22.9</v>
      </c>
    </row>
    <row r="32" spans="1:17" x14ac:dyDescent="0.2">
      <c r="A32" s="12"/>
      <c r="B32" s="13">
        <v>24</v>
      </c>
      <c r="C32" s="11">
        <v>2012</v>
      </c>
      <c r="D32" s="10">
        <v>1.7</v>
      </c>
      <c r="E32" s="10">
        <v>286.60000000000002</v>
      </c>
      <c r="F32" s="10">
        <v>11.5</v>
      </c>
      <c r="G32" s="10">
        <v>5.8</v>
      </c>
      <c r="H32" s="10">
        <v>157.9</v>
      </c>
      <c r="I32" s="10">
        <v>96.5</v>
      </c>
      <c r="J32" s="10">
        <v>98.4</v>
      </c>
      <c r="K32" s="10"/>
      <c r="L32" s="10">
        <v>13</v>
      </c>
      <c r="M32" s="10">
        <v>12.7</v>
      </c>
      <c r="N32" s="10">
        <v>19.899999999999999</v>
      </c>
      <c r="O32" s="10">
        <v>48.2</v>
      </c>
      <c r="P32" s="10">
        <v>32.6</v>
      </c>
      <c r="Q32" s="10">
        <v>21</v>
      </c>
    </row>
    <row r="33" spans="1:18" x14ac:dyDescent="0.2">
      <c r="A33" s="12"/>
      <c r="B33" s="13">
        <v>25</v>
      </c>
      <c r="C33" s="11">
        <v>2013</v>
      </c>
      <c r="D33" s="20" t="s">
        <v>17</v>
      </c>
      <c r="E33" s="10">
        <v>290.3</v>
      </c>
      <c r="F33" s="10">
        <v>11</v>
      </c>
      <c r="G33" s="10">
        <v>5.7</v>
      </c>
      <c r="H33" s="10">
        <v>156.5</v>
      </c>
      <c r="I33" s="10">
        <v>94.1</v>
      </c>
      <c r="J33" s="10">
        <v>97.8</v>
      </c>
      <c r="K33" s="10"/>
      <c r="L33" s="10">
        <v>13.1</v>
      </c>
      <c r="M33" s="10">
        <v>12.7</v>
      </c>
      <c r="N33" s="10">
        <v>20</v>
      </c>
      <c r="O33" s="10">
        <v>55.5</v>
      </c>
      <c r="P33" s="10">
        <v>31.5</v>
      </c>
      <c r="Q33" s="10">
        <v>20.7</v>
      </c>
      <c r="R33" s="21"/>
    </row>
    <row r="34" spans="1:18" x14ac:dyDescent="0.2">
      <c r="A34" s="12"/>
      <c r="B34" s="13">
        <v>26</v>
      </c>
      <c r="C34" s="11">
        <v>2014</v>
      </c>
      <c r="D34" s="10">
        <v>1.7</v>
      </c>
      <c r="E34" s="10">
        <v>293.5</v>
      </c>
      <c r="F34" s="10">
        <v>10.9</v>
      </c>
      <c r="G34" s="10">
        <v>5.5</v>
      </c>
      <c r="H34" s="10">
        <v>157</v>
      </c>
      <c r="I34" s="10">
        <v>91.1</v>
      </c>
      <c r="J34" s="10">
        <v>95.4</v>
      </c>
      <c r="K34" s="10"/>
      <c r="L34" s="10">
        <v>12.9</v>
      </c>
      <c r="M34" s="10">
        <v>12.5</v>
      </c>
      <c r="N34" s="10">
        <v>19.8</v>
      </c>
      <c r="O34" s="10">
        <v>60.1</v>
      </c>
      <c r="P34" s="10">
        <v>31.1</v>
      </c>
      <c r="Q34" s="10">
        <v>19.5</v>
      </c>
    </row>
    <row r="35" spans="1:18" x14ac:dyDescent="0.2">
      <c r="A35" s="12"/>
      <c r="B35" s="13">
        <v>27</v>
      </c>
      <c r="C35" s="11">
        <v>2015</v>
      </c>
      <c r="D35" s="10">
        <v>1.6</v>
      </c>
      <c r="E35" s="10">
        <v>295.5</v>
      </c>
      <c r="F35" s="10">
        <v>10.6</v>
      </c>
      <c r="G35" s="10">
        <v>5.4</v>
      </c>
      <c r="H35" s="10">
        <v>156.5</v>
      </c>
      <c r="I35" s="10">
        <v>89.4</v>
      </c>
      <c r="J35" s="10">
        <v>96.5</v>
      </c>
      <c r="K35" s="10"/>
      <c r="L35" s="10">
        <v>12.6</v>
      </c>
      <c r="M35" s="10">
        <v>12.5</v>
      </c>
      <c r="N35" s="10">
        <v>19.600000000000001</v>
      </c>
      <c r="O35" s="10">
        <v>67.7</v>
      </c>
      <c r="P35" s="10">
        <v>30.6</v>
      </c>
      <c r="Q35" s="10">
        <v>18.5</v>
      </c>
    </row>
    <row r="36" spans="1:18" x14ac:dyDescent="0.2">
      <c r="A36" s="12"/>
      <c r="B36" s="13">
        <v>28</v>
      </c>
      <c r="C36" s="11">
        <v>2016</v>
      </c>
      <c r="D36" s="10">
        <v>1.5</v>
      </c>
      <c r="E36" s="10">
        <v>298.3</v>
      </c>
      <c r="F36" s="10">
        <v>10.8</v>
      </c>
      <c r="G36" s="10">
        <v>5.5</v>
      </c>
      <c r="H36" s="10">
        <v>158.4</v>
      </c>
      <c r="I36" s="10">
        <v>87.4</v>
      </c>
      <c r="J36" s="10">
        <v>95.4</v>
      </c>
      <c r="K36" s="10"/>
      <c r="L36" s="10">
        <v>12.5</v>
      </c>
      <c r="M36" s="10">
        <v>12.6</v>
      </c>
      <c r="N36" s="10">
        <v>19.7</v>
      </c>
      <c r="O36" s="10">
        <v>74.2</v>
      </c>
      <c r="P36" s="10">
        <v>30.6</v>
      </c>
      <c r="Q36" s="10">
        <v>16.8</v>
      </c>
    </row>
    <row r="37" spans="1:18" x14ac:dyDescent="0.2">
      <c r="A37" s="12"/>
      <c r="B37" s="13">
        <v>29</v>
      </c>
      <c r="C37" s="11">
        <v>2017</v>
      </c>
      <c r="D37" s="10">
        <v>1.9</v>
      </c>
      <c r="E37" s="10">
        <v>299.5</v>
      </c>
      <c r="F37" s="10">
        <v>11.2</v>
      </c>
      <c r="G37" s="10">
        <v>7.7</v>
      </c>
      <c r="H37" s="10">
        <v>164.3</v>
      </c>
      <c r="I37" s="10">
        <v>88.2</v>
      </c>
      <c r="J37" s="10">
        <v>77.7</v>
      </c>
      <c r="K37" s="10">
        <v>28.7</v>
      </c>
      <c r="L37" s="10">
        <v>14.9</v>
      </c>
      <c r="M37" s="10">
        <v>13.7</v>
      </c>
      <c r="N37" s="10">
        <v>20.2</v>
      </c>
      <c r="O37" s="10">
        <v>81.3</v>
      </c>
      <c r="P37" s="10">
        <v>32.4</v>
      </c>
      <c r="Q37" s="10">
        <v>16.399999999999999</v>
      </c>
    </row>
    <row r="38" spans="1:18" x14ac:dyDescent="0.2">
      <c r="A38" s="12"/>
      <c r="B38" s="13">
        <v>30</v>
      </c>
      <c r="C38" s="11">
        <v>2018</v>
      </c>
      <c r="D38" s="10">
        <v>1.8</v>
      </c>
      <c r="E38" s="10">
        <v>300.7</v>
      </c>
      <c r="F38" s="10">
        <v>11.4</v>
      </c>
      <c r="G38" s="10">
        <v>7.7</v>
      </c>
      <c r="H38" s="10">
        <v>167.6</v>
      </c>
      <c r="I38" s="10">
        <v>87.1</v>
      </c>
      <c r="J38" s="10">
        <v>76.2</v>
      </c>
      <c r="K38" s="10">
        <v>31</v>
      </c>
      <c r="L38" s="10">
        <v>15</v>
      </c>
      <c r="M38" s="10">
        <v>13.9</v>
      </c>
      <c r="N38" s="10">
        <v>21</v>
      </c>
      <c r="O38" s="10">
        <v>88.2</v>
      </c>
      <c r="P38" s="10">
        <v>33.200000000000003</v>
      </c>
      <c r="Q38" s="10">
        <v>16.100000000000001</v>
      </c>
    </row>
    <row r="39" spans="1:18" x14ac:dyDescent="0.2">
      <c r="A39" s="12" t="s">
        <v>21</v>
      </c>
      <c r="B39" s="13">
        <v>1</v>
      </c>
      <c r="C39" s="11">
        <v>2019</v>
      </c>
      <c r="D39" s="10">
        <v>1.7</v>
      </c>
      <c r="E39" s="10">
        <v>304.2</v>
      </c>
      <c r="F39" s="10">
        <v>11.2</v>
      </c>
      <c r="G39" s="10">
        <v>7.7</v>
      </c>
      <c r="H39" s="10">
        <v>167.9</v>
      </c>
      <c r="I39" s="10">
        <v>86.1</v>
      </c>
      <c r="J39" s="10">
        <v>77.2</v>
      </c>
      <c r="K39" s="10">
        <v>32.6</v>
      </c>
      <c r="L39" s="10">
        <v>14.4</v>
      </c>
      <c r="M39" s="10">
        <v>14</v>
      </c>
      <c r="N39" s="10">
        <v>21.5</v>
      </c>
      <c r="O39" s="10">
        <v>98.5</v>
      </c>
      <c r="P39" s="10">
        <v>31.7</v>
      </c>
      <c r="Q39" s="10">
        <v>15.7</v>
      </c>
    </row>
    <row r="40" spans="1:18" x14ac:dyDescent="0.2">
      <c r="A40" s="12"/>
      <c r="B40" s="13">
        <v>2</v>
      </c>
      <c r="C40" s="11">
        <v>2020</v>
      </c>
      <c r="D40" s="10">
        <v>1.5</v>
      </c>
      <c r="E40" s="10">
        <v>306.60000000000002</v>
      </c>
      <c r="F40" s="10">
        <v>11.3</v>
      </c>
      <c r="G40" s="10">
        <v>8.1</v>
      </c>
      <c r="H40" s="10">
        <v>166.6</v>
      </c>
      <c r="I40" s="10">
        <v>83.5</v>
      </c>
      <c r="J40" s="10">
        <v>63.6</v>
      </c>
      <c r="K40" s="10">
        <v>34.6</v>
      </c>
      <c r="L40" s="10">
        <v>13.1</v>
      </c>
      <c r="M40" s="10">
        <v>14.3</v>
      </c>
      <c r="N40" s="10">
        <v>21.8</v>
      </c>
      <c r="O40" s="10">
        <v>107.3</v>
      </c>
      <c r="P40" s="10">
        <v>30.9</v>
      </c>
      <c r="Q40" s="10">
        <v>16.399999999999999</v>
      </c>
    </row>
    <row r="41" spans="1:18" x14ac:dyDescent="0.2">
      <c r="A41" s="19"/>
      <c r="B41" s="14">
        <v>3</v>
      </c>
      <c r="C41" s="15">
        <v>2021</v>
      </c>
      <c r="D41" s="16">
        <v>1.5</v>
      </c>
      <c r="E41" s="16">
        <v>310.7</v>
      </c>
      <c r="F41" s="16">
        <v>11.7</v>
      </c>
      <c r="G41" s="16">
        <v>8.3000000000000007</v>
      </c>
      <c r="H41" s="16">
        <v>174.9</v>
      </c>
      <c r="I41" s="16">
        <v>85.2</v>
      </c>
      <c r="J41" s="16">
        <v>59.6</v>
      </c>
      <c r="K41" s="16">
        <v>40.299999999999997</v>
      </c>
      <c r="L41" s="16">
        <v>13.3</v>
      </c>
      <c r="M41" s="16">
        <v>14.7</v>
      </c>
      <c r="N41" s="16">
        <v>23.4</v>
      </c>
      <c r="O41" s="16">
        <v>123.8</v>
      </c>
      <c r="P41" s="16">
        <v>31.2</v>
      </c>
      <c r="Q41" s="16">
        <v>16.5</v>
      </c>
    </row>
    <row r="42" spans="1:18" x14ac:dyDescent="0.2">
      <c r="A42" s="17"/>
      <c r="B42" s="9"/>
      <c r="C42" s="9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</row>
    <row r="43" spans="1:18" x14ac:dyDescent="0.2">
      <c r="A43" s="1" t="s">
        <v>24</v>
      </c>
      <c r="B43" s="9"/>
      <c r="C43" s="9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</row>
  </sheetData>
  <mergeCells count="17">
    <mergeCell ref="K5:K7"/>
    <mergeCell ref="A8:B8"/>
    <mergeCell ref="A4:C7"/>
    <mergeCell ref="D4:Q4"/>
    <mergeCell ref="D5:D7"/>
    <mergeCell ref="E5:E7"/>
    <mergeCell ref="F5:F7"/>
    <mergeCell ref="G5:G7"/>
    <mergeCell ref="H5:H7"/>
    <mergeCell ref="I5:I7"/>
    <mergeCell ref="J5:J7"/>
    <mergeCell ref="L5:L7"/>
    <mergeCell ref="M5:M7"/>
    <mergeCell ref="N5:N7"/>
    <mergeCell ref="O5:O7"/>
    <mergeCell ref="P5:P7"/>
    <mergeCell ref="Q5:Q7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8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１７－２（島根）</vt:lpstr>
      <vt:lpstr>１７－２（全国）</vt:lpstr>
      <vt:lpstr>'１７－２（全国）'!Print_Area</vt:lpstr>
      <vt:lpstr>'１７－２（島根）'!Print_Area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440086</dc:creator>
  <cp:lastModifiedBy>片岡　充久</cp:lastModifiedBy>
  <cp:lastPrinted>2025-01-23T04:53:37Z</cp:lastPrinted>
  <dcterms:created xsi:type="dcterms:W3CDTF">1997-01-08T22:48:59Z</dcterms:created>
  <dcterms:modified xsi:type="dcterms:W3CDTF">2025-02-10T01:57:43Z</dcterms:modified>
</cp:coreProperties>
</file>