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R6.3月号\01 統計DB掲載用\"/>
    </mc:Choice>
  </mc:AlternateContent>
  <bookViews>
    <workbookView xWindow="0" yWindow="0" windowWidth="20490" windowHeight="7790"/>
  </bookViews>
  <sheets>
    <sheet name="0001" sheetId="3" r:id="rId1"/>
    <sheet name="0002" sheetId="1" r:id="rId2"/>
  </sheets>
  <definedNames>
    <definedName name="_xlnm.Print_Area" localSheetId="0">'0001'!$A$1:$Y$37</definedName>
    <definedName name="_xlnm.Print_Area" localSheetId="1">'0002'!$A$1:$Y$35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3" l="1"/>
  <c r="E29" i="3"/>
  <c r="U29" i="1" l="1"/>
  <c r="U28" i="1"/>
  <c r="T29" i="1"/>
  <c r="T28" i="1"/>
  <c r="S29" i="1"/>
  <c r="S28" i="1"/>
  <c r="C28" i="1" l="1"/>
  <c r="C29" i="1"/>
  <c r="E29" i="1"/>
  <c r="F28" i="1"/>
  <c r="X29" i="3"/>
  <c r="X28" i="3"/>
  <c r="Y29" i="1"/>
  <c r="Y28" i="1"/>
  <c r="K29" i="3" l="1"/>
  <c r="K28" i="3"/>
  <c r="L29" i="3"/>
  <c r="L28" i="3"/>
  <c r="C29" i="3"/>
  <c r="C28" i="3"/>
  <c r="G29" i="3" l="1"/>
  <c r="G28" i="3"/>
  <c r="H28" i="1" l="1"/>
  <c r="G28" i="1"/>
  <c r="Q29" i="3" l="1"/>
  <c r="Q28" i="3"/>
  <c r="L29" i="1" l="1"/>
  <c r="L28" i="1"/>
  <c r="K29" i="1"/>
  <c r="K28" i="1"/>
  <c r="X29" i="1" l="1"/>
  <c r="X28" i="1"/>
  <c r="R29" i="1" l="1"/>
  <c r="Q29" i="1"/>
  <c r="R28" i="1"/>
  <c r="Q28" i="1"/>
  <c r="H29" i="1"/>
  <c r="G29" i="1"/>
  <c r="Y29" i="3"/>
  <c r="Y28" i="3"/>
  <c r="R29" i="3"/>
  <c r="R28" i="3"/>
  <c r="M29" i="3"/>
  <c r="M28" i="3"/>
  <c r="N29" i="3"/>
  <c r="N28" i="3"/>
  <c r="O29" i="3"/>
  <c r="O28" i="3"/>
  <c r="P29" i="3"/>
  <c r="P28" i="3"/>
  <c r="H29" i="3"/>
  <c r="H28" i="3"/>
  <c r="V29" i="3" l="1"/>
  <c r="V28" i="3"/>
  <c r="M28" i="1" l="1"/>
  <c r="V29" i="1" l="1"/>
  <c r="V28" i="1"/>
  <c r="M29" i="1"/>
  <c r="J29" i="3" l="1"/>
  <c r="J28" i="3"/>
  <c r="J29" i="1" l="1"/>
  <c r="J28" i="1"/>
  <c r="W29" i="3" l="1"/>
  <c r="W28" i="3"/>
  <c r="W29" i="1"/>
  <c r="P29" i="1"/>
  <c r="O29" i="1"/>
  <c r="N29" i="1"/>
  <c r="W28" i="1"/>
  <c r="P28" i="1"/>
  <c r="O28" i="1"/>
  <c r="N28" i="1"/>
</calcChain>
</file>

<file path=xl/sharedStrings.xml><?xml version="1.0" encoding="utf-8"?>
<sst xmlns="http://schemas.openxmlformats.org/spreadsheetml/2006/main" count="299" uniqueCount="174">
  <si>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</si>
  <si>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</si>
  <si>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</si>
  <si>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</si>
  <si>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</si>
  <si>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</si>
  <si>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</si>
  <si>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</si>
  <si>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</si>
  <si>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</si>
  <si>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</si>
  <si>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</si>
  <si>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</si>
  <si>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t>勤労者世帯（全国）</t>
    <phoneticPr fontId="4"/>
  </si>
  <si>
    <t>雇用保険受</t>
    <rPh sb="4" eb="5">
      <t>ジュ</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</si>
  <si>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</si>
  <si>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</si>
  <si>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</si>
  <si>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</si>
  <si>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</si>
  <si>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</si>
  <si>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</si>
  <si>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</si>
  <si>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</si>
  <si>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</si>
  <si>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</si>
  <si>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</si>
  <si>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</si>
  <si>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</si>
  <si>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</si>
  <si>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</si>
  <si>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</si>
  <si>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</si>
  <si>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</si>
  <si>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</si>
  <si>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</si>
  <si>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</si>
  <si>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</si>
  <si>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</si>
  <si>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</si>
  <si>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</si>
  <si>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</si>
  <si>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</si>
  <si>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</si>
  <si>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</si>
  <si>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</si>
  <si>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</si>
  <si>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</si>
  <si>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</si>
  <si>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</si>
  <si>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</si>
  <si>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</si>
  <si>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</si>
  <si>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</si>
  <si>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</si>
  <si>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</si>
  <si>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</si>
  <si>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</si>
  <si>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</si>
  <si>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</si>
  <si>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</si>
  <si>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</si>
  <si>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</si>
  <si>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</si>
  <si>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</si>
  <si>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</si>
  <si>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</si>
  <si>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</si>
  <si>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</si>
  <si>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</si>
  <si>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</si>
  <si>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</si>
  <si>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</si>
  <si>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</si>
  <si>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</si>
  <si>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</si>
  <si>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</si>
  <si>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</si>
  <si>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</si>
  <si>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</si>
  <si>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</si>
  <si>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</si>
  <si>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</si>
  <si>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</si>
  <si>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</si>
  <si>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</si>
  <si>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</si>
  <si>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</si>
  <si>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</si>
  <si>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</si>
  <si>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</si>
  <si>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</si>
  <si>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</si>
  <si>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</si>
  <si>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</si>
  <si>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</si>
  <si>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</si>
  <si>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</si>
  <si>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</si>
  <si>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</si>
  <si>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</si>
  <si>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</si>
  <si>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</si>
  <si>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</si>
  <si>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</si>
  <si>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</si>
  <si>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</si>
  <si>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</si>
  <si>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</si>
  <si>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</si>
  <si>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（注2)　 令和２年10月１日現在の人口は、令和２年国勢調査人口としている。　</t>
    <rPh sb="1" eb="2">
      <t>チュウ</t>
    </rPh>
    <rPh sb="30" eb="32">
      <t>ジンコウ</t>
    </rPh>
    <phoneticPr fontId="4"/>
  </si>
  <si>
    <t>消費者物価指数（2020年＝100）</t>
    <phoneticPr fontId="4"/>
  </si>
  <si>
    <t xml:space="preserve">… </t>
    <phoneticPr fontId="3"/>
  </si>
  <si>
    <t xml:space="preserve">― </t>
    <phoneticPr fontId="4"/>
  </si>
  <si>
    <t>令和5.1</t>
    <rPh sb="0" eb="2">
      <t>レイワ</t>
    </rPh>
    <phoneticPr fontId="4"/>
  </si>
  <si>
    <t>　　　　　令和２年11月１日現在以降の推計人口は、令和２年国勢調査人口に前月（年）中の人口移動数を加減している。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</si>
  <si>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平成30</t>
    <rPh sb="0" eb="2">
      <t>ヘイセイ</t>
    </rPh>
    <phoneticPr fontId="3"/>
  </si>
  <si>
    <t>生産指数（令和2年＝100）　</t>
    <rPh sb="5" eb="7">
      <t>レイワ</t>
    </rPh>
    <phoneticPr fontId="4"/>
  </si>
  <si>
    <t>(注4)</t>
    <rPh sb="1" eb="2">
      <t>チュウ</t>
    </rPh>
    <phoneticPr fontId="3"/>
  </si>
  <si>
    <t>（注5）　島根県内に本店を有する国内銀行の合計で、各年は年度末残高。</t>
    <rPh sb="1" eb="2">
      <t>チュウ</t>
    </rPh>
    <rPh sb="5" eb="7">
      <t>シマネ</t>
    </rPh>
    <rPh sb="7" eb="9">
      <t>ケンナイ</t>
    </rPh>
    <rPh sb="10" eb="12">
      <t>ホンテン</t>
    </rPh>
    <rPh sb="13" eb="14">
      <t>ユウ</t>
    </rPh>
    <rPh sb="16" eb="18">
      <t>コクナイ</t>
    </rPh>
    <rPh sb="18" eb="20">
      <t>ギンコウ</t>
    </rPh>
    <rPh sb="21" eb="23">
      <t>ゴウケイ</t>
    </rPh>
    <phoneticPr fontId="4"/>
  </si>
  <si>
    <t>国内銀行勘定(注5)</t>
    <rPh sb="7" eb="8">
      <t>チュウ</t>
    </rPh>
    <phoneticPr fontId="4"/>
  </si>
  <si>
    <t>（注6）　常用雇用指数・名目賃金指数・労働時間指数は30人以上規模事業所の数値である。</t>
    <rPh sb="23" eb="25">
      <t>シスウ</t>
    </rPh>
    <phoneticPr fontId="4"/>
  </si>
  <si>
    <t>（注7）　一般職業紹介は新規学卒者を除きパートタイムを含む。また、各年は年度平均。</t>
    <rPh sb="1" eb="2">
      <t>チュウ</t>
    </rPh>
    <phoneticPr fontId="4"/>
  </si>
  <si>
    <t>（注8）　雇用保険受給者実人員（一般）の各年は、年度平均。</t>
    <rPh sb="1" eb="2">
      <t>チュウ</t>
    </rPh>
    <rPh sb="26" eb="28">
      <t>ヘイキン</t>
    </rPh>
    <phoneticPr fontId="4"/>
  </si>
  <si>
    <t>常用雇用指数(注6)</t>
    <rPh sb="7" eb="8">
      <t>チュウ</t>
    </rPh>
    <phoneticPr fontId="4"/>
  </si>
  <si>
    <t>名目賃金指数(注6)</t>
    <rPh sb="7" eb="8">
      <t>チュウ</t>
    </rPh>
    <phoneticPr fontId="4"/>
  </si>
  <si>
    <t>労働時間指数(注6)</t>
    <rPh sb="7" eb="8">
      <t>チュウ</t>
    </rPh>
    <phoneticPr fontId="4"/>
  </si>
  <si>
    <t>一般職業紹介(注7)</t>
    <rPh sb="7" eb="8">
      <t>チュウ</t>
    </rPh>
    <phoneticPr fontId="4"/>
  </si>
  <si>
    <t>（一般）(注8)</t>
    <rPh sb="5" eb="6">
      <t>チュウ</t>
    </rPh>
    <phoneticPr fontId="4"/>
  </si>
  <si>
    <t>（注5）　国内銀行勘定は「民間金融機関の資産・負債（FA）」による集計値で、各年は年度末残高。</t>
    <rPh sb="1" eb="2">
      <t>チュウ</t>
    </rPh>
    <rPh sb="33" eb="36">
      <t>シュウケイチ</t>
    </rPh>
    <phoneticPr fontId="4"/>
  </si>
  <si>
    <t>交通事故　　　　発生件数　　　　（道路）
（注9）</t>
    <rPh sb="8" eb="10">
      <t>ハッセイ</t>
    </rPh>
    <rPh sb="10" eb="12">
      <t>ケンスウ</t>
    </rPh>
    <rPh sb="17" eb="19">
      <t>ドウロ</t>
    </rPh>
    <rPh sb="22" eb="23">
      <t>チュウ</t>
    </rPh>
    <phoneticPr fontId="4"/>
  </si>
  <si>
    <t>（注4）　電力需要量合計の各年は、年度の値である。</t>
    <rPh sb="1" eb="2">
      <t>チュウ</t>
    </rPh>
    <rPh sb="5" eb="7">
      <t>デンリョク</t>
    </rPh>
    <rPh sb="7" eb="10">
      <t>ジュヨウリョウ</t>
    </rPh>
    <rPh sb="10" eb="12">
      <t>ゴウケイ</t>
    </rPh>
    <rPh sb="13" eb="15">
      <t>カクネン</t>
    </rPh>
    <rPh sb="17" eb="19">
      <t>ネンド</t>
    </rPh>
    <rPh sb="20" eb="21">
      <t>アタイ</t>
    </rPh>
    <phoneticPr fontId="3"/>
  </si>
  <si>
    <t>（注2）　令和２年10月１日現在の人口は、令和２年国勢調査人口としている。</t>
    <rPh sb="1" eb="2">
      <t>チュウ</t>
    </rPh>
    <rPh sb="5" eb="7">
      <t>レイワ</t>
    </rPh>
    <rPh sb="8" eb="9">
      <t>ネン</t>
    </rPh>
    <rPh sb="11" eb="12">
      <t>ガツ</t>
    </rPh>
    <rPh sb="13" eb="14">
      <t>ニチ</t>
    </rPh>
    <rPh sb="14" eb="16">
      <t>ゲンザイ</t>
    </rPh>
    <rPh sb="17" eb="19">
      <t>ジンコウ</t>
    </rPh>
    <rPh sb="21" eb="23">
      <t>レイワ</t>
    </rPh>
    <rPh sb="24" eb="25">
      <t>ネン</t>
    </rPh>
    <rPh sb="25" eb="27">
      <t>コクセイ</t>
    </rPh>
    <rPh sb="27" eb="29">
      <t>チョウサ</t>
    </rPh>
    <rPh sb="29" eb="31">
      <t>ジンコウ</t>
    </rPh>
    <phoneticPr fontId="4"/>
  </si>
  <si>
    <t>（注1)　世帯数の調査期日は毎年１月１日であるが、調査期日の属する「年度」に計上している。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</si>
  <si>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p 124,310,000</t>
  </si>
  <si>
    <t>（注9）　月別は速報値。ただし、12月分は年間の確定値から１月～11月の速報値を差し引いた値。</t>
    <rPh sb="1" eb="2">
      <t>チュウ</t>
    </rPh>
    <rPh sb="5" eb="7">
      <t>ツキベツ</t>
    </rPh>
    <rPh sb="8" eb="11">
      <t>ソクホウチ</t>
    </rPh>
    <rPh sb="18" eb="19">
      <t>ガツ</t>
    </rPh>
    <rPh sb="19" eb="20">
      <t>ブン</t>
    </rPh>
    <rPh sb="21" eb="23">
      <t>ネンカン</t>
    </rPh>
    <rPh sb="24" eb="26">
      <t>カクテイ</t>
    </rPh>
    <rPh sb="26" eb="27">
      <t>チ</t>
    </rPh>
    <rPh sb="30" eb="31">
      <t>ガツ</t>
    </rPh>
    <rPh sb="34" eb="35">
      <t>ガツ</t>
    </rPh>
    <rPh sb="36" eb="39">
      <t>ソクホウチ</t>
    </rPh>
    <rPh sb="40" eb="41">
      <t>サ</t>
    </rPh>
    <rPh sb="42" eb="43">
      <t>ヒ</t>
    </rPh>
    <rPh sb="45" eb="46">
      <t>アタイ</t>
    </rPh>
    <phoneticPr fontId="3"/>
  </si>
  <si>
    <t>令和6.1</t>
    <rPh sb="0" eb="2">
      <t>レイワ</t>
    </rPh>
    <phoneticPr fontId="3"/>
  </si>
  <si>
    <t>p 124,240,000</t>
  </si>
  <si>
    <t>　p   2,091</t>
    <phoneticPr fontId="3"/>
  </si>
  <si>
    <t>r  101.1</t>
    <phoneticPr fontId="3"/>
  </si>
  <si>
    <t>r  104.9</t>
    <phoneticPr fontId="3"/>
  </si>
  <si>
    <t>r  105.2</t>
    <phoneticPr fontId="3"/>
  </si>
  <si>
    <t>r  104.1</t>
    <phoneticPr fontId="3"/>
  </si>
  <si>
    <t>r  103.5</t>
    <phoneticPr fontId="3"/>
  </si>
  <si>
    <t>r  105.0</t>
    <phoneticPr fontId="3"/>
  </si>
  <si>
    <t>r  103.2</t>
    <phoneticPr fontId="3"/>
  </si>
  <si>
    <t>r  104.4</t>
    <phoneticPr fontId="3"/>
  </si>
  <si>
    <t>r  103.8</t>
    <phoneticPr fontId="3"/>
  </si>
  <si>
    <t>r  100.9</t>
    <phoneticPr fontId="3"/>
  </si>
  <si>
    <t>r  117.3</t>
    <phoneticPr fontId="3"/>
  </si>
  <si>
    <t>r  102.5</t>
    <phoneticPr fontId="3"/>
  </si>
  <si>
    <t>r  108.2</t>
    <phoneticPr fontId="3"/>
  </si>
  <si>
    <t>r  105.1</t>
    <phoneticPr fontId="3"/>
  </si>
  <si>
    <t>r  107.0</t>
    <phoneticPr fontId="3"/>
  </si>
  <si>
    <t>r  106.3</t>
    <phoneticPr fontId="3"/>
  </si>
  <si>
    <t>r  106.9</t>
    <phoneticPr fontId="3"/>
  </si>
  <si>
    <t>r  106.4</t>
    <phoneticPr fontId="3"/>
  </si>
  <si>
    <t>r    96.6</t>
    <phoneticPr fontId="3"/>
  </si>
  <si>
    <t>r    93.8</t>
    <phoneticPr fontId="3"/>
  </si>
  <si>
    <t>r    96.1</t>
    <phoneticPr fontId="3"/>
  </si>
  <si>
    <t>p 124,090,000</t>
    <phoneticPr fontId="3"/>
  </si>
  <si>
    <t>r 124,351,877</t>
    <phoneticPr fontId="3"/>
  </si>
  <si>
    <t>p  96.5</t>
    <phoneticPr fontId="3"/>
  </si>
  <si>
    <t>p  103.6</t>
    <phoneticPr fontId="3"/>
  </si>
  <si>
    <t>p  101.5</t>
    <phoneticPr fontId="3"/>
  </si>
  <si>
    <t>r    90.6</t>
    <phoneticPr fontId="3"/>
  </si>
  <si>
    <t>p    76.6</t>
    <phoneticPr fontId="3"/>
  </si>
  <si>
    <t>r    90.9</t>
    <phoneticPr fontId="3"/>
  </si>
  <si>
    <t>p    80.5</t>
    <phoneticPr fontId="3"/>
  </si>
  <si>
    <t>r  104.5</t>
    <phoneticPr fontId="3"/>
  </si>
  <si>
    <t>r  103.1</t>
    <phoneticPr fontId="3"/>
  </si>
  <si>
    <t xml:space="preserve">― </t>
  </si>
  <si>
    <t>　　　　　がある。</t>
    <phoneticPr fontId="3"/>
  </si>
  <si>
    <t>　　　　　令和６年１月調査から実施した労働者数変更により常用雇用指数を遡及改訂したことから、令和２年の常用雇用指数は100とならない場合</t>
    <rPh sb="5" eb="7">
      <t>レイワ</t>
    </rPh>
    <rPh sb="8" eb="9">
      <t>ネン</t>
    </rPh>
    <rPh sb="10" eb="11">
      <t>ガツ</t>
    </rPh>
    <rPh sb="11" eb="13">
      <t>チョウサ</t>
    </rPh>
    <rPh sb="15" eb="17">
      <t>ジッシ</t>
    </rPh>
    <rPh sb="19" eb="22">
      <t>ロウドウシャ</t>
    </rPh>
    <rPh sb="22" eb="23">
      <t>スウ</t>
    </rPh>
    <rPh sb="23" eb="25">
      <t>ヘンコウ</t>
    </rPh>
    <rPh sb="28" eb="34">
      <t>ジョウヨウコヨウシスウ</t>
    </rPh>
    <rPh sb="35" eb="37">
      <t>ソキュウ</t>
    </rPh>
    <rPh sb="37" eb="39">
      <t>カイテイ</t>
    </rPh>
    <rPh sb="46" eb="48">
      <t>レイワ</t>
    </rPh>
    <rPh sb="49" eb="50">
      <t>ネン</t>
    </rPh>
    <rPh sb="51" eb="57">
      <t>ジョウヨウコヨウシスウ</t>
    </rPh>
    <rPh sb="66" eb="67">
      <t>バ</t>
    </rPh>
    <rPh sb="67" eb="68">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</si>
</sst>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quot;r  &quot;#,##0.0&quot; &quot;;[Red]\-#,##0.0&quot; &quot;"/>
  </numFmts>
  <fonts count="1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sz val="11"/>
      <name val="ＭＳ Ｐゴシック"/>
      <family val="2"/>
      <charset val="128"/>
    </font>
    <font>
      <sz val="11"/>
      <color theme="1"/>
      <name val="游ゴシック"/>
      <family val="2"/>
      <charset val="128"/>
      <scheme val="minor"/>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42">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right style="thin">
        <color indexed="64"/>
      </right>
      <top style="thin">
        <color indexed="8"/>
      </top>
      <bottom/>
      <diagonal/>
    </border>
    <border>
      <left/>
      <right/>
      <top style="thin">
        <color indexed="64"/>
      </top>
      <bottom/>
      <diagonal/>
    </border>
    <border>
      <left/>
      <right style="thin">
        <color indexed="64"/>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8"/>
      </top>
      <bottom style="thin">
        <color indexed="64"/>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style="thin">
        <color indexed="64"/>
      </left>
      <right/>
      <top style="thin">
        <color indexed="8"/>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254">
    <xf numFmtId="0" fontId="0" fillId="0" borderId="0" xfId="0">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7" xfId="0" applyNumberFormat="1" applyFont="1" applyFill="1" applyBorder="1" applyAlignment="1">
      <alignment horizontal="center" vertical="center"/>
    </xf>
    <xf numFmtId="0" fontId="0" fillId="2" borderId="9" xfId="0" applyNumberFormat="1" applyFont="1" applyFill="1" applyBorder="1" applyAlignment="1">
      <alignment horizontal="left" vertical="center"/>
    </xf>
    <xf numFmtId="0" fontId="0" fillId="2" borderId="9" xfId="0" applyNumberFormat="1" applyFont="1" applyFill="1" applyBorder="1" applyAlignment="1"/>
    <xf numFmtId="0" fontId="0" fillId="2" borderId="9" xfId="0" applyNumberFormat="1" applyFont="1" applyFill="1" applyBorder="1" applyAlignment="1">
      <alignment vertical="center"/>
    </xf>
    <xf numFmtId="0" fontId="0" fillId="2" borderId="7" xfId="0" applyNumberFormat="1" applyFont="1" applyFill="1" applyBorder="1" applyAlignment="1">
      <alignment horizontal="center"/>
    </xf>
    <xf numFmtId="0" fontId="0" fillId="2" borderId="9" xfId="0" applyNumberFormat="1" applyFont="1" applyFill="1" applyBorder="1" applyAlignment="1">
      <alignment horizontal="center"/>
    </xf>
    <xf numFmtId="0" fontId="7" fillId="2" borderId="9" xfId="0" applyNumberFormat="1" applyFont="1" applyFill="1" applyBorder="1" applyAlignment="1">
      <alignment horizontal="center"/>
    </xf>
    <xf numFmtId="0" fontId="0" fillId="2" borderId="9" xfId="0" applyNumberFormat="1" applyFont="1" applyFill="1" applyBorder="1" applyAlignment="1">
      <alignment horizontal="center" vertical="center"/>
    </xf>
    <xf numFmtId="0" fontId="8" fillId="3" borderId="7" xfId="0" applyNumberFormat="1" applyFont="1" applyFill="1" applyBorder="1" applyAlignment="1">
      <alignment horizontal="center" vertical="center"/>
    </xf>
    <xf numFmtId="0" fontId="7" fillId="2" borderId="7" xfId="0" applyNumberFormat="1" applyFont="1" applyFill="1" applyBorder="1" applyAlignment="1">
      <alignment horizontal="center" vertical="center" shrinkToFit="1"/>
    </xf>
    <xf numFmtId="0" fontId="8" fillId="2" borderId="7" xfId="0" applyNumberFormat="1" applyFont="1" applyFill="1" applyBorder="1" applyAlignment="1">
      <alignment horizontal="center" vertical="top"/>
    </xf>
    <xf numFmtId="0" fontId="0" fillId="2" borderId="7" xfId="0" applyFont="1" applyFill="1" applyBorder="1" applyAlignment="1">
      <alignment horizontal="centerContinuous" vertical="top"/>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0" fontId="9" fillId="2" borderId="9" xfId="0" applyNumberFormat="1" applyFont="1" applyFill="1" applyBorder="1" applyAlignment="1">
      <alignment horizontal="center"/>
    </xf>
    <xf numFmtId="49" fontId="0" fillId="2" borderId="7" xfId="0" applyNumberFormat="1" applyFont="1" applyFill="1" applyBorder="1" applyAlignment="1">
      <alignment horizontal="center" vertical="center"/>
    </xf>
    <xf numFmtId="0" fontId="0" fillId="2" borderId="7" xfId="0" applyNumberFormat="1" applyFont="1" applyFill="1" applyBorder="1" applyAlignment="1">
      <alignment vertical="top"/>
    </xf>
    <xf numFmtId="0" fontId="0" fillId="2" borderId="7" xfId="0" applyNumberFormat="1" applyFont="1" applyFill="1" applyBorder="1" applyAlignment="1">
      <alignment horizontal="center" vertical="top"/>
    </xf>
    <xf numFmtId="0" fontId="9" fillId="2" borderId="7" xfId="0" applyNumberFormat="1" applyFont="1" applyFill="1" applyBorder="1" applyAlignment="1">
      <alignment horizontal="center" vertical="top"/>
    </xf>
    <xf numFmtId="3" fontId="0" fillId="0" borderId="10" xfId="0" applyNumberFormat="1" applyFont="1" applyFill="1" applyBorder="1" applyAlignment="1">
      <alignment horizontal="left"/>
    </xf>
    <xf numFmtId="3" fontId="0" fillId="0" borderId="11" xfId="0" applyNumberFormat="1" applyFont="1" applyFill="1" applyBorder="1" applyAlignment="1">
      <alignment horizontal="left"/>
    </xf>
    <xf numFmtId="3" fontId="0" fillId="0" borderId="11" xfId="0" applyNumberFormat="1" applyFont="1" applyFill="1" applyBorder="1" applyAlignment="1"/>
    <xf numFmtId="3" fontId="10" fillId="0" borderId="17" xfId="0" applyNumberFormat="1" applyFont="1" applyFill="1" applyBorder="1" applyAlignment="1">
      <alignment horizont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7" fontId="10" fillId="0" borderId="7" xfId="0" applyNumberFormat="1" applyFont="1" applyFill="1" applyBorder="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3" fontId="10" fillId="0" borderId="18" xfId="0" applyNumberFormat="1" applyFont="1" applyFill="1" applyBorder="1" applyAlignment="1">
      <alignment horizontal="center" vertical="center"/>
    </xf>
    <xf numFmtId="184" fontId="10" fillId="0" borderId="11" xfId="0" applyNumberFormat="1" applyFont="1" applyFill="1" applyBorder="1" applyAlignment="1">
      <alignment horizontal="right"/>
    </xf>
    <xf numFmtId="3" fontId="8" fillId="0" borderId="20" xfId="0" applyNumberFormat="1" applyFont="1" applyFill="1" applyBorder="1" applyAlignment="1">
      <alignment horizontal="center" vertical="center"/>
    </xf>
    <xf numFmtId="183" fontId="10" fillId="0" borderId="15" xfId="0" applyNumberFormat="1" applyFont="1" applyFill="1" applyBorder="1" applyAlignment="1">
      <alignment horizontal="right"/>
    </xf>
    <xf numFmtId="0" fontId="10" fillId="0" borderId="21"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7" xfId="0" applyFont="1" applyFill="1" applyBorder="1" applyAlignment="1">
      <alignment horizontal="center" vertical="center"/>
    </xf>
    <xf numFmtId="0" fontId="0" fillId="3" borderId="9" xfId="0" applyNumberFormat="1" applyFont="1" applyFill="1" applyBorder="1" applyAlignment="1">
      <alignment horizontal="left" vertical="center"/>
    </xf>
    <xf numFmtId="0" fontId="0" fillId="3" borderId="9" xfId="0" applyNumberFormat="1" applyFont="1" applyFill="1" applyBorder="1" applyAlignment="1"/>
    <xf numFmtId="0" fontId="0" fillId="3" borderId="9" xfId="0" applyFont="1" applyFill="1" applyBorder="1" applyAlignment="1"/>
    <xf numFmtId="0" fontId="0" fillId="3" borderId="9" xfId="0" applyNumberFormat="1" applyFont="1" applyFill="1" applyBorder="1" applyAlignment="1">
      <alignment vertical="center"/>
    </xf>
    <xf numFmtId="0" fontId="0" fillId="3" borderId="8" xfId="0" applyNumberFormat="1" applyFont="1" applyFill="1" applyBorder="1" applyAlignment="1">
      <alignment horizontal="center" vertical="center" shrinkToFit="1"/>
    </xf>
    <xf numFmtId="0" fontId="0" fillId="3" borderId="9" xfId="0" applyNumberFormat="1" applyFont="1" applyFill="1" applyBorder="1" applyAlignment="1">
      <alignment horizontal="center"/>
    </xf>
    <xf numFmtId="0" fontId="8" fillId="3" borderId="9" xfId="0" applyNumberFormat="1" applyFont="1" applyFill="1" applyBorder="1" applyAlignment="1">
      <alignment horizontal="center" vertical="center"/>
    </xf>
    <xf numFmtId="0" fontId="0" fillId="3" borderId="9" xfId="0" applyNumberFormat="1" applyFont="1" applyFill="1" applyBorder="1" applyAlignment="1">
      <alignment horizontal="centerContinuous"/>
    </xf>
    <xf numFmtId="0" fontId="0" fillId="3" borderId="11" xfId="0" applyNumberFormat="1" applyFont="1" applyFill="1" applyBorder="1" applyAlignment="1">
      <alignment horizontal="centerContinuous"/>
    </xf>
    <xf numFmtId="0" fontId="0" fillId="3" borderId="9" xfId="0" applyFont="1" applyFill="1" applyBorder="1" applyAlignment="1">
      <alignment horizontal="center" vertical="center"/>
    </xf>
    <xf numFmtId="0" fontId="0" fillId="3" borderId="7" xfId="0" applyNumberFormat="1" applyFont="1" applyFill="1" applyBorder="1" applyAlignment="1">
      <alignment horizontal="center" vertical="center"/>
    </xf>
    <xf numFmtId="0" fontId="9" fillId="3" borderId="12" xfId="0" applyNumberFormat="1" applyFont="1" applyFill="1" applyBorder="1" applyAlignment="1">
      <alignment horizontal="center" vertical="center" shrinkToFit="1"/>
    </xf>
    <xf numFmtId="0" fontId="9" fillId="3" borderId="7" xfId="0" applyNumberFormat="1" applyFont="1" applyFill="1" applyBorder="1" applyAlignment="1">
      <alignment horizontal="center" vertical="top"/>
    </xf>
    <xf numFmtId="0" fontId="0" fillId="3" borderId="7" xfId="0" applyNumberFormat="1" applyFont="1" applyFill="1" applyBorder="1" applyAlignment="1">
      <alignment horizontal="centerContinuous" vertical="top"/>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0" fontId="0" fillId="3" borderId="9" xfId="0" applyFont="1" applyFill="1" applyBorder="1" applyAlignment="1">
      <alignment horizontal="center"/>
    </xf>
    <xf numFmtId="49" fontId="0" fillId="3" borderId="7" xfId="0" applyNumberFormat="1" applyFont="1" applyFill="1" applyBorder="1" applyAlignment="1">
      <alignment horizontal="center" vertical="center"/>
    </xf>
    <xf numFmtId="0" fontId="0" fillId="3" borderId="7" xfId="0" applyNumberFormat="1" applyFont="1" applyFill="1" applyBorder="1" applyAlignment="1">
      <alignment vertical="top"/>
    </xf>
    <xf numFmtId="0" fontId="0" fillId="3" borderId="7" xfId="0" applyNumberFormat="1" applyFont="1" applyFill="1" applyBorder="1" applyAlignment="1">
      <alignment horizontal="center" vertical="top"/>
    </xf>
    <xf numFmtId="0" fontId="0" fillId="3" borderId="7" xfId="0" applyNumberFormat="1" applyFont="1" applyFill="1" applyBorder="1" applyAlignment="1">
      <alignment vertical="center"/>
    </xf>
    <xf numFmtId="3" fontId="0" fillId="0" borderId="18" xfId="0" applyNumberFormat="1" applyFont="1" applyFill="1" applyBorder="1" applyAlignment="1">
      <alignment horizontal="left"/>
    </xf>
    <xf numFmtId="3" fontId="10" fillId="0" borderId="27" xfId="0" applyNumberFormat="1" applyFont="1" applyFill="1" applyBorder="1" applyAlignment="1">
      <alignment horizont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180" fontId="10" fillId="0" borderId="28" xfId="0" applyNumberFormat="1" applyFont="1" applyFill="1" applyBorder="1" applyAlignment="1">
      <alignment horizontal="right"/>
    </xf>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186" fontId="10" fillId="0" borderId="19" xfId="0" applyNumberFormat="1" applyFont="1" applyFill="1" applyBorder="1" applyAlignment="1"/>
    <xf numFmtId="179" fontId="10" fillId="0" borderId="30" xfId="0" applyNumberFormat="1" applyFont="1" applyFill="1" applyBorder="1" applyAlignment="1">
      <alignment horizontal="right"/>
    </xf>
    <xf numFmtId="0" fontId="0" fillId="0" borderId="3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3"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center" vertical="center" wrapText="1" shrinkToFit="1"/>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3" fontId="10" fillId="0" borderId="17" xfId="0" applyNumberFormat="1" applyFont="1" applyFill="1" applyBorder="1" applyAlignment="1">
      <alignment horizontal="center" vertical="center"/>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3" fontId="10" fillId="0" borderId="18" xfId="0" applyNumberFormat="1" applyFont="1" applyFill="1" applyBorder="1" applyAlignment="1">
      <alignment horizontal="center"/>
    </xf>
    <xf numFmtId="3" fontId="8" fillId="0" borderId="20" xfId="0" applyNumberFormat="1" applyFont="1" applyFill="1" applyBorder="1" applyAlignment="1">
      <alignment horizont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178" fontId="10" fillId="0" borderId="19" xfId="1" applyNumberFormat="1" applyFont="1" applyFill="1" applyBorder="1" applyAlignment="1">
      <alignment horizontal="right"/>
    </xf>
    <xf numFmtId="178" fontId="10" fillId="0" borderId="15" xfId="1" applyNumberFormat="1" applyFont="1" applyFill="1" applyBorder="1" applyAlignment="1">
      <alignment horizontal="right"/>
    </xf>
    <xf numFmtId="38" fontId="10" fillId="0" borderId="0" xfId="1" applyFont="1" applyFill="1" applyAlignment="1" applyProtection="1">
      <alignment horizontal="right"/>
      <protection locked="0"/>
    </xf>
    <xf numFmtId="180" fontId="10" fillId="0" borderId="40" xfId="0" applyNumberFormat="1" applyFont="1" applyFill="1" applyBorder="1" applyAlignment="1">
      <alignment horizontal="center"/>
    </xf>
    <xf numFmtId="179" fontId="10" fillId="0" borderId="19" xfId="0" applyNumberFormat="1" applyFont="1" applyFill="1" applyBorder="1" applyAlignment="1">
      <alignment horizontal="right"/>
    </xf>
    <xf numFmtId="179" fontId="10" fillId="0" borderId="29" xfId="0" applyNumberFormat="1" applyFont="1" applyFill="1" applyBorder="1" applyAlignment="1">
      <alignment horizontal="right"/>
    </xf>
    <xf numFmtId="179" fontId="10" fillId="0" borderId="15" xfId="0" applyNumberFormat="1" applyFont="1" applyFill="1" applyBorder="1" applyAlignment="1">
      <alignment horizontal="right"/>
    </xf>
    <xf numFmtId="0" fontId="0" fillId="0" borderId="0" xfId="0" applyFont="1" applyFill="1" applyBorder="1" applyAlignment="1">
      <alignment horizontal="center" vertical="center" wrapText="1" shrinkToFit="1"/>
    </xf>
    <xf numFmtId="3" fontId="0" fillId="0" borderId="0" xfId="0" applyNumberFormat="1">
      <alignment vertical="center"/>
    </xf>
    <xf numFmtId="0" fontId="14" fillId="0" borderId="0" xfId="0" applyNumberFormat="1" applyFont="1" applyAlignment="1"/>
    <xf numFmtId="178" fontId="10" fillId="0" borderId="11" xfId="1" applyNumberFormat="1" applyFont="1" applyFill="1" applyBorder="1" applyAlignment="1">
      <alignment horizontal="right"/>
    </xf>
    <xf numFmtId="3" fontId="10" fillId="0" borderId="40" xfId="0" applyNumberFormat="1" applyFont="1" applyFill="1" applyBorder="1" applyAlignment="1">
      <alignment horizontal="center"/>
    </xf>
    <xf numFmtId="0" fontId="2" fillId="0" borderId="0" xfId="0" applyNumberFormat="1" applyFont="1" applyFill="1" applyAlignment="1">
      <alignment vertical="center"/>
    </xf>
    <xf numFmtId="178" fontId="10" fillId="0" borderId="19" xfId="1" applyNumberFormat="1" applyFont="1" applyFill="1" applyBorder="1" applyAlignment="1"/>
    <xf numFmtId="178" fontId="10" fillId="0" borderId="30" xfId="1" applyNumberFormat="1" applyFont="1" applyFill="1" applyBorder="1" applyAlignment="1">
      <alignment horizontal="right"/>
    </xf>
    <xf numFmtId="183" fontId="10" fillId="0" borderId="19" xfId="0" applyNumberFormat="1" applyFont="1" applyFill="1" applyBorder="1" applyAlignment="1">
      <alignment horizontal="right"/>
    </xf>
    <xf numFmtId="0" fontId="0" fillId="0" borderId="41" xfId="0" applyNumberFormat="1" applyFont="1" applyFill="1" applyBorder="1" applyAlignment="1">
      <alignment horizontal="center" vertical="center"/>
    </xf>
    <xf numFmtId="187" fontId="10" fillId="0" borderId="0" xfId="0" applyNumberFormat="1" applyFont="1" applyFill="1" applyBorder="1" applyAlignment="1">
      <alignment horizontal="right"/>
    </xf>
    <xf numFmtId="187" fontId="10" fillId="0" borderId="0" xfId="0" applyNumberFormat="1" applyFont="1" applyFill="1" applyAlignment="1">
      <alignment horizontal="right"/>
    </xf>
    <xf numFmtId="186" fontId="10" fillId="0" borderId="19" xfId="0" applyNumberFormat="1" applyFont="1" applyFill="1" applyBorder="1" applyAlignment="1">
      <alignment horizontal="right"/>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49" fontId="0" fillId="0" borderId="39"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3" borderId="9" xfId="0" applyNumberFormat="1" applyFont="1" applyFill="1" applyBorder="1" applyAlignment="1">
      <alignment horizontal="center" vertical="center" wrapText="1"/>
    </xf>
    <xf numFmtId="0" fontId="4" fillId="3" borderId="7" xfId="0" applyNumberFormat="1" applyFont="1" applyFill="1" applyBorder="1" applyAlignment="1" applyProtection="1">
      <alignment horizontal="center" vertical="center" wrapText="1"/>
      <protection locked="0"/>
    </xf>
    <xf numFmtId="0" fontId="4" fillId="3" borderId="13" xfId="0" applyNumberFormat="1" applyFont="1" applyFill="1" applyBorder="1" applyAlignment="1" applyProtection="1">
      <alignment horizontal="center" vertical="center" wrapText="1"/>
      <protection locked="0"/>
    </xf>
    <xf numFmtId="0" fontId="0" fillId="3" borderId="8" xfId="0" applyNumberFormat="1" applyFont="1" applyFill="1" applyBorder="1" applyAlignment="1">
      <alignment horizontal="center" vertical="center"/>
    </xf>
    <xf numFmtId="0" fontId="4" fillId="3" borderId="16" xfId="0" applyNumberFormat="1" applyFont="1" applyFill="1" applyBorder="1" applyAlignment="1" applyProtection="1">
      <alignment horizontal="center" vertical="center"/>
      <protection locked="0"/>
    </xf>
    <xf numFmtId="0" fontId="8" fillId="3" borderId="8" xfId="0" applyNumberFormat="1" applyFont="1" applyFill="1" applyBorder="1" applyAlignment="1">
      <alignment horizontal="center" vertical="center" wrapText="1"/>
    </xf>
    <xf numFmtId="0" fontId="8" fillId="3" borderId="16" xfId="0" applyNumberFormat="1" applyFont="1" applyFill="1" applyBorder="1" applyAlignment="1" applyProtection="1">
      <alignment horizontal="center" vertical="center" wrapText="1"/>
      <protection locked="0"/>
    </xf>
    <xf numFmtId="0" fontId="8" fillId="3" borderId="8" xfId="0" applyNumberFormat="1" applyFont="1" applyFill="1" applyBorder="1" applyAlignment="1">
      <alignment horizontal="center" vertical="center"/>
    </xf>
    <xf numFmtId="0" fontId="8" fillId="3" borderId="16" xfId="0" applyNumberFormat="1" applyFont="1" applyFill="1" applyBorder="1" applyAlignment="1" applyProtection="1">
      <alignment horizontal="center" vertical="center"/>
      <protection locked="0"/>
    </xf>
    <xf numFmtId="0" fontId="8" fillId="3" borderId="8" xfId="0" applyNumberFormat="1" applyFont="1" applyFill="1" applyBorder="1" applyAlignment="1">
      <alignment horizontal="center" vertical="center" shrinkToFit="1"/>
    </xf>
    <xf numFmtId="0" fontId="8" fillId="3" borderId="16" xfId="0" applyNumberFormat="1" applyFont="1" applyFill="1" applyBorder="1" applyAlignment="1" applyProtection="1">
      <alignment horizontal="center" vertical="center" shrinkToFit="1"/>
      <protection locked="0"/>
    </xf>
    <xf numFmtId="0" fontId="9" fillId="3" borderId="8" xfId="0" applyNumberFormat="1" applyFont="1" applyFill="1" applyBorder="1" applyAlignment="1">
      <alignment horizontal="center" vertical="center" wrapText="1"/>
    </xf>
    <xf numFmtId="0" fontId="4" fillId="3" borderId="16"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8"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wrapText="1"/>
    </xf>
    <xf numFmtId="0" fontId="0" fillId="3" borderId="9" xfId="0" applyNumberFormat="1" applyFont="1" applyFill="1" applyBorder="1" applyAlignment="1">
      <alignment horizontal="center" vertical="center" wrapText="1" shrinkToFit="1"/>
    </xf>
    <xf numFmtId="0" fontId="4" fillId="3" borderId="10" xfId="0" applyNumberFormat="1" applyFont="1" applyFill="1" applyBorder="1" applyAlignment="1" applyProtection="1">
      <alignment horizontal="center" vertical="center" shrinkToFit="1"/>
      <protection locked="0"/>
    </xf>
    <xf numFmtId="0" fontId="4" fillId="3" borderId="13" xfId="0" applyNumberFormat="1" applyFont="1" applyFill="1" applyBorder="1" applyAlignment="1" applyProtection="1">
      <alignment horizontal="center" vertical="center" shrinkToFit="1"/>
      <protection locked="0"/>
    </xf>
    <xf numFmtId="0" fontId="4" fillId="3" borderId="14" xfId="0" applyNumberFormat="1" applyFont="1" applyFill="1" applyBorder="1" applyAlignment="1" applyProtection="1">
      <alignment horizontal="center" vertical="center" shrinkToFit="1"/>
      <protection locked="0"/>
    </xf>
    <xf numFmtId="0" fontId="0" fillId="3" borderId="9" xfId="0" applyNumberFormat="1" applyFont="1" applyFill="1" applyBorder="1" applyAlignment="1">
      <alignment horizontal="center" vertical="center"/>
    </xf>
    <xf numFmtId="0" fontId="4" fillId="3" borderId="10" xfId="0" applyNumberFormat="1" applyFont="1" applyFill="1" applyBorder="1" applyAlignment="1" applyProtection="1">
      <alignment horizontal="center" vertical="center"/>
      <protection locked="0"/>
    </xf>
    <xf numFmtId="0" fontId="4" fillId="3" borderId="13" xfId="0" applyNumberFormat="1" applyFont="1" applyFill="1" applyBorder="1" applyAlignment="1" applyProtection="1">
      <alignment horizontal="center" vertical="center"/>
      <protection locked="0"/>
    </xf>
    <xf numFmtId="0" fontId="4" fillId="3" borderId="14" xfId="0" applyNumberFormat="1" applyFont="1" applyFill="1" applyBorder="1" applyAlignment="1" applyProtection="1">
      <alignment horizontal="center" vertical="center"/>
      <protection locked="0"/>
    </xf>
    <xf numFmtId="0" fontId="4" fillId="3" borderId="11" xfId="0" applyNumberFormat="1" applyFont="1" applyFill="1" applyBorder="1" applyAlignment="1" applyProtection="1">
      <alignment horizontal="center" vertical="center"/>
      <protection locked="0"/>
    </xf>
    <xf numFmtId="0" fontId="4" fillId="3" borderId="15" xfId="0" applyNumberFormat="1" applyFont="1" applyFill="1" applyBorder="1" applyAlignment="1" applyProtection="1">
      <alignment horizontal="center" vertical="center"/>
      <protection locked="0"/>
    </xf>
    <xf numFmtId="0" fontId="0" fillId="3"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0" fillId="0" borderId="23" xfId="0" applyNumberFormat="1" applyFont="1" applyFill="1" applyBorder="1" applyAlignment="1" applyProtection="1">
      <alignment horizontal="center" vertical="center"/>
      <protection locked="0"/>
    </xf>
    <xf numFmtId="0" fontId="0" fillId="0" borderId="25" xfId="0" applyNumberFormat="1" applyFont="1" applyFill="1" applyBorder="1" applyAlignment="1" applyProtection="1">
      <alignment horizontal="center" vertical="center"/>
      <protection locked="0"/>
    </xf>
    <xf numFmtId="0" fontId="0" fillId="0" borderId="26"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23" xfId="0" applyFont="1" applyFill="1" applyBorder="1" applyAlignment="1">
      <alignment horizontal="center" vertical="center"/>
    </xf>
    <xf numFmtId="0" fontId="0" fillId="0" borderId="21" xfId="0" applyNumberFormat="1" applyFont="1" applyFill="1" applyBorder="1" applyAlignment="1" applyProtection="1">
      <alignment horizontal="center" vertical="center"/>
      <protection locked="0"/>
    </xf>
    <xf numFmtId="0" fontId="0" fillId="2" borderId="9" xfId="0" applyNumberFormat="1" applyFont="1" applyFill="1" applyBorder="1" applyAlignment="1">
      <alignment horizontal="center" vertical="center" wrapText="1"/>
    </xf>
    <xf numFmtId="0" fontId="0" fillId="0" borderId="7" xfId="0" applyNumberFormat="1" applyFont="1" applyBorder="1" applyAlignment="1" applyProtection="1">
      <alignment horizontal="center" vertical="center" wrapText="1"/>
      <protection locked="0"/>
    </xf>
    <xf numFmtId="0" fontId="0" fillId="0" borderId="13" xfId="0" applyNumberFormat="1" applyFont="1" applyBorder="1" applyAlignment="1" applyProtection="1">
      <alignment horizontal="center" vertical="center" wrapText="1"/>
      <protection locked="0"/>
    </xf>
    <xf numFmtId="0" fontId="0" fillId="2" borderId="8" xfId="0" applyNumberFormat="1" applyFont="1" applyFill="1" applyBorder="1" applyAlignment="1">
      <alignment horizontal="center" vertical="center"/>
    </xf>
    <xf numFmtId="0" fontId="0" fillId="0" borderId="16" xfId="0" applyNumberFormat="1" applyFont="1" applyBorder="1" applyAlignment="1" applyProtection="1">
      <alignment horizontal="center" vertical="center"/>
      <protection locked="0"/>
    </xf>
    <xf numFmtId="0" fontId="0" fillId="2" borderId="16" xfId="0" applyNumberFormat="1" applyFont="1" applyFill="1" applyBorder="1" applyAlignment="1">
      <alignment horizontal="center" vertical="center"/>
    </xf>
    <xf numFmtId="0" fontId="0" fillId="2" borderId="16" xfId="0" applyNumberFormat="1" applyFont="1" applyFill="1" applyBorder="1" applyAlignment="1" applyProtection="1">
      <alignment horizontal="center" vertical="center"/>
      <protection locked="0"/>
    </xf>
    <xf numFmtId="0" fontId="9" fillId="2" borderId="8" xfId="0" applyNumberFormat="1" applyFont="1" applyFill="1" applyBorder="1" applyAlignment="1">
      <alignment horizontal="center" vertical="center" wrapText="1"/>
    </xf>
    <xf numFmtId="0" fontId="9" fillId="2" borderId="16" xfId="0" applyNumberFormat="1" applyFont="1" applyFill="1" applyBorder="1" applyAlignment="1">
      <alignment horizontal="center" vertical="center" wrapText="1"/>
    </xf>
    <xf numFmtId="0" fontId="0" fillId="2" borderId="9" xfId="0" applyFont="1" applyFill="1" applyBorder="1" applyAlignment="1">
      <alignment horizontal="center"/>
    </xf>
    <xf numFmtId="0" fontId="0" fillId="0" borderId="10" xfId="0" applyNumberFormat="1" applyFont="1" applyBorder="1" applyAlignment="1" applyProtection="1">
      <alignment horizontal="center"/>
      <protection locked="0"/>
    </xf>
    <xf numFmtId="0" fontId="0" fillId="2" borderId="8" xfId="0" applyNumberFormat="1" applyFont="1" applyFill="1" applyBorder="1" applyAlignment="1">
      <alignment horizontal="center" vertical="center" wrapText="1"/>
    </xf>
    <xf numFmtId="0" fontId="0" fillId="2" borderId="12" xfId="0" applyNumberFormat="1" applyFont="1" applyFill="1" applyBorder="1" applyAlignment="1">
      <alignment horizontal="center" vertical="center" wrapText="1"/>
    </xf>
    <xf numFmtId="0" fontId="0" fillId="2" borderId="9" xfId="0" applyFont="1" applyFill="1" applyBorder="1" applyAlignment="1">
      <alignment horizontal="center" vertical="center" shrinkToFit="1"/>
    </xf>
    <xf numFmtId="0" fontId="0" fillId="0" borderId="10" xfId="0" applyNumberFormat="1" applyFont="1" applyBorder="1" applyAlignment="1" applyProtection="1">
      <alignment horizontal="center" vertical="center" shrinkToFit="1"/>
      <protection locked="0"/>
    </xf>
    <xf numFmtId="0" fontId="0" fillId="0" borderId="13" xfId="0" applyNumberFormat="1" applyFont="1" applyBorder="1" applyAlignment="1" applyProtection="1">
      <alignment horizontal="center" vertical="center" shrinkToFit="1"/>
      <protection locked="0"/>
    </xf>
    <xf numFmtId="0" fontId="0" fillId="0" borderId="14" xfId="0" applyNumberFormat="1" applyFont="1" applyBorder="1" applyAlignment="1" applyProtection="1">
      <alignment horizontal="center" vertical="center" shrinkToFit="1"/>
      <protection locked="0"/>
    </xf>
    <xf numFmtId="0" fontId="0" fillId="2" borderId="9" xfId="0" applyFont="1" applyFill="1" applyBorder="1" applyAlignment="1">
      <alignment horizontal="center" vertical="center"/>
    </xf>
    <xf numFmtId="0" fontId="0" fillId="0" borderId="10" xfId="0" applyNumberFormat="1" applyFont="1" applyBorder="1" applyAlignment="1" applyProtection="1">
      <alignment horizontal="center" vertical="center"/>
      <protection locked="0"/>
    </xf>
    <xf numFmtId="0" fontId="0" fillId="0" borderId="13"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2" borderId="11" xfId="0" applyNumberFormat="1" applyFont="1" applyFill="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2" borderId="13" xfId="0" applyNumberFormat="1" applyFont="1" applyFill="1" applyBorder="1" applyAlignment="1" applyProtection="1">
      <alignment horizontal="center" vertical="center"/>
      <protection locked="0"/>
    </xf>
    <xf numFmtId="0" fontId="0" fillId="2" borderId="15" xfId="0" applyNumberFormat="1" applyFont="1" applyFill="1" applyBorder="1" applyAlignment="1" applyProtection="1">
      <alignment horizontal="center" vertical="center"/>
      <protection locked="0"/>
    </xf>
    <xf numFmtId="0" fontId="0" fillId="0" borderId="15" xfId="0" applyNumberFormat="1" applyFont="1" applyBorder="1" applyAlignment="1" applyProtection="1">
      <alignment horizontal="center" vertical="center"/>
      <protection locked="0"/>
    </xf>
    <xf numFmtId="0" fontId="0" fillId="2" borderId="10" xfId="0" applyNumberFormat="1" applyFont="1" applyFill="1" applyBorder="1" applyAlignment="1" applyProtection="1">
      <alignment horizontal="center" vertical="center"/>
      <protection locked="0"/>
    </xf>
    <xf numFmtId="0" fontId="0" fillId="2" borderId="14" xfId="0" applyNumberFormat="1" applyFont="1" applyFill="1" applyBorder="1" applyAlignment="1" applyProtection="1">
      <alignment horizontal="center" vertical="center"/>
      <protection locked="0"/>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6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1"/>
  <sheetViews>
    <sheetView tabSelected="1" view="pageBreakPreview" zoomScaleNormal="100" zoomScaleSheetLayoutView="100" workbookViewId="0"/>
  </sheetViews>
  <sheetFormatPr defaultRowHeight="13"/>
  <cols>
    <col min="1" max="3" width="13.7265625" style="67" customWidth="1"/>
    <col min="4" max="9" width="12.7265625" style="67" customWidth="1"/>
    <col min="10" max="10" width="16.90625" style="67" customWidth="1"/>
    <col min="11" max="12" width="20" style="67" customWidth="1"/>
    <col min="13" max="16" width="15" style="67" customWidth="1"/>
    <col min="17" max="18" width="12.7265625" style="67" customWidth="1"/>
    <col min="19" max="21" width="15.6328125" style="67" customWidth="1"/>
    <col min="22" max="23" width="12.7265625" style="67" customWidth="1"/>
    <col min="24" max="24" width="13.36328125" style="67" customWidth="1"/>
    <col min="25" max="25" width="11.7265625" style="67" customWidth="1"/>
  </cols>
  <sheetData>
    <row r="1" spans="1:25" ht="18" customHeight="1">
      <c r="A1" s="83" t="s">
        <v>66</v>
      </c>
      <c r="B1" s="69"/>
      <c r="J1" s="83"/>
      <c r="Q1" s="83"/>
    </row>
    <row r="2" spans="1:25" ht="18" customHeight="1" thickBot="1">
      <c r="A2" s="84" t="s">
        <v>67</v>
      </c>
      <c r="B2" s="85"/>
      <c r="C2" s="86"/>
      <c r="D2" s="86"/>
      <c r="E2" s="86"/>
      <c r="F2" s="86"/>
      <c r="G2" s="86"/>
      <c r="H2" s="86"/>
      <c r="I2" s="86"/>
      <c r="J2" s="84"/>
      <c r="K2" s="86"/>
      <c r="L2" s="86"/>
      <c r="M2" s="86"/>
      <c r="N2" s="86"/>
      <c r="O2" s="86"/>
      <c r="P2" s="86"/>
      <c r="Q2" s="84"/>
      <c r="R2" s="86"/>
      <c r="S2" s="86"/>
      <c r="T2" s="86"/>
      <c r="U2" s="86"/>
      <c r="V2" s="86"/>
      <c r="W2" s="86"/>
      <c r="X2" s="87"/>
    </row>
    <row r="3" spans="1:25" ht="18" customHeight="1" thickTop="1">
      <c r="A3" s="88"/>
      <c r="B3" s="89" t="s">
        <v>68</v>
      </c>
      <c r="C3" s="198" t="s">
        <v>2</v>
      </c>
      <c r="D3" s="200"/>
      <c r="E3" s="198" t="s">
        <v>69</v>
      </c>
      <c r="F3" s="200"/>
      <c r="G3" s="198" t="s">
        <v>4</v>
      </c>
      <c r="H3" s="200"/>
      <c r="I3" s="12" t="s">
        <v>5</v>
      </c>
      <c r="J3" s="13" t="s">
        <v>6</v>
      </c>
      <c r="K3" s="198" t="s">
        <v>70</v>
      </c>
      <c r="L3" s="199"/>
      <c r="M3" s="198" t="s">
        <v>8</v>
      </c>
      <c r="N3" s="199"/>
      <c r="O3" s="199"/>
      <c r="P3" s="200"/>
      <c r="Q3" s="198" t="s">
        <v>9</v>
      </c>
      <c r="R3" s="200"/>
      <c r="S3" s="198" t="s">
        <v>71</v>
      </c>
      <c r="T3" s="199"/>
      <c r="U3" s="199"/>
      <c r="V3" s="199"/>
      <c r="W3" s="199"/>
      <c r="X3" s="200"/>
      <c r="Y3" s="90" t="s">
        <v>72</v>
      </c>
    </row>
    <row r="4" spans="1:25" ht="18" customHeight="1">
      <c r="A4" s="91"/>
      <c r="B4" s="92"/>
      <c r="C4" s="201" t="s">
        <v>73</v>
      </c>
      <c r="D4" s="93"/>
      <c r="E4" s="203" t="s">
        <v>74</v>
      </c>
      <c r="F4" s="204"/>
      <c r="G4" s="94"/>
      <c r="H4" s="95"/>
      <c r="I4" s="96"/>
      <c r="J4" s="97"/>
      <c r="K4" s="207" t="s">
        <v>120</v>
      </c>
      <c r="L4" s="208"/>
      <c r="M4" s="207" t="s">
        <v>107</v>
      </c>
      <c r="N4" s="211"/>
      <c r="O4" s="211"/>
      <c r="P4" s="208"/>
      <c r="Q4" s="207" t="s">
        <v>75</v>
      </c>
      <c r="R4" s="208"/>
      <c r="S4" s="99" t="s">
        <v>124</v>
      </c>
      <c r="T4" s="99" t="s">
        <v>125</v>
      </c>
      <c r="U4" s="99" t="s">
        <v>126</v>
      </c>
      <c r="V4" s="100" t="s">
        <v>127</v>
      </c>
      <c r="W4" s="101"/>
      <c r="X4" s="102" t="s">
        <v>14</v>
      </c>
      <c r="Y4" s="185" t="s">
        <v>76</v>
      </c>
    </row>
    <row r="5" spans="1:25" ht="18" customHeight="1">
      <c r="A5" s="91" t="s">
        <v>15</v>
      </c>
      <c r="B5" s="92" t="s">
        <v>16</v>
      </c>
      <c r="C5" s="202"/>
      <c r="D5" s="92" t="s">
        <v>17</v>
      </c>
      <c r="E5" s="205"/>
      <c r="F5" s="206"/>
      <c r="G5" s="103" t="s">
        <v>18</v>
      </c>
      <c r="H5" s="103" t="s">
        <v>77</v>
      </c>
      <c r="I5" s="23" t="s">
        <v>20</v>
      </c>
      <c r="J5" s="104" t="s">
        <v>78</v>
      </c>
      <c r="K5" s="209"/>
      <c r="L5" s="210"/>
      <c r="M5" s="209"/>
      <c r="N5" s="212"/>
      <c r="O5" s="212"/>
      <c r="P5" s="210"/>
      <c r="Q5" s="209"/>
      <c r="R5" s="210"/>
      <c r="S5" s="105" t="s">
        <v>22</v>
      </c>
      <c r="T5" s="105" t="s">
        <v>22</v>
      </c>
      <c r="U5" s="105" t="s">
        <v>22</v>
      </c>
      <c r="V5" s="106" t="s">
        <v>79</v>
      </c>
      <c r="W5" s="107"/>
      <c r="X5" s="92" t="s">
        <v>24</v>
      </c>
      <c r="Y5" s="186"/>
    </row>
    <row r="6" spans="1:25" ht="18" customHeight="1">
      <c r="A6" s="108"/>
      <c r="B6" s="103"/>
      <c r="C6" s="202"/>
      <c r="D6" s="92" t="s">
        <v>80</v>
      </c>
      <c r="E6" s="188" t="s">
        <v>81</v>
      </c>
      <c r="F6" s="190" t="s">
        <v>27</v>
      </c>
      <c r="G6" s="103" t="s">
        <v>28</v>
      </c>
      <c r="H6" s="92" t="s">
        <v>29</v>
      </c>
      <c r="I6" s="103" t="s">
        <v>82</v>
      </c>
      <c r="J6" s="103" t="s">
        <v>83</v>
      </c>
      <c r="K6" s="109" t="s">
        <v>32</v>
      </c>
      <c r="L6" s="109" t="s">
        <v>33</v>
      </c>
      <c r="M6" s="192" t="s">
        <v>84</v>
      </c>
      <c r="N6" s="192" t="s">
        <v>85</v>
      </c>
      <c r="O6" s="192" t="s">
        <v>86</v>
      </c>
      <c r="P6" s="194" t="s">
        <v>87</v>
      </c>
      <c r="Q6" s="188" t="s">
        <v>39</v>
      </c>
      <c r="R6" s="188" t="s">
        <v>40</v>
      </c>
      <c r="S6" s="98" t="s">
        <v>41</v>
      </c>
      <c r="T6" s="196" t="s">
        <v>88</v>
      </c>
      <c r="U6" s="98" t="s">
        <v>43</v>
      </c>
      <c r="V6" s="213" t="s">
        <v>89</v>
      </c>
      <c r="W6" s="214" t="s">
        <v>90</v>
      </c>
      <c r="X6" s="92" t="s">
        <v>128</v>
      </c>
      <c r="Y6" s="186"/>
    </row>
    <row r="7" spans="1:25" ht="18" customHeight="1">
      <c r="A7" s="108"/>
      <c r="B7" s="110" t="s">
        <v>91</v>
      </c>
      <c r="C7" s="110" t="s">
        <v>46</v>
      </c>
      <c r="D7" s="110" t="s">
        <v>47</v>
      </c>
      <c r="E7" s="189"/>
      <c r="F7" s="191"/>
      <c r="G7" s="111"/>
      <c r="H7" s="112"/>
      <c r="I7" s="110" t="s">
        <v>118</v>
      </c>
      <c r="J7" s="113"/>
      <c r="K7" s="103" t="s">
        <v>83</v>
      </c>
      <c r="L7" s="103" t="s">
        <v>83</v>
      </c>
      <c r="M7" s="193"/>
      <c r="N7" s="193"/>
      <c r="O7" s="193"/>
      <c r="P7" s="195"/>
      <c r="Q7" s="189"/>
      <c r="R7" s="189"/>
      <c r="S7" s="112" t="s">
        <v>48</v>
      </c>
      <c r="T7" s="197"/>
      <c r="U7" s="112" t="s">
        <v>48</v>
      </c>
      <c r="V7" s="197"/>
      <c r="W7" s="191"/>
      <c r="X7" s="103" t="s">
        <v>92</v>
      </c>
      <c r="Y7" s="187"/>
    </row>
    <row r="8" spans="1:25" ht="18" customHeight="1">
      <c r="A8" s="114" t="s">
        <v>68</v>
      </c>
      <c r="B8" s="35"/>
      <c r="C8" s="35"/>
      <c r="D8" s="35"/>
      <c r="E8" s="36"/>
      <c r="F8" s="36"/>
      <c r="G8" s="36"/>
      <c r="H8" s="36"/>
      <c r="I8" s="36"/>
      <c r="J8" s="36"/>
      <c r="K8" s="36"/>
      <c r="L8" s="36"/>
      <c r="M8" s="36"/>
      <c r="N8" s="36"/>
      <c r="O8" s="36"/>
      <c r="P8" s="36"/>
      <c r="Q8" s="36"/>
      <c r="R8" s="36"/>
      <c r="S8" s="35"/>
      <c r="T8" s="35"/>
      <c r="U8" s="35"/>
      <c r="V8" s="35"/>
      <c r="W8" s="35"/>
      <c r="X8" s="36"/>
      <c r="Y8" s="36"/>
    </row>
    <row r="9" spans="1:25" ht="18" customHeight="1">
      <c r="A9" s="115" t="s">
        <v>116</v>
      </c>
      <c r="B9" s="49">
        <v>291591</v>
      </c>
      <c r="C9" s="38">
        <v>679626</v>
      </c>
      <c r="D9" s="49">
        <v>-5042</v>
      </c>
      <c r="E9" s="53">
        <v>111.6</v>
      </c>
      <c r="F9" s="41" t="s">
        <v>52</v>
      </c>
      <c r="G9" s="47">
        <v>3374</v>
      </c>
      <c r="H9" s="47">
        <v>2950</v>
      </c>
      <c r="I9" s="116">
        <v>5370636</v>
      </c>
      <c r="J9" s="116">
        <v>57670</v>
      </c>
      <c r="K9" s="117" t="s">
        <v>93</v>
      </c>
      <c r="L9" s="117" t="s">
        <v>93</v>
      </c>
      <c r="M9" s="46">
        <v>100.3</v>
      </c>
      <c r="N9" s="46">
        <v>98.4</v>
      </c>
      <c r="O9" s="118">
        <v>100.2</v>
      </c>
      <c r="P9" s="118">
        <v>101.8</v>
      </c>
      <c r="Q9" s="43">
        <v>606422</v>
      </c>
      <c r="R9" s="43">
        <v>335919</v>
      </c>
      <c r="S9" s="171">
        <v>96.5</v>
      </c>
      <c r="T9" s="46">
        <v>107.1</v>
      </c>
      <c r="U9" s="46">
        <v>156.30000000000001</v>
      </c>
      <c r="V9" s="47">
        <v>11002</v>
      </c>
      <c r="W9" s="47">
        <v>19184</v>
      </c>
      <c r="X9" s="44">
        <v>2104</v>
      </c>
      <c r="Y9" s="43">
        <v>1023</v>
      </c>
    </row>
    <row r="10" spans="1:25" ht="18" customHeight="1">
      <c r="A10" s="115" t="s">
        <v>53</v>
      </c>
      <c r="B10" s="49">
        <v>292134</v>
      </c>
      <c r="C10" s="38">
        <v>673891</v>
      </c>
      <c r="D10" s="38">
        <v>-5735</v>
      </c>
      <c r="E10" s="53">
        <v>103.6</v>
      </c>
      <c r="F10" s="41" t="s">
        <v>52</v>
      </c>
      <c r="G10" s="47">
        <v>4177</v>
      </c>
      <c r="H10" s="47">
        <v>3263</v>
      </c>
      <c r="I10" s="116">
        <v>5190268.4938696604</v>
      </c>
      <c r="J10" s="116">
        <v>57628</v>
      </c>
      <c r="K10" s="117" t="s">
        <v>93</v>
      </c>
      <c r="L10" s="117" t="s">
        <v>93</v>
      </c>
      <c r="M10" s="46">
        <v>100.7</v>
      </c>
      <c r="N10" s="46">
        <v>98.9</v>
      </c>
      <c r="O10" s="118">
        <v>99.7</v>
      </c>
      <c r="P10" s="118">
        <v>101.2</v>
      </c>
      <c r="Q10" s="43">
        <v>598185</v>
      </c>
      <c r="R10" s="43">
        <v>290785</v>
      </c>
      <c r="S10" s="171">
        <v>98.1</v>
      </c>
      <c r="T10" s="46">
        <v>100</v>
      </c>
      <c r="U10" s="46">
        <v>119.7</v>
      </c>
      <c r="V10" s="47">
        <v>10973</v>
      </c>
      <c r="W10" s="47">
        <v>18475</v>
      </c>
      <c r="X10" s="44">
        <v>2178</v>
      </c>
      <c r="Y10" s="43">
        <v>927</v>
      </c>
    </row>
    <row r="11" spans="1:25" ht="18" customHeight="1">
      <c r="A11" s="115">
        <v>2</v>
      </c>
      <c r="B11" s="44">
        <v>292968</v>
      </c>
      <c r="C11" s="38">
        <v>671126</v>
      </c>
      <c r="D11" s="38">
        <v>-6950</v>
      </c>
      <c r="E11" s="53">
        <v>91.6</v>
      </c>
      <c r="F11" s="41" t="s">
        <v>52</v>
      </c>
      <c r="G11" s="47">
        <v>3319</v>
      </c>
      <c r="H11" s="47">
        <v>2942</v>
      </c>
      <c r="I11" s="44">
        <v>4993347</v>
      </c>
      <c r="J11" s="44">
        <v>57408</v>
      </c>
      <c r="K11" s="117">
        <v>2769714</v>
      </c>
      <c r="L11" s="117">
        <v>1340576</v>
      </c>
      <c r="M11" s="46">
        <v>100</v>
      </c>
      <c r="N11" s="46">
        <v>100</v>
      </c>
      <c r="O11" s="118">
        <v>100</v>
      </c>
      <c r="P11" s="118">
        <v>100</v>
      </c>
      <c r="Q11" s="43">
        <v>675483</v>
      </c>
      <c r="R11" s="43">
        <v>322972</v>
      </c>
      <c r="S11" s="171">
        <v>100.2</v>
      </c>
      <c r="T11" s="46">
        <v>100</v>
      </c>
      <c r="U11" s="46">
        <v>100</v>
      </c>
      <c r="V11" s="47">
        <v>11368</v>
      </c>
      <c r="W11" s="47">
        <v>15841</v>
      </c>
      <c r="X11" s="44">
        <v>2533</v>
      </c>
      <c r="Y11" s="43">
        <v>737</v>
      </c>
    </row>
    <row r="12" spans="1:25" ht="18" customHeight="1">
      <c r="A12" s="115">
        <v>3</v>
      </c>
      <c r="B12" s="44">
        <v>293449</v>
      </c>
      <c r="C12" s="38">
        <v>664807</v>
      </c>
      <c r="D12" s="38">
        <v>-6319</v>
      </c>
      <c r="E12" s="53">
        <v>100.1</v>
      </c>
      <c r="F12" s="41" t="s">
        <v>52</v>
      </c>
      <c r="G12" s="47">
        <v>2883</v>
      </c>
      <c r="H12" s="47">
        <v>2755</v>
      </c>
      <c r="I12" s="44">
        <v>5180643</v>
      </c>
      <c r="J12" s="44">
        <v>57220</v>
      </c>
      <c r="K12" s="117">
        <v>2837278</v>
      </c>
      <c r="L12" s="117">
        <v>1376715</v>
      </c>
      <c r="M12" s="46">
        <v>99.9</v>
      </c>
      <c r="N12" s="46">
        <v>100.6</v>
      </c>
      <c r="O12" s="118">
        <v>100.6</v>
      </c>
      <c r="P12" s="118">
        <v>95.3</v>
      </c>
      <c r="Q12" s="43">
        <v>650165</v>
      </c>
      <c r="R12" s="43">
        <v>296245</v>
      </c>
      <c r="S12" s="171">
        <v>99.3</v>
      </c>
      <c r="T12" s="46">
        <v>106.5</v>
      </c>
      <c r="U12" s="46">
        <v>134.5</v>
      </c>
      <c r="V12" s="47">
        <v>11402</v>
      </c>
      <c r="W12" s="47">
        <v>17691</v>
      </c>
      <c r="X12" s="44">
        <v>2330</v>
      </c>
      <c r="Y12" s="43">
        <v>774</v>
      </c>
    </row>
    <row r="13" spans="1:25" ht="18" customHeight="1">
      <c r="A13" s="164">
        <v>4</v>
      </c>
      <c r="B13" s="44">
        <v>293719</v>
      </c>
      <c r="C13" s="38">
        <v>657842</v>
      </c>
      <c r="D13" s="38">
        <v>-6965</v>
      </c>
      <c r="E13" s="53">
        <v>91.9</v>
      </c>
      <c r="F13" s="41" t="s">
        <v>52</v>
      </c>
      <c r="G13" s="47">
        <v>3390</v>
      </c>
      <c r="H13" s="47">
        <v>2925</v>
      </c>
      <c r="I13" s="44">
        <v>5022853</v>
      </c>
      <c r="J13" s="44">
        <v>59043</v>
      </c>
      <c r="K13" s="117">
        <v>2858133</v>
      </c>
      <c r="L13" s="117">
        <v>1378461</v>
      </c>
      <c r="M13" s="46">
        <v>102.1</v>
      </c>
      <c r="N13" s="46">
        <v>105.4</v>
      </c>
      <c r="O13" s="118">
        <v>100.5</v>
      </c>
      <c r="P13" s="118">
        <v>94.1</v>
      </c>
      <c r="Q13" s="43">
        <v>635926</v>
      </c>
      <c r="R13" s="43">
        <v>313030</v>
      </c>
      <c r="S13" s="171">
        <v>99.1</v>
      </c>
      <c r="T13" s="46">
        <v>106.7</v>
      </c>
      <c r="U13" s="46">
        <v>113.9</v>
      </c>
      <c r="V13" s="47">
        <v>11431</v>
      </c>
      <c r="W13" s="47">
        <v>19526</v>
      </c>
      <c r="X13" s="44">
        <v>2164</v>
      </c>
      <c r="Y13" s="43">
        <v>766</v>
      </c>
    </row>
    <row r="14" spans="1:25" ht="18" customHeight="1">
      <c r="A14" s="115"/>
      <c r="B14" s="38"/>
      <c r="C14" s="39"/>
      <c r="D14" s="49"/>
      <c r="E14" s="41"/>
      <c r="F14" s="41"/>
      <c r="G14" s="47"/>
      <c r="H14" s="47"/>
      <c r="I14" s="47"/>
      <c r="J14" s="47"/>
      <c r="K14" s="52"/>
      <c r="L14" s="52"/>
      <c r="M14" s="46"/>
      <c r="N14" s="46"/>
      <c r="O14" s="47"/>
      <c r="P14" s="47"/>
      <c r="Q14" s="43"/>
      <c r="R14" s="43"/>
      <c r="S14" s="46"/>
      <c r="T14" s="46"/>
      <c r="U14" s="46"/>
      <c r="V14" s="47"/>
      <c r="W14" s="47"/>
      <c r="X14" s="44"/>
      <c r="Y14" s="43"/>
    </row>
    <row r="15" spans="1:25" ht="18" customHeight="1">
      <c r="A15" s="115" t="s">
        <v>114</v>
      </c>
      <c r="B15" s="45" t="s">
        <v>94</v>
      </c>
      <c r="C15" s="38">
        <v>655754</v>
      </c>
      <c r="D15" s="38">
        <v>-1039</v>
      </c>
      <c r="E15" s="119">
        <v>75.5</v>
      </c>
      <c r="F15" s="119">
        <v>80.900000000000006</v>
      </c>
      <c r="G15" s="117">
        <v>146</v>
      </c>
      <c r="H15" s="117">
        <v>166</v>
      </c>
      <c r="I15" s="44">
        <v>481139</v>
      </c>
      <c r="J15" s="44">
        <v>5043</v>
      </c>
      <c r="K15" s="117">
        <v>2844338</v>
      </c>
      <c r="L15" s="117">
        <v>1351631</v>
      </c>
      <c r="M15" s="51">
        <v>105</v>
      </c>
      <c r="N15" s="51">
        <v>111.3</v>
      </c>
      <c r="O15" s="120">
        <v>100.1</v>
      </c>
      <c r="P15" s="120">
        <v>95.1</v>
      </c>
      <c r="Q15" s="117">
        <v>529237</v>
      </c>
      <c r="R15" s="117">
        <v>294899</v>
      </c>
      <c r="S15" s="170">
        <v>98.4</v>
      </c>
      <c r="T15" s="120">
        <v>102.4</v>
      </c>
      <c r="U15" s="120">
        <v>100</v>
      </c>
      <c r="V15" s="121">
        <v>10754</v>
      </c>
      <c r="W15" s="121">
        <v>19870</v>
      </c>
      <c r="X15" s="44">
        <v>2059</v>
      </c>
      <c r="Y15" s="45">
        <v>73</v>
      </c>
    </row>
    <row r="16" spans="1:25" ht="18" customHeight="1">
      <c r="A16" s="115">
        <v>2</v>
      </c>
      <c r="B16" s="45" t="s">
        <v>94</v>
      </c>
      <c r="C16" s="38">
        <v>654756</v>
      </c>
      <c r="D16" s="38">
        <v>-998</v>
      </c>
      <c r="E16" s="119">
        <v>84</v>
      </c>
      <c r="F16" s="119">
        <v>85.6</v>
      </c>
      <c r="G16" s="117">
        <v>458</v>
      </c>
      <c r="H16" s="117">
        <v>216</v>
      </c>
      <c r="I16" s="44">
        <v>462668</v>
      </c>
      <c r="J16" s="44">
        <v>4449</v>
      </c>
      <c r="K16" s="117">
        <v>2861106</v>
      </c>
      <c r="L16" s="117">
        <v>1359011</v>
      </c>
      <c r="M16" s="51">
        <v>103.9</v>
      </c>
      <c r="N16" s="51">
        <v>111.5</v>
      </c>
      <c r="O16" s="120">
        <v>100.2</v>
      </c>
      <c r="P16" s="120">
        <v>94.9</v>
      </c>
      <c r="Q16" s="117">
        <v>601586</v>
      </c>
      <c r="R16" s="117">
        <v>284609</v>
      </c>
      <c r="S16" s="170">
        <v>98</v>
      </c>
      <c r="T16" s="120">
        <v>105.8</v>
      </c>
      <c r="U16" s="120">
        <v>116.5</v>
      </c>
      <c r="V16" s="121">
        <v>11490</v>
      </c>
      <c r="W16" s="121">
        <v>20482</v>
      </c>
      <c r="X16" s="44">
        <v>2007</v>
      </c>
      <c r="Y16" s="45">
        <v>60</v>
      </c>
    </row>
    <row r="17" spans="1:25" ht="18" customHeight="1">
      <c r="A17" s="115">
        <v>3</v>
      </c>
      <c r="B17" s="45" t="s">
        <v>94</v>
      </c>
      <c r="C17" s="38">
        <v>653759</v>
      </c>
      <c r="D17" s="38">
        <v>-997</v>
      </c>
      <c r="E17" s="119">
        <v>92.7</v>
      </c>
      <c r="F17" s="119">
        <v>83.3</v>
      </c>
      <c r="G17" s="117">
        <v>166</v>
      </c>
      <c r="H17" s="117">
        <v>150</v>
      </c>
      <c r="I17" s="44">
        <v>424147</v>
      </c>
      <c r="J17" s="44">
        <v>4754</v>
      </c>
      <c r="K17" s="117">
        <v>2858133</v>
      </c>
      <c r="L17" s="117">
        <v>1378461</v>
      </c>
      <c r="M17" s="51">
        <v>104.6</v>
      </c>
      <c r="N17" s="51">
        <v>112.6</v>
      </c>
      <c r="O17" s="120">
        <v>100.2</v>
      </c>
      <c r="P17" s="120">
        <v>95.6</v>
      </c>
      <c r="Q17" s="117">
        <v>522471</v>
      </c>
      <c r="R17" s="117">
        <v>340098</v>
      </c>
      <c r="S17" s="170">
        <v>97.4</v>
      </c>
      <c r="T17" s="120">
        <v>105.6</v>
      </c>
      <c r="U17" s="120">
        <v>113.4</v>
      </c>
      <c r="V17" s="121">
        <v>12156</v>
      </c>
      <c r="W17" s="121">
        <v>19717</v>
      </c>
      <c r="X17" s="44">
        <v>2098</v>
      </c>
      <c r="Y17" s="45">
        <v>71</v>
      </c>
    </row>
    <row r="18" spans="1:25" ht="18" customHeight="1">
      <c r="A18" s="115">
        <v>4</v>
      </c>
      <c r="B18" s="45" t="s">
        <v>94</v>
      </c>
      <c r="C18" s="38">
        <v>650900</v>
      </c>
      <c r="D18" s="38">
        <v>-2859</v>
      </c>
      <c r="E18" s="119">
        <v>85</v>
      </c>
      <c r="F18" s="119">
        <v>85.6</v>
      </c>
      <c r="G18" s="117">
        <v>444</v>
      </c>
      <c r="H18" s="117">
        <v>295</v>
      </c>
      <c r="I18" s="44">
        <v>386025</v>
      </c>
      <c r="J18" s="44">
        <v>4757</v>
      </c>
      <c r="K18" s="117">
        <v>2938636</v>
      </c>
      <c r="L18" s="117">
        <v>1364189</v>
      </c>
      <c r="M18" s="51">
        <v>105.2</v>
      </c>
      <c r="N18" s="51">
        <v>113</v>
      </c>
      <c r="O18" s="120">
        <v>100.9</v>
      </c>
      <c r="P18" s="120">
        <v>96</v>
      </c>
      <c r="Q18" s="117">
        <v>578109</v>
      </c>
      <c r="R18" s="117">
        <v>331960</v>
      </c>
      <c r="S18" s="170">
        <v>99.2</v>
      </c>
      <c r="T18" s="120">
        <v>107.7</v>
      </c>
      <c r="U18" s="120">
        <v>106.3</v>
      </c>
      <c r="V18" s="121">
        <v>12740</v>
      </c>
      <c r="W18" s="121">
        <v>18376</v>
      </c>
      <c r="X18" s="44">
        <v>2139</v>
      </c>
      <c r="Y18" s="45">
        <v>51</v>
      </c>
    </row>
    <row r="19" spans="1:25" ht="18" customHeight="1">
      <c r="A19" s="115">
        <v>5</v>
      </c>
      <c r="B19" s="45" t="s">
        <v>94</v>
      </c>
      <c r="C19" s="38">
        <v>651317</v>
      </c>
      <c r="D19" s="38">
        <v>417</v>
      </c>
      <c r="E19" s="119">
        <v>77.8</v>
      </c>
      <c r="F19" s="119">
        <v>81.900000000000006</v>
      </c>
      <c r="G19" s="117">
        <v>236</v>
      </c>
      <c r="H19" s="117">
        <v>264</v>
      </c>
      <c r="I19" s="44">
        <v>343768</v>
      </c>
      <c r="J19" s="44">
        <v>4947</v>
      </c>
      <c r="K19" s="117">
        <v>2906020</v>
      </c>
      <c r="L19" s="117">
        <v>1357953</v>
      </c>
      <c r="M19" s="51">
        <v>105</v>
      </c>
      <c r="N19" s="51">
        <v>113.7</v>
      </c>
      <c r="O19" s="120">
        <v>100.9</v>
      </c>
      <c r="P19" s="120">
        <v>95.2</v>
      </c>
      <c r="Q19" s="117">
        <v>527010</v>
      </c>
      <c r="R19" s="117">
        <v>296687</v>
      </c>
      <c r="S19" s="170">
        <v>99.1</v>
      </c>
      <c r="T19" s="120">
        <v>104.9</v>
      </c>
      <c r="U19" s="120">
        <v>89.8</v>
      </c>
      <c r="V19" s="121">
        <v>12618</v>
      </c>
      <c r="W19" s="121">
        <v>17855</v>
      </c>
      <c r="X19" s="44">
        <v>2372</v>
      </c>
      <c r="Y19" s="45">
        <v>62</v>
      </c>
    </row>
    <row r="20" spans="1:25" ht="18" customHeight="1">
      <c r="A20" s="115">
        <v>6</v>
      </c>
      <c r="B20" s="45" t="s">
        <v>94</v>
      </c>
      <c r="C20" s="38">
        <v>650954</v>
      </c>
      <c r="D20" s="38">
        <v>-363</v>
      </c>
      <c r="E20" s="119">
        <v>89.9</v>
      </c>
      <c r="F20" s="119">
        <v>88.3</v>
      </c>
      <c r="G20" s="117">
        <v>248</v>
      </c>
      <c r="H20" s="117">
        <v>232</v>
      </c>
      <c r="I20" s="44">
        <v>359703</v>
      </c>
      <c r="J20" s="44">
        <v>4805</v>
      </c>
      <c r="K20" s="117">
        <v>2924363</v>
      </c>
      <c r="L20" s="117">
        <v>1352488</v>
      </c>
      <c r="M20" s="51">
        <v>105.1</v>
      </c>
      <c r="N20" s="51">
        <v>112.7</v>
      </c>
      <c r="O20" s="120">
        <v>101</v>
      </c>
      <c r="P20" s="120">
        <v>95.9</v>
      </c>
      <c r="Q20" s="117">
        <v>1028798</v>
      </c>
      <c r="R20" s="117">
        <v>284630</v>
      </c>
      <c r="S20" s="170">
        <v>98.8</v>
      </c>
      <c r="T20" s="120">
        <v>106.9</v>
      </c>
      <c r="U20" s="120">
        <v>101.6</v>
      </c>
      <c r="V20" s="121">
        <v>12229</v>
      </c>
      <c r="W20" s="121">
        <v>17672</v>
      </c>
      <c r="X20" s="44">
        <v>2504</v>
      </c>
      <c r="Y20" s="45">
        <v>66</v>
      </c>
    </row>
    <row r="21" spans="1:25" ht="18" customHeight="1">
      <c r="A21" s="115">
        <v>7</v>
      </c>
      <c r="B21" s="45" t="s">
        <v>94</v>
      </c>
      <c r="C21" s="38">
        <v>650390</v>
      </c>
      <c r="D21" s="38">
        <v>-564</v>
      </c>
      <c r="E21" s="119">
        <v>86.2</v>
      </c>
      <c r="F21" s="119">
        <v>85.7</v>
      </c>
      <c r="G21" s="117">
        <v>159</v>
      </c>
      <c r="H21" s="117">
        <v>239</v>
      </c>
      <c r="I21" s="44">
        <v>401414</v>
      </c>
      <c r="J21" s="44">
        <v>5244</v>
      </c>
      <c r="K21" s="117">
        <v>2887327</v>
      </c>
      <c r="L21" s="117">
        <v>1350476</v>
      </c>
      <c r="M21" s="51">
        <v>105.5</v>
      </c>
      <c r="N21" s="51">
        <v>113.4</v>
      </c>
      <c r="O21" s="120">
        <v>101.1</v>
      </c>
      <c r="P21" s="120">
        <v>97.1</v>
      </c>
      <c r="Q21" s="117">
        <v>676305</v>
      </c>
      <c r="R21" s="117">
        <v>283029</v>
      </c>
      <c r="S21" s="170">
        <v>98.9</v>
      </c>
      <c r="T21" s="120">
        <v>107</v>
      </c>
      <c r="U21" s="120">
        <v>98.4</v>
      </c>
      <c r="V21" s="121">
        <v>11548</v>
      </c>
      <c r="W21" s="121">
        <v>17336</v>
      </c>
      <c r="X21" s="44">
        <v>2619</v>
      </c>
      <c r="Y21" s="45">
        <v>53</v>
      </c>
    </row>
    <row r="22" spans="1:25" ht="18" customHeight="1">
      <c r="A22" s="115">
        <v>8</v>
      </c>
      <c r="B22" s="45" t="s">
        <v>94</v>
      </c>
      <c r="C22" s="38">
        <v>650084</v>
      </c>
      <c r="D22" s="38">
        <v>-306</v>
      </c>
      <c r="E22" s="119">
        <v>80.5</v>
      </c>
      <c r="F22" s="119">
        <v>86.4</v>
      </c>
      <c r="G22" s="117">
        <v>231</v>
      </c>
      <c r="H22" s="117">
        <v>202</v>
      </c>
      <c r="I22" s="44">
        <v>435004</v>
      </c>
      <c r="J22" s="44">
        <v>5276</v>
      </c>
      <c r="K22" s="117">
        <v>2890487</v>
      </c>
      <c r="L22" s="117">
        <v>1360140</v>
      </c>
      <c r="M22" s="51">
        <v>104.7</v>
      </c>
      <c r="N22" s="51">
        <v>114.5</v>
      </c>
      <c r="O22" s="120">
        <v>101.1</v>
      </c>
      <c r="P22" s="120">
        <v>98.2</v>
      </c>
      <c r="Q22" s="117">
        <v>566573</v>
      </c>
      <c r="R22" s="117">
        <v>303457</v>
      </c>
      <c r="S22" s="170">
        <v>98.5</v>
      </c>
      <c r="T22" s="120">
        <v>104.9</v>
      </c>
      <c r="U22" s="120">
        <v>93.7</v>
      </c>
      <c r="V22" s="121">
        <v>11701</v>
      </c>
      <c r="W22" s="121">
        <v>17715</v>
      </c>
      <c r="X22" s="44">
        <v>2595</v>
      </c>
      <c r="Y22" s="45">
        <v>55</v>
      </c>
    </row>
    <row r="23" spans="1:25" ht="18" customHeight="1">
      <c r="A23" s="115">
        <v>9</v>
      </c>
      <c r="B23" s="122" t="s">
        <v>94</v>
      </c>
      <c r="C23" s="38">
        <v>649679</v>
      </c>
      <c r="D23" s="38">
        <v>-405</v>
      </c>
      <c r="E23" s="53">
        <v>87.6</v>
      </c>
      <c r="F23" s="53">
        <v>86.2</v>
      </c>
      <c r="G23" s="117">
        <v>303</v>
      </c>
      <c r="H23" s="117">
        <v>225</v>
      </c>
      <c r="I23" s="123">
        <v>438296</v>
      </c>
      <c r="J23" s="44">
        <v>4490</v>
      </c>
      <c r="K23" s="117">
        <v>2878577</v>
      </c>
      <c r="L23" s="117">
        <v>1359044</v>
      </c>
      <c r="M23" s="51">
        <v>104.8</v>
      </c>
      <c r="N23" s="51">
        <v>116.3</v>
      </c>
      <c r="O23" s="120">
        <v>101.2</v>
      </c>
      <c r="P23" s="120">
        <v>97.7</v>
      </c>
      <c r="Q23" s="117">
        <v>493745</v>
      </c>
      <c r="R23" s="117">
        <v>259999</v>
      </c>
      <c r="S23" s="170">
        <v>98.2</v>
      </c>
      <c r="T23" s="120">
        <v>104.6</v>
      </c>
      <c r="U23" s="120">
        <v>96.9</v>
      </c>
      <c r="V23" s="121">
        <v>11810</v>
      </c>
      <c r="W23" s="121">
        <v>17854</v>
      </c>
      <c r="X23" s="44">
        <v>2440</v>
      </c>
      <c r="Y23" s="45">
        <v>52</v>
      </c>
    </row>
    <row r="24" spans="1:25" ht="18" customHeight="1">
      <c r="A24" s="115">
        <v>10</v>
      </c>
      <c r="B24" s="45" t="s">
        <v>94</v>
      </c>
      <c r="C24" s="38">
        <v>649235</v>
      </c>
      <c r="D24" s="38">
        <v>-444</v>
      </c>
      <c r="E24" s="53">
        <v>95</v>
      </c>
      <c r="F24" s="53">
        <v>92.4</v>
      </c>
      <c r="G24" s="117">
        <v>248</v>
      </c>
      <c r="H24" s="117">
        <v>240</v>
      </c>
      <c r="I24" s="44">
        <v>375510</v>
      </c>
      <c r="J24" s="44">
        <v>4905</v>
      </c>
      <c r="K24" s="117">
        <v>2880289</v>
      </c>
      <c r="L24" s="117">
        <v>1363963</v>
      </c>
      <c r="M24" s="51">
        <v>106.5</v>
      </c>
      <c r="N24" s="51">
        <v>117.1</v>
      </c>
      <c r="O24" s="120">
        <v>101.2</v>
      </c>
      <c r="P24" s="120">
        <v>96.9</v>
      </c>
      <c r="Q24" s="117">
        <v>568990</v>
      </c>
      <c r="R24" s="117">
        <v>328805</v>
      </c>
      <c r="S24" s="170">
        <v>98.3</v>
      </c>
      <c r="T24" s="120">
        <v>106.3</v>
      </c>
      <c r="U24" s="120">
        <v>101.6</v>
      </c>
      <c r="V24" s="121">
        <v>11834</v>
      </c>
      <c r="W24" s="121">
        <v>17914</v>
      </c>
      <c r="X24" s="44">
        <v>2398</v>
      </c>
      <c r="Y24" s="45">
        <v>67</v>
      </c>
    </row>
    <row r="25" spans="1:25" ht="18" customHeight="1">
      <c r="A25" s="115">
        <v>11</v>
      </c>
      <c r="B25" s="45" t="s">
        <v>94</v>
      </c>
      <c r="C25" s="38">
        <v>648795</v>
      </c>
      <c r="D25" s="38">
        <v>-440</v>
      </c>
      <c r="E25" s="53">
        <v>89.9</v>
      </c>
      <c r="F25" s="53">
        <v>87.2</v>
      </c>
      <c r="G25" s="117">
        <v>251</v>
      </c>
      <c r="H25" s="117">
        <v>220</v>
      </c>
      <c r="I25" s="44">
        <v>364476</v>
      </c>
      <c r="J25" s="44">
        <v>4861</v>
      </c>
      <c r="K25" s="117">
        <v>2928789</v>
      </c>
      <c r="L25" s="117">
        <v>1367549</v>
      </c>
      <c r="M25" s="51">
        <v>106.4</v>
      </c>
      <c r="N25" s="51">
        <v>116.3</v>
      </c>
      <c r="O25" s="120">
        <v>101.2</v>
      </c>
      <c r="P25" s="120">
        <v>97.2</v>
      </c>
      <c r="Q25" s="117">
        <v>486823</v>
      </c>
      <c r="R25" s="117">
        <v>283180</v>
      </c>
      <c r="S25" s="170">
        <v>98.3</v>
      </c>
      <c r="T25" s="120">
        <v>107.1</v>
      </c>
      <c r="U25" s="120">
        <v>105.5</v>
      </c>
      <c r="V25" s="121">
        <v>11622</v>
      </c>
      <c r="W25" s="121">
        <v>17892</v>
      </c>
      <c r="X25" s="44">
        <v>2284</v>
      </c>
      <c r="Y25" s="45">
        <v>64</v>
      </c>
    </row>
    <row r="26" spans="1:25" ht="18" customHeight="1">
      <c r="A26" s="115">
        <v>12</v>
      </c>
      <c r="B26" s="45" t="s">
        <v>94</v>
      </c>
      <c r="C26" s="38">
        <v>648249</v>
      </c>
      <c r="D26" s="38">
        <v>-546</v>
      </c>
      <c r="E26" s="53" t="s">
        <v>165</v>
      </c>
      <c r="F26" s="53" t="s">
        <v>167</v>
      </c>
      <c r="G26" s="117">
        <v>283</v>
      </c>
      <c r="H26" s="117">
        <v>207</v>
      </c>
      <c r="I26" s="44">
        <v>397843</v>
      </c>
      <c r="J26" s="124">
        <v>6353</v>
      </c>
      <c r="K26" s="117">
        <v>2952124</v>
      </c>
      <c r="L26" s="117">
        <v>1371687</v>
      </c>
      <c r="M26" s="51">
        <v>106.7</v>
      </c>
      <c r="N26" s="51">
        <v>116.2</v>
      </c>
      <c r="O26" s="120">
        <v>101.2</v>
      </c>
      <c r="P26" s="120">
        <v>97.8</v>
      </c>
      <c r="Q26" s="117">
        <v>1149873</v>
      </c>
      <c r="R26" s="117">
        <v>405449</v>
      </c>
      <c r="S26" s="170">
        <v>98.2</v>
      </c>
      <c r="T26" s="120">
        <v>106.8</v>
      </c>
      <c r="U26" s="120">
        <v>108.7</v>
      </c>
      <c r="V26" s="121">
        <v>11039</v>
      </c>
      <c r="W26" s="121">
        <v>18247</v>
      </c>
      <c r="X26" s="44">
        <v>2069</v>
      </c>
      <c r="Y26" s="45">
        <v>82</v>
      </c>
    </row>
    <row r="27" spans="1:25" ht="18" customHeight="1">
      <c r="A27" s="115" t="s">
        <v>136</v>
      </c>
      <c r="B27" s="45" t="s">
        <v>94</v>
      </c>
      <c r="C27" s="38">
        <v>647560</v>
      </c>
      <c r="D27" s="38">
        <v>-689</v>
      </c>
      <c r="E27" s="53" t="s">
        <v>166</v>
      </c>
      <c r="F27" s="53" t="s">
        <v>168</v>
      </c>
      <c r="G27" s="117">
        <v>209</v>
      </c>
      <c r="H27" s="117">
        <v>184</v>
      </c>
      <c r="I27" s="117" t="s">
        <v>94</v>
      </c>
      <c r="J27" s="124">
        <v>5353</v>
      </c>
      <c r="K27" s="117">
        <v>2899456</v>
      </c>
      <c r="L27" s="117">
        <v>1370761</v>
      </c>
      <c r="M27" s="51">
        <v>106.6</v>
      </c>
      <c r="N27" s="51">
        <v>116.5</v>
      </c>
      <c r="O27" s="120">
        <v>101.3</v>
      </c>
      <c r="P27" s="120">
        <v>97.6</v>
      </c>
      <c r="Q27" s="117">
        <v>513115</v>
      </c>
      <c r="R27" s="117">
        <v>298684</v>
      </c>
      <c r="S27" s="120">
        <v>98.2</v>
      </c>
      <c r="T27" s="120">
        <v>104.4</v>
      </c>
      <c r="U27" s="120">
        <v>92.9</v>
      </c>
      <c r="V27" s="121">
        <v>11336</v>
      </c>
      <c r="W27" s="121">
        <v>18419</v>
      </c>
      <c r="X27" s="44" t="s">
        <v>138</v>
      </c>
      <c r="Y27" s="45">
        <v>67</v>
      </c>
    </row>
    <row r="28" spans="1:25" ht="18" customHeight="1">
      <c r="A28" s="57" t="s">
        <v>54</v>
      </c>
      <c r="B28" s="157" t="s">
        <v>113</v>
      </c>
      <c r="C28" s="125">
        <f>ROUND(C27/C26*100,1)</f>
        <v>99.9</v>
      </c>
      <c r="D28" s="157" t="s">
        <v>113</v>
      </c>
      <c r="E28" s="157" t="s">
        <v>113</v>
      </c>
      <c r="F28" s="166">
        <f>ROUND(80.5/90.9*100,1)</f>
        <v>88.6</v>
      </c>
      <c r="G28" s="125">
        <f>ROUND(G27/G26*100,1)</f>
        <v>73.900000000000006</v>
      </c>
      <c r="H28" s="125">
        <f>ROUND(H27/H26*100,1)</f>
        <v>88.9</v>
      </c>
      <c r="I28" s="157" t="s">
        <v>113</v>
      </c>
      <c r="J28" s="125">
        <f t="shared" ref="J28:R28" si="0">ROUND(J27/J26*100,1)</f>
        <v>84.3</v>
      </c>
      <c r="K28" s="125">
        <f>ROUND(K27/K26*100,1)</f>
        <v>98.2</v>
      </c>
      <c r="L28" s="125">
        <f>ROUND(L27/L26*100,1)</f>
        <v>99.9</v>
      </c>
      <c r="M28" s="125">
        <f t="shared" si="0"/>
        <v>99.9</v>
      </c>
      <c r="N28" s="125">
        <f t="shared" si="0"/>
        <v>100.3</v>
      </c>
      <c r="O28" s="125">
        <f t="shared" si="0"/>
        <v>100.1</v>
      </c>
      <c r="P28" s="125">
        <f t="shared" si="0"/>
        <v>99.8</v>
      </c>
      <c r="Q28" s="125">
        <f>ROUND(Q27/Q26*100,1)</f>
        <v>44.6</v>
      </c>
      <c r="R28" s="125">
        <f t="shared" si="0"/>
        <v>73.7</v>
      </c>
      <c r="S28" s="172" t="s">
        <v>171</v>
      </c>
      <c r="T28" s="172" t="s">
        <v>171</v>
      </c>
      <c r="U28" s="172" t="s">
        <v>171</v>
      </c>
      <c r="V28" s="125">
        <f>ROUND(V27/V26*100,1)</f>
        <v>102.7</v>
      </c>
      <c r="W28" s="125">
        <f t="shared" ref="W28" si="1">ROUND(W27/W26*100,1)</f>
        <v>100.9</v>
      </c>
      <c r="X28" s="166">
        <f>ROUND(2091/X26*100,1)</f>
        <v>101.1</v>
      </c>
      <c r="Y28" s="125">
        <f>ROUND(Y27/Y26*100,1)</f>
        <v>81.7</v>
      </c>
    </row>
    <row r="29" spans="1:25" ht="18" customHeight="1">
      <c r="A29" s="59" t="s">
        <v>55</v>
      </c>
      <c r="B29" s="158" t="s">
        <v>113</v>
      </c>
      <c r="C29" s="126">
        <f>ROUND(C27/C15*100,1)</f>
        <v>98.8</v>
      </c>
      <c r="D29" s="126" t="s">
        <v>113</v>
      </c>
      <c r="E29" s="167">
        <f>ROUND(76.6/E15*100,1)</f>
        <v>101.5</v>
      </c>
      <c r="F29" s="126" t="s">
        <v>113</v>
      </c>
      <c r="G29" s="126">
        <f>ROUND(G27/G15*100,1)</f>
        <v>143.19999999999999</v>
      </c>
      <c r="H29" s="126">
        <f>ROUND(H27/H15*100,1)</f>
        <v>110.8</v>
      </c>
      <c r="I29" s="126" t="s">
        <v>113</v>
      </c>
      <c r="J29" s="126">
        <f t="shared" ref="J29:R29" si="2">ROUND(J27/J15*100,1)</f>
        <v>106.1</v>
      </c>
      <c r="K29" s="126">
        <f>ROUND(K27/K15*100,1)</f>
        <v>101.9</v>
      </c>
      <c r="L29" s="126">
        <f>ROUND(L27/L15*100,1)</f>
        <v>101.4</v>
      </c>
      <c r="M29" s="126">
        <f t="shared" si="2"/>
        <v>101.5</v>
      </c>
      <c r="N29" s="126">
        <f t="shared" si="2"/>
        <v>104.7</v>
      </c>
      <c r="O29" s="126">
        <f t="shared" si="2"/>
        <v>101.2</v>
      </c>
      <c r="P29" s="126">
        <f t="shared" si="2"/>
        <v>102.6</v>
      </c>
      <c r="Q29" s="126">
        <f>ROUND(Q27/Q15*100,1)</f>
        <v>97</v>
      </c>
      <c r="R29" s="126">
        <f t="shared" si="2"/>
        <v>101.3</v>
      </c>
      <c r="S29" s="126" t="s">
        <v>171</v>
      </c>
      <c r="T29" s="126" t="s">
        <v>171</v>
      </c>
      <c r="U29" s="126" t="s">
        <v>171</v>
      </c>
      <c r="V29" s="126">
        <f>ROUND(V27/V15*100,1)</f>
        <v>105.4</v>
      </c>
      <c r="W29" s="126">
        <f t="shared" ref="W29" si="3">ROUND(W27/W15*100,1)</f>
        <v>92.7</v>
      </c>
      <c r="X29" s="167">
        <f>ROUND(2091/X15*100,1)</f>
        <v>101.6</v>
      </c>
      <c r="Y29" s="126">
        <f>ROUND(Y27/Y15*100,1)</f>
        <v>91.8</v>
      </c>
    </row>
    <row r="30" spans="1:25" ht="30" customHeight="1">
      <c r="A30" s="127" t="s">
        <v>56</v>
      </c>
      <c r="B30" s="128" t="s">
        <v>95</v>
      </c>
      <c r="C30" s="176" t="s">
        <v>96</v>
      </c>
      <c r="D30" s="177"/>
      <c r="E30" s="177"/>
      <c r="F30" s="178"/>
      <c r="G30" s="176" t="s">
        <v>97</v>
      </c>
      <c r="H30" s="178"/>
      <c r="I30" s="129" t="s">
        <v>61</v>
      </c>
      <c r="J30" s="130" t="s">
        <v>59</v>
      </c>
      <c r="K30" s="176" t="s">
        <v>98</v>
      </c>
      <c r="L30" s="178"/>
      <c r="M30" s="179" t="s">
        <v>99</v>
      </c>
      <c r="N30" s="180"/>
      <c r="O30" s="180"/>
      <c r="P30" s="181"/>
      <c r="Q30" s="173" t="s">
        <v>58</v>
      </c>
      <c r="R30" s="175"/>
      <c r="S30" s="182" t="s">
        <v>99</v>
      </c>
      <c r="T30" s="183"/>
      <c r="U30" s="184"/>
      <c r="V30" s="173" t="s">
        <v>100</v>
      </c>
      <c r="W30" s="174"/>
      <c r="X30" s="175"/>
      <c r="Y30" s="131" t="s">
        <v>101</v>
      </c>
    </row>
    <row r="31" spans="1:25" ht="15" customHeight="1">
      <c r="A31" s="132"/>
      <c r="B31" s="132" t="s">
        <v>102</v>
      </c>
      <c r="J31" s="69" t="s">
        <v>119</v>
      </c>
      <c r="Q31" s="67" t="s">
        <v>121</v>
      </c>
    </row>
    <row r="32" spans="1:25" ht="15" customHeight="1">
      <c r="A32" s="68"/>
      <c r="B32" s="133" t="s">
        <v>110</v>
      </c>
      <c r="J32" s="67" t="s">
        <v>103</v>
      </c>
      <c r="K32" s="68"/>
      <c r="Q32" s="67" t="s">
        <v>173</v>
      </c>
    </row>
    <row r="33" spans="1:25" ht="15" customHeight="1">
      <c r="A33" s="133"/>
      <c r="B33" s="133" t="s">
        <v>108</v>
      </c>
      <c r="K33" s="160"/>
      <c r="L33" s="160"/>
      <c r="M33" s="160"/>
      <c r="N33" s="160"/>
      <c r="O33" s="160"/>
      <c r="Q33" s="67" t="s">
        <v>172</v>
      </c>
    </row>
    <row r="34" spans="1:25" ht="15" customHeight="1">
      <c r="A34" s="133"/>
      <c r="B34" s="133" t="s">
        <v>104</v>
      </c>
      <c r="K34" s="134"/>
      <c r="L34" s="134"/>
      <c r="M34" s="134"/>
      <c r="N34" s="134"/>
      <c r="O34" s="134"/>
      <c r="Q34" s="67" t="s">
        <v>122</v>
      </c>
    </row>
    <row r="35" spans="1:25" ht="15" customHeight="1">
      <c r="A35" s="133"/>
      <c r="B35" s="69" t="s">
        <v>105</v>
      </c>
      <c r="K35" s="134"/>
      <c r="L35" s="134"/>
      <c r="M35" s="134"/>
      <c r="N35" s="134"/>
      <c r="O35" s="134"/>
      <c r="Q35" s="67" t="s">
        <v>123</v>
      </c>
    </row>
    <row r="36" spans="1:25" ht="15" customHeight="1">
      <c r="A36" s="133"/>
      <c r="B36" s="69" t="s">
        <v>109</v>
      </c>
      <c r="K36" s="134"/>
      <c r="L36" s="134"/>
      <c r="M36" s="134"/>
      <c r="N36" s="134"/>
      <c r="O36" s="134"/>
    </row>
    <row r="37" spans="1:25" ht="15" customHeight="1">
      <c r="A37" s="133"/>
      <c r="B37" s="133" t="s">
        <v>131</v>
      </c>
    </row>
    <row r="38" spans="1:25">
      <c r="A38" s="133"/>
      <c r="B38" s="69"/>
    </row>
    <row r="39" spans="1:25">
      <c r="A39" s="69"/>
      <c r="B39" s="69"/>
      <c r="K39" s="74"/>
      <c r="R39" s="71"/>
    </row>
    <row r="40" spans="1:25">
      <c r="A40" s="133"/>
      <c r="B40" s="133"/>
      <c r="K40" s="135"/>
    </row>
    <row r="41" spans="1:25">
      <c r="X41" s="71"/>
      <c r="Y41" s="68" t="s">
        <v>106</v>
      </c>
    </row>
    <row r="42" spans="1:25">
      <c r="A42" s="69"/>
      <c r="B42" s="136"/>
      <c r="C42" s="136"/>
      <c r="D42" s="136"/>
      <c r="E42" s="136"/>
      <c r="F42" s="136"/>
      <c r="G42" s="136"/>
      <c r="H42" s="136"/>
      <c r="I42" s="136"/>
      <c r="J42" s="136"/>
      <c r="K42" s="136"/>
      <c r="L42" s="136"/>
      <c r="M42" s="136"/>
      <c r="N42" s="136"/>
      <c r="O42" s="136"/>
      <c r="P42" s="136"/>
      <c r="Q42" s="136"/>
      <c r="R42" s="136"/>
      <c r="S42" s="136"/>
      <c r="T42" s="136"/>
      <c r="U42" s="136"/>
      <c r="V42" s="136"/>
      <c r="W42" s="136"/>
      <c r="X42" s="136"/>
    </row>
    <row r="50" spans="2:22">
      <c r="B50" s="137"/>
      <c r="C50" s="137"/>
      <c r="D50" s="137"/>
      <c r="E50" s="137"/>
      <c r="G50" s="137"/>
      <c r="H50" s="137"/>
      <c r="I50" s="137"/>
      <c r="J50" s="137"/>
      <c r="K50" s="137"/>
      <c r="L50" s="137"/>
      <c r="M50" s="137"/>
      <c r="N50" s="137"/>
      <c r="O50" s="137"/>
      <c r="P50" s="137"/>
      <c r="Q50" s="137"/>
      <c r="R50" s="137"/>
      <c r="S50" s="137"/>
      <c r="T50" s="137"/>
      <c r="U50" s="137"/>
      <c r="V50" s="137"/>
    </row>
    <row r="51" spans="2:22">
      <c r="B51" s="138"/>
      <c r="C51" s="138"/>
      <c r="D51" s="138"/>
      <c r="E51" s="138"/>
      <c r="G51" s="138"/>
      <c r="H51" s="138"/>
      <c r="I51" s="138"/>
      <c r="J51" s="138"/>
      <c r="K51" s="138"/>
      <c r="L51" s="138"/>
      <c r="M51" s="138"/>
      <c r="N51" s="138"/>
      <c r="O51" s="138"/>
      <c r="P51" s="138"/>
      <c r="Q51" s="138"/>
      <c r="R51" s="138"/>
      <c r="S51" s="138"/>
      <c r="T51" s="138"/>
      <c r="U51" s="138"/>
    </row>
  </sheetData>
  <mergeCells count="31">
    <mergeCell ref="S3:X3"/>
    <mergeCell ref="C4:C6"/>
    <mergeCell ref="E4:F5"/>
    <mergeCell ref="K4:L5"/>
    <mergeCell ref="M4:P5"/>
    <mergeCell ref="Q4:R5"/>
    <mergeCell ref="V6:V7"/>
    <mergeCell ref="W6:W7"/>
    <mergeCell ref="C3:D3"/>
    <mergeCell ref="E3:F3"/>
    <mergeCell ref="G3:H3"/>
    <mergeCell ref="K3:L3"/>
    <mergeCell ref="M3:P3"/>
    <mergeCell ref="Q3:R3"/>
    <mergeCell ref="Y4:Y7"/>
    <mergeCell ref="E6:E7"/>
    <mergeCell ref="F6:F7"/>
    <mergeCell ref="M6:M7"/>
    <mergeCell ref="N6:N7"/>
    <mergeCell ref="O6:O7"/>
    <mergeCell ref="P6:P7"/>
    <mergeCell ref="Q6:Q7"/>
    <mergeCell ref="R6:R7"/>
    <mergeCell ref="T6:T7"/>
    <mergeCell ref="V30:X30"/>
    <mergeCell ref="C30:F30"/>
    <mergeCell ref="G30:H30"/>
    <mergeCell ref="K30:L30"/>
    <mergeCell ref="M30:P30"/>
    <mergeCell ref="Q30:R30"/>
    <mergeCell ref="S30:U30"/>
  </mergeCells>
  <phoneticPr fontId="3"/>
  <pageMargins left="0.7" right="0.7" top="0.75" bottom="0.75" header="0.3" footer="0.3"/>
  <pageSetup paperSize="9" scale="72" orientation="portrait" r:id="rId1"/>
  <colBreaks count="2" manualBreakCount="2">
    <brk id="9" max="1048575" man="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41"/>
  <sheetViews>
    <sheetView view="pageBreakPreview" zoomScaleNormal="100" zoomScaleSheetLayoutView="100" workbookViewId="0"/>
  </sheetViews>
  <sheetFormatPr defaultRowHeight="13"/>
  <cols>
    <col min="1" max="1" width="14.6328125" style="2" customWidth="1"/>
    <col min="2" max="2" width="17.26953125" style="2" customWidth="1"/>
    <col min="3" max="3" width="14.90625" style="2" customWidth="1"/>
    <col min="4" max="4" width="13.7265625" style="2" customWidth="1"/>
    <col min="5" max="7" width="15.6328125" style="2" customWidth="1"/>
    <col min="8" max="8" width="13.7265625" style="2" customWidth="1"/>
    <col min="9" max="9" width="13.90625" style="2" customWidth="1"/>
    <col min="10" max="10" width="16.90625" style="2" customWidth="1"/>
    <col min="11" max="12" width="20" style="2" customWidth="1"/>
    <col min="13" max="16" width="15" style="2" customWidth="1"/>
    <col min="17" max="18" width="13.7265625" style="2" customWidth="1"/>
    <col min="19" max="20" width="14.7265625" style="2" customWidth="1"/>
    <col min="21" max="24" width="13.7265625" style="2" customWidth="1"/>
    <col min="25" max="25" width="12.7265625" style="2" customWidth="1"/>
  </cols>
  <sheetData>
    <row r="1" spans="1:27" ht="16.5">
      <c r="A1" s="165" t="s">
        <v>0</v>
      </c>
      <c r="B1" s="1"/>
    </row>
    <row r="2" spans="1:27" ht="14.5" thickBot="1">
      <c r="A2" s="3" t="s">
        <v>1</v>
      </c>
      <c r="B2" s="4"/>
      <c r="C2" s="5"/>
      <c r="D2" s="5"/>
      <c r="E2" s="5"/>
      <c r="F2" s="6"/>
      <c r="G2" s="5"/>
      <c r="H2" s="5"/>
      <c r="I2" s="5"/>
      <c r="J2" s="7"/>
      <c r="K2" s="5"/>
      <c r="L2" s="5"/>
      <c r="M2" s="5"/>
      <c r="N2" s="5"/>
      <c r="O2" s="5"/>
      <c r="P2" s="7"/>
      <c r="Q2" s="5"/>
      <c r="R2" s="5"/>
      <c r="S2" s="5"/>
      <c r="T2" s="5"/>
      <c r="U2" s="5"/>
      <c r="V2" s="5"/>
      <c r="W2" s="5"/>
      <c r="X2" s="5"/>
      <c r="Y2" s="5"/>
    </row>
    <row r="3" spans="1:27" ht="13.5" thickTop="1">
      <c r="A3" s="8"/>
      <c r="B3" s="9"/>
      <c r="C3" s="249" t="s">
        <v>2</v>
      </c>
      <c r="D3" s="252"/>
      <c r="E3" s="249" t="s">
        <v>3</v>
      </c>
      <c r="F3" s="252"/>
      <c r="G3" s="10" t="s">
        <v>4</v>
      </c>
      <c r="H3" s="11"/>
      <c r="I3" s="12" t="s">
        <v>5</v>
      </c>
      <c r="J3" s="13" t="s">
        <v>6</v>
      </c>
      <c r="K3" s="249" t="s">
        <v>7</v>
      </c>
      <c r="L3" s="253"/>
      <c r="M3" s="249" t="s">
        <v>8</v>
      </c>
      <c r="N3" s="253"/>
      <c r="O3" s="253"/>
      <c r="P3" s="252"/>
      <c r="Q3" s="249" t="s">
        <v>9</v>
      </c>
      <c r="R3" s="252"/>
      <c r="S3" s="249" t="s">
        <v>10</v>
      </c>
      <c r="T3" s="250"/>
      <c r="U3" s="250"/>
      <c r="V3" s="250"/>
      <c r="W3" s="250"/>
      <c r="X3" s="251"/>
      <c r="Y3" s="12" t="s">
        <v>11</v>
      </c>
    </row>
    <row r="4" spans="1:27">
      <c r="A4" s="14"/>
      <c r="B4" s="15"/>
      <c r="C4" s="232" t="s">
        <v>12</v>
      </c>
      <c r="D4" s="16"/>
      <c r="E4" s="234" t="s">
        <v>117</v>
      </c>
      <c r="F4" s="235"/>
      <c r="G4" s="17"/>
      <c r="H4" s="17"/>
      <c r="I4" s="18"/>
      <c r="J4" s="19"/>
      <c r="K4" s="238" t="s">
        <v>120</v>
      </c>
      <c r="L4" s="239"/>
      <c r="M4" s="238" t="s">
        <v>111</v>
      </c>
      <c r="N4" s="242"/>
      <c r="O4" s="243"/>
      <c r="P4" s="239"/>
      <c r="Q4" s="238" t="s">
        <v>13</v>
      </c>
      <c r="R4" s="247"/>
      <c r="S4" s="21" t="s">
        <v>124</v>
      </c>
      <c r="T4" s="21" t="s">
        <v>125</v>
      </c>
      <c r="U4" s="21" t="s">
        <v>126</v>
      </c>
      <c r="V4" s="230" t="s">
        <v>127</v>
      </c>
      <c r="W4" s="231"/>
      <c r="X4" s="22" t="s">
        <v>14</v>
      </c>
      <c r="Y4" s="221" t="s">
        <v>130</v>
      </c>
    </row>
    <row r="5" spans="1:27">
      <c r="A5" s="14" t="s">
        <v>15</v>
      </c>
      <c r="B5" s="15" t="s">
        <v>16</v>
      </c>
      <c r="C5" s="233"/>
      <c r="D5" s="15" t="s">
        <v>17</v>
      </c>
      <c r="E5" s="236"/>
      <c r="F5" s="237"/>
      <c r="G5" s="15" t="s">
        <v>18</v>
      </c>
      <c r="H5" s="15" t="s">
        <v>19</v>
      </c>
      <c r="I5" s="23" t="s">
        <v>20</v>
      </c>
      <c r="J5" s="24" t="s">
        <v>21</v>
      </c>
      <c r="K5" s="240"/>
      <c r="L5" s="241"/>
      <c r="M5" s="244"/>
      <c r="N5" s="245"/>
      <c r="O5" s="246"/>
      <c r="P5" s="241"/>
      <c r="Q5" s="244"/>
      <c r="R5" s="248"/>
      <c r="S5" s="25" t="s">
        <v>22</v>
      </c>
      <c r="T5" s="25" t="s">
        <v>22</v>
      </c>
      <c r="U5" s="25" t="s">
        <v>22</v>
      </c>
      <c r="V5" s="26" t="s">
        <v>23</v>
      </c>
      <c r="W5" s="27"/>
      <c r="X5" s="15" t="s">
        <v>24</v>
      </c>
      <c r="Y5" s="222"/>
    </row>
    <row r="6" spans="1:27" ht="18.75" customHeight="1">
      <c r="A6" s="28"/>
      <c r="B6" s="15"/>
      <c r="C6" s="233"/>
      <c r="D6" s="15" t="s">
        <v>25</v>
      </c>
      <c r="E6" s="224" t="s">
        <v>26</v>
      </c>
      <c r="F6" s="224" t="s">
        <v>27</v>
      </c>
      <c r="G6" s="15" t="s">
        <v>28</v>
      </c>
      <c r="H6" s="15" t="s">
        <v>29</v>
      </c>
      <c r="I6" s="15" t="s">
        <v>30</v>
      </c>
      <c r="J6" s="15" t="s">
        <v>31</v>
      </c>
      <c r="K6" s="20" t="s">
        <v>32</v>
      </c>
      <c r="L6" s="20" t="s">
        <v>33</v>
      </c>
      <c r="M6" s="224" t="s">
        <v>35</v>
      </c>
      <c r="N6" s="224" t="s">
        <v>36</v>
      </c>
      <c r="O6" s="224" t="s">
        <v>37</v>
      </c>
      <c r="P6" s="224" t="s">
        <v>38</v>
      </c>
      <c r="Q6" s="224" t="s">
        <v>39</v>
      </c>
      <c r="R6" s="224" t="s">
        <v>40</v>
      </c>
      <c r="S6" s="29" t="s">
        <v>41</v>
      </c>
      <c r="T6" s="228" t="s">
        <v>42</v>
      </c>
      <c r="U6" s="29" t="s">
        <v>43</v>
      </c>
      <c r="V6" s="20" t="s">
        <v>44</v>
      </c>
      <c r="W6" s="20" t="s">
        <v>44</v>
      </c>
      <c r="X6" s="15" t="s">
        <v>128</v>
      </c>
      <c r="Y6" s="222"/>
    </row>
    <row r="7" spans="1:27" ht="18.75" customHeight="1">
      <c r="A7" s="28"/>
      <c r="B7" s="30" t="s">
        <v>45</v>
      </c>
      <c r="C7" s="30" t="s">
        <v>46</v>
      </c>
      <c r="D7" s="30" t="s">
        <v>47</v>
      </c>
      <c r="E7" s="225"/>
      <c r="F7" s="226"/>
      <c r="G7" s="31"/>
      <c r="H7" s="32"/>
      <c r="I7" s="30" t="s">
        <v>118</v>
      </c>
      <c r="J7" s="15"/>
      <c r="K7" s="19" t="s">
        <v>34</v>
      </c>
      <c r="L7" s="19" t="s">
        <v>34</v>
      </c>
      <c r="M7" s="227"/>
      <c r="N7" s="227"/>
      <c r="O7" s="227"/>
      <c r="P7" s="227"/>
      <c r="Q7" s="227"/>
      <c r="R7" s="227"/>
      <c r="S7" s="33" t="s">
        <v>48</v>
      </c>
      <c r="T7" s="229"/>
      <c r="U7" s="33" t="s">
        <v>48</v>
      </c>
      <c r="V7" s="19" t="s">
        <v>49</v>
      </c>
      <c r="W7" s="19" t="s">
        <v>50</v>
      </c>
      <c r="X7" s="15" t="s">
        <v>51</v>
      </c>
      <c r="Y7" s="223"/>
    </row>
    <row r="8" spans="1:27">
      <c r="A8" s="34"/>
      <c r="B8" s="35"/>
      <c r="C8" s="35"/>
      <c r="D8" s="35"/>
      <c r="E8" s="36"/>
      <c r="F8" s="36"/>
      <c r="G8" s="36"/>
      <c r="H8" s="36"/>
      <c r="I8" s="36"/>
      <c r="J8" s="36"/>
      <c r="K8" s="36"/>
      <c r="L8" s="36"/>
      <c r="M8" s="36"/>
      <c r="N8" s="36"/>
      <c r="O8" s="36"/>
      <c r="P8" s="36"/>
      <c r="Q8" s="36"/>
      <c r="R8" s="36"/>
      <c r="S8" s="35"/>
      <c r="T8" s="35"/>
      <c r="U8" s="35"/>
      <c r="V8" s="35"/>
      <c r="W8" s="35"/>
      <c r="X8" s="36"/>
      <c r="Y8" s="36"/>
    </row>
    <row r="9" spans="1:27" ht="15.75" customHeight="1">
      <c r="A9" s="37" t="s">
        <v>116</v>
      </c>
      <c r="B9" s="49">
        <v>58527117</v>
      </c>
      <c r="C9" s="39">
        <v>126443180</v>
      </c>
      <c r="D9" s="39">
        <v>-263030</v>
      </c>
      <c r="E9" s="40">
        <v>114.6</v>
      </c>
      <c r="F9" s="41" t="s">
        <v>52</v>
      </c>
      <c r="G9" s="42">
        <v>942370</v>
      </c>
      <c r="H9" s="42">
        <v>598154</v>
      </c>
      <c r="I9" s="43">
        <v>852560.16700000002</v>
      </c>
      <c r="J9" s="143">
        <v>19604355</v>
      </c>
      <c r="K9" s="142">
        <v>792975</v>
      </c>
      <c r="L9" s="142">
        <v>518432</v>
      </c>
      <c r="M9" s="145">
        <v>99.5</v>
      </c>
      <c r="N9" s="145">
        <v>98.2</v>
      </c>
      <c r="O9" s="145">
        <v>99.2</v>
      </c>
      <c r="P9" s="145">
        <v>100.9</v>
      </c>
      <c r="Q9" s="47">
        <v>558718</v>
      </c>
      <c r="R9" s="47">
        <v>315314</v>
      </c>
      <c r="S9" s="46">
        <v>99.3</v>
      </c>
      <c r="T9" s="46">
        <v>102.5</v>
      </c>
      <c r="U9" s="46">
        <v>134.69999999999999</v>
      </c>
      <c r="V9" s="43">
        <v>1716.557</v>
      </c>
      <c r="W9" s="43">
        <v>2782.4209999999998</v>
      </c>
      <c r="X9" s="43">
        <v>374.761666666667</v>
      </c>
      <c r="Y9" s="48">
        <v>430601</v>
      </c>
    </row>
    <row r="10" spans="1:27" ht="15.75" customHeight="1">
      <c r="A10" s="37" t="s">
        <v>53</v>
      </c>
      <c r="B10" s="49">
        <v>59071519</v>
      </c>
      <c r="C10" s="39">
        <v>126166948</v>
      </c>
      <c r="D10" s="39">
        <v>-276232</v>
      </c>
      <c r="E10" s="40">
        <v>111.6</v>
      </c>
      <c r="F10" s="41" t="s">
        <v>52</v>
      </c>
      <c r="G10" s="42">
        <v>905123</v>
      </c>
      <c r="H10" s="42">
        <v>599353</v>
      </c>
      <c r="I10" s="43">
        <v>836050</v>
      </c>
      <c r="J10" s="143">
        <v>19396177</v>
      </c>
      <c r="K10" s="142">
        <v>816242</v>
      </c>
      <c r="L10" s="142">
        <v>530565</v>
      </c>
      <c r="M10" s="145">
        <v>100</v>
      </c>
      <c r="N10" s="145">
        <v>98.7</v>
      </c>
      <c r="O10" s="145">
        <v>99.4</v>
      </c>
      <c r="P10" s="145">
        <v>100.2</v>
      </c>
      <c r="Q10" s="47">
        <v>586149</v>
      </c>
      <c r="R10" s="47">
        <v>323853</v>
      </c>
      <c r="S10" s="46">
        <v>100.1</v>
      </c>
      <c r="T10" s="46">
        <v>102.9</v>
      </c>
      <c r="U10" s="46">
        <v>124.7</v>
      </c>
      <c r="V10" s="43">
        <v>1714.28</v>
      </c>
      <c r="W10" s="43">
        <v>2662.9839999999999</v>
      </c>
      <c r="X10" s="43">
        <v>387.22375</v>
      </c>
      <c r="Y10" s="48">
        <v>381237</v>
      </c>
    </row>
    <row r="11" spans="1:27" ht="15.75" customHeight="1">
      <c r="A11" s="37">
        <v>2</v>
      </c>
      <c r="B11" s="50">
        <v>59497356</v>
      </c>
      <c r="C11" s="39">
        <v>126146099</v>
      </c>
      <c r="D11" s="39">
        <v>-458566</v>
      </c>
      <c r="E11" s="40">
        <v>100</v>
      </c>
      <c r="F11" s="41" t="s">
        <v>52</v>
      </c>
      <c r="G11" s="42">
        <v>815340</v>
      </c>
      <c r="H11" s="42">
        <v>534747</v>
      </c>
      <c r="I11" s="56">
        <v>820897</v>
      </c>
      <c r="J11" s="143">
        <v>19504951</v>
      </c>
      <c r="K11" s="142">
        <v>899467</v>
      </c>
      <c r="L11" s="142">
        <v>558119</v>
      </c>
      <c r="M11" s="145">
        <v>100</v>
      </c>
      <c r="N11" s="145">
        <v>100</v>
      </c>
      <c r="O11" s="145">
        <v>100</v>
      </c>
      <c r="P11" s="145">
        <v>100</v>
      </c>
      <c r="Q11" s="47">
        <v>609535</v>
      </c>
      <c r="R11" s="47">
        <v>305811</v>
      </c>
      <c r="S11" s="46">
        <v>100</v>
      </c>
      <c r="T11" s="46">
        <v>100</v>
      </c>
      <c r="U11" s="46">
        <v>100</v>
      </c>
      <c r="V11" s="43">
        <v>1883</v>
      </c>
      <c r="W11" s="43">
        <v>2070</v>
      </c>
      <c r="X11" s="43">
        <v>476</v>
      </c>
      <c r="Y11" s="48">
        <v>309178</v>
      </c>
    </row>
    <row r="12" spans="1:27" ht="15.75" customHeight="1">
      <c r="A12" s="37">
        <v>3</v>
      </c>
      <c r="B12" s="50">
        <v>59761065</v>
      </c>
      <c r="C12" s="39">
        <v>125502290</v>
      </c>
      <c r="D12" s="39">
        <v>-643809</v>
      </c>
      <c r="E12" s="40">
        <v>105.4</v>
      </c>
      <c r="F12" s="41" t="s">
        <v>52</v>
      </c>
      <c r="G12" s="42">
        <v>856484</v>
      </c>
      <c r="H12" s="42">
        <v>572712</v>
      </c>
      <c r="I12" s="45">
        <v>837102</v>
      </c>
      <c r="J12" s="143">
        <v>19907136</v>
      </c>
      <c r="K12" s="142">
        <v>928014</v>
      </c>
      <c r="L12" s="142">
        <v>567193</v>
      </c>
      <c r="M12" s="145">
        <v>99.8</v>
      </c>
      <c r="N12" s="145">
        <v>100</v>
      </c>
      <c r="O12" s="145">
        <v>100.6</v>
      </c>
      <c r="P12" s="145">
        <v>95</v>
      </c>
      <c r="Q12" s="47">
        <v>605316</v>
      </c>
      <c r="R12" s="47">
        <v>309469</v>
      </c>
      <c r="S12" s="46">
        <v>98.4</v>
      </c>
      <c r="T12" s="46">
        <v>102.1</v>
      </c>
      <c r="U12" s="46">
        <v>114.7</v>
      </c>
      <c r="V12" s="43">
        <v>1956</v>
      </c>
      <c r="W12" s="43">
        <v>2266</v>
      </c>
      <c r="X12" s="43">
        <v>434</v>
      </c>
      <c r="Y12" s="48">
        <v>305196</v>
      </c>
    </row>
    <row r="13" spans="1:27" ht="15.75" customHeight="1">
      <c r="A13" s="37">
        <v>4</v>
      </c>
      <c r="B13" s="38">
        <v>60266318</v>
      </c>
      <c r="C13" s="39">
        <v>124946789</v>
      </c>
      <c r="D13" s="39">
        <v>-555501</v>
      </c>
      <c r="E13" s="40">
        <v>105.3</v>
      </c>
      <c r="F13" s="41" t="s">
        <v>52</v>
      </c>
      <c r="G13" s="42">
        <v>859529</v>
      </c>
      <c r="H13" s="42">
        <v>546616</v>
      </c>
      <c r="I13" s="45">
        <v>822176</v>
      </c>
      <c r="J13" s="143">
        <v>20660329</v>
      </c>
      <c r="K13" s="142">
        <v>961055</v>
      </c>
      <c r="L13" s="142">
        <v>593030</v>
      </c>
      <c r="M13" s="145">
        <v>102.3</v>
      </c>
      <c r="N13" s="145">
        <v>104.5</v>
      </c>
      <c r="O13" s="145">
        <v>101.3</v>
      </c>
      <c r="P13" s="145">
        <v>93.5</v>
      </c>
      <c r="Q13" s="47">
        <v>617654</v>
      </c>
      <c r="R13" s="47">
        <v>320627</v>
      </c>
      <c r="S13" s="46">
        <v>97</v>
      </c>
      <c r="T13" s="46">
        <v>102.5</v>
      </c>
      <c r="U13" s="46">
        <v>119.6</v>
      </c>
      <c r="V13" s="43">
        <v>1917</v>
      </c>
      <c r="W13" s="43">
        <v>2511</v>
      </c>
      <c r="X13" s="43">
        <v>405</v>
      </c>
      <c r="Y13" s="48">
        <v>300839</v>
      </c>
    </row>
    <row r="14" spans="1:27" ht="14.25" customHeight="1">
      <c r="A14" s="139"/>
      <c r="B14" s="148"/>
      <c r="C14" s="140"/>
      <c r="D14" s="140"/>
      <c r="E14" s="145"/>
      <c r="F14" s="145"/>
      <c r="G14" s="141"/>
      <c r="H14" s="141"/>
      <c r="I14" s="45"/>
      <c r="J14" s="143"/>
      <c r="K14" s="144"/>
      <c r="L14" s="142"/>
      <c r="M14" s="149"/>
      <c r="N14" s="150"/>
      <c r="O14" s="150"/>
      <c r="P14" s="150"/>
      <c r="Q14" s="151"/>
      <c r="R14" s="151"/>
      <c r="S14" s="149"/>
      <c r="T14" s="149"/>
      <c r="U14" s="149"/>
      <c r="V14" s="142"/>
      <c r="W14" s="142"/>
      <c r="X14" s="142"/>
      <c r="Y14" s="152"/>
    </row>
    <row r="15" spans="1:27" ht="16.5" customHeight="1">
      <c r="A15" s="156" t="s">
        <v>114</v>
      </c>
      <c r="B15" s="38" t="s">
        <v>112</v>
      </c>
      <c r="C15" s="44">
        <v>124751716</v>
      </c>
      <c r="D15" s="38">
        <v>-120736</v>
      </c>
      <c r="E15" s="40" t="s">
        <v>158</v>
      </c>
      <c r="F15" s="40" t="s">
        <v>139</v>
      </c>
      <c r="G15" s="45">
        <v>63604</v>
      </c>
      <c r="H15" s="45">
        <v>37060</v>
      </c>
      <c r="I15" s="45">
        <v>78451</v>
      </c>
      <c r="J15" s="44">
        <v>1768061</v>
      </c>
      <c r="K15" s="45">
        <v>943443</v>
      </c>
      <c r="L15" s="45">
        <v>587937</v>
      </c>
      <c r="M15" s="41">
        <v>104.7</v>
      </c>
      <c r="N15" s="41">
        <v>109.5</v>
      </c>
      <c r="O15" s="41">
        <v>102</v>
      </c>
      <c r="P15" s="41">
        <v>94.4</v>
      </c>
      <c r="Q15" s="45">
        <v>498706</v>
      </c>
      <c r="R15" s="45">
        <v>331130</v>
      </c>
      <c r="S15" s="54">
        <v>96.7</v>
      </c>
      <c r="T15" s="54">
        <v>101.6</v>
      </c>
      <c r="U15" s="54">
        <v>108.2</v>
      </c>
      <c r="V15" s="55">
        <v>1782</v>
      </c>
      <c r="W15" s="55">
        <v>2562</v>
      </c>
      <c r="X15" s="56">
        <v>385</v>
      </c>
      <c r="Y15" s="44">
        <v>23419</v>
      </c>
    </row>
    <row r="16" spans="1:27" ht="16.5" customHeight="1">
      <c r="A16" s="156">
        <v>2</v>
      </c>
      <c r="B16" s="38" t="s">
        <v>112</v>
      </c>
      <c r="C16" s="44">
        <v>124630980</v>
      </c>
      <c r="D16" s="38">
        <v>-63744</v>
      </c>
      <c r="E16" s="40" t="s">
        <v>148</v>
      </c>
      <c r="F16" s="40" t="s">
        <v>169</v>
      </c>
      <c r="G16" s="45">
        <v>64426</v>
      </c>
      <c r="H16" s="45">
        <v>39774</v>
      </c>
      <c r="I16" s="45">
        <v>74566</v>
      </c>
      <c r="J16" s="44">
        <v>1582048</v>
      </c>
      <c r="K16" s="45">
        <v>944459</v>
      </c>
      <c r="L16" s="45">
        <v>589416</v>
      </c>
      <c r="M16" s="41">
        <v>104</v>
      </c>
      <c r="N16" s="41">
        <v>110</v>
      </c>
      <c r="O16" s="41">
        <v>102.1</v>
      </c>
      <c r="P16" s="41">
        <v>94.3</v>
      </c>
      <c r="Q16" s="45">
        <v>557655</v>
      </c>
      <c r="R16" s="45">
        <v>298749</v>
      </c>
      <c r="S16" s="54">
        <v>96.5</v>
      </c>
      <c r="T16" s="54">
        <v>102.5</v>
      </c>
      <c r="U16" s="54">
        <v>116.4</v>
      </c>
      <c r="V16" s="55">
        <v>1859</v>
      </c>
      <c r="W16" s="55">
        <v>2624</v>
      </c>
      <c r="X16" s="56">
        <v>371</v>
      </c>
      <c r="Y16" s="44">
        <v>23369</v>
      </c>
      <c r="AA16" s="161"/>
    </row>
    <row r="17" spans="1:27" ht="16.5" customHeight="1">
      <c r="A17" s="156">
        <v>3</v>
      </c>
      <c r="B17" s="38" t="s">
        <v>112</v>
      </c>
      <c r="C17" s="44">
        <v>124567236</v>
      </c>
      <c r="D17" s="38">
        <v>-12907</v>
      </c>
      <c r="E17" s="40" t="s">
        <v>149</v>
      </c>
      <c r="F17" s="40" t="s">
        <v>140</v>
      </c>
      <c r="G17" s="45">
        <v>73693</v>
      </c>
      <c r="H17" s="45">
        <v>40557</v>
      </c>
      <c r="I17" s="45">
        <v>67284</v>
      </c>
      <c r="J17" s="44">
        <v>1766936</v>
      </c>
      <c r="K17" s="45">
        <v>961055</v>
      </c>
      <c r="L17" s="45">
        <v>593030</v>
      </c>
      <c r="M17" s="41">
        <v>104.4</v>
      </c>
      <c r="N17" s="41">
        <v>110.4</v>
      </c>
      <c r="O17" s="41">
        <v>102.1</v>
      </c>
      <c r="P17" s="41">
        <v>94.6</v>
      </c>
      <c r="Q17" s="45">
        <v>498581</v>
      </c>
      <c r="R17" s="45">
        <v>340016</v>
      </c>
      <c r="S17" s="54">
        <v>96.4</v>
      </c>
      <c r="T17" s="54">
        <v>103.4</v>
      </c>
      <c r="U17" s="54">
        <v>117.9</v>
      </c>
      <c r="V17" s="55">
        <v>1940</v>
      </c>
      <c r="W17" s="55">
        <v>2629</v>
      </c>
      <c r="X17" s="56">
        <v>374</v>
      </c>
      <c r="Y17" s="44">
        <v>26442</v>
      </c>
      <c r="AA17" s="161"/>
    </row>
    <row r="18" spans="1:27" ht="16.5" customHeight="1">
      <c r="A18" s="156">
        <v>4</v>
      </c>
      <c r="B18" s="38" t="s">
        <v>112</v>
      </c>
      <c r="C18" s="44">
        <v>124554329</v>
      </c>
      <c r="D18" s="38">
        <v>-77208</v>
      </c>
      <c r="E18" s="40" t="s">
        <v>150</v>
      </c>
      <c r="F18" s="40" t="s">
        <v>141</v>
      </c>
      <c r="G18" s="45">
        <v>67250</v>
      </c>
      <c r="H18" s="45">
        <v>43163</v>
      </c>
      <c r="I18" s="45">
        <v>60509</v>
      </c>
      <c r="J18" s="44">
        <v>1709521</v>
      </c>
      <c r="K18" s="45">
        <v>968596</v>
      </c>
      <c r="L18" s="45">
        <v>593579</v>
      </c>
      <c r="M18" s="41">
        <v>105.1</v>
      </c>
      <c r="N18" s="41">
        <v>111.6</v>
      </c>
      <c r="O18" s="41">
        <v>102.2</v>
      </c>
      <c r="P18" s="41">
        <v>94.6</v>
      </c>
      <c r="Q18" s="45">
        <v>553975</v>
      </c>
      <c r="R18" s="45">
        <v>334229</v>
      </c>
      <c r="S18" s="54">
        <v>97.7</v>
      </c>
      <c r="T18" s="54">
        <v>104.7</v>
      </c>
      <c r="U18" s="54">
        <v>115.7</v>
      </c>
      <c r="V18" s="55">
        <v>2001</v>
      </c>
      <c r="W18" s="55">
        <v>2490</v>
      </c>
      <c r="X18" s="56">
        <v>369</v>
      </c>
      <c r="Y18" s="44">
        <v>24410</v>
      </c>
      <c r="AA18" s="161"/>
    </row>
    <row r="19" spans="1:27" ht="16.5" customHeight="1">
      <c r="A19" s="156">
        <v>5</v>
      </c>
      <c r="B19" s="38" t="s">
        <v>112</v>
      </c>
      <c r="C19" s="44">
        <v>124477121</v>
      </c>
      <c r="D19" s="38">
        <v>34289</v>
      </c>
      <c r="E19" s="40" t="s">
        <v>157</v>
      </c>
      <c r="F19" s="40" t="s">
        <v>142</v>
      </c>
      <c r="G19" s="45">
        <v>69561</v>
      </c>
      <c r="H19" s="45">
        <v>42173</v>
      </c>
      <c r="I19" s="45">
        <v>57682</v>
      </c>
      <c r="J19" s="44">
        <v>1743653</v>
      </c>
      <c r="K19" s="45">
        <v>970998</v>
      </c>
      <c r="L19" s="45">
        <v>593987</v>
      </c>
      <c r="M19" s="41">
        <v>105.1</v>
      </c>
      <c r="N19" s="41">
        <v>112.2</v>
      </c>
      <c r="O19" s="41">
        <v>102.3</v>
      </c>
      <c r="P19" s="41">
        <v>94.9</v>
      </c>
      <c r="Q19" s="45">
        <v>469992</v>
      </c>
      <c r="R19" s="45">
        <v>311830</v>
      </c>
      <c r="S19" s="54">
        <v>97.7</v>
      </c>
      <c r="T19" s="54">
        <v>103.4</v>
      </c>
      <c r="U19" s="54">
        <v>105.2</v>
      </c>
      <c r="V19" s="55">
        <v>2020</v>
      </c>
      <c r="W19" s="55">
        <v>2436</v>
      </c>
      <c r="X19" s="56">
        <v>413</v>
      </c>
      <c r="Y19" s="44">
        <v>24534</v>
      </c>
      <c r="AA19" s="161"/>
    </row>
    <row r="20" spans="1:27" ht="16.5" customHeight="1">
      <c r="A20" s="156">
        <v>6</v>
      </c>
      <c r="B20" s="38" t="s">
        <v>112</v>
      </c>
      <c r="C20" s="44">
        <v>124511410</v>
      </c>
      <c r="D20" s="38">
        <v>5240</v>
      </c>
      <c r="E20" s="40" t="s">
        <v>151</v>
      </c>
      <c r="F20" s="40" t="s">
        <v>144</v>
      </c>
      <c r="G20" s="45">
        <v>71015</v>
      </c>
      <c r="H20" s="45">
        <v>44399</v>
      </c>
      <c r="I20" s="45">
        <v>59998</v>
      </c>
      <c r="J20" s="44">
        <v>1746107</v>
      </c>
      <c r="K20" s="45">
        <v>966193</v>
      </c>
      <c r="L20" s="45">
        <v>595868</v>
      </c>
      <c r="M20" s="41">
        <v>105.2</v>
      </c>
      <c r="N20" s="41">
        <v>112.2</v>
      </c>
      <c r="O20" s="41">
        <v>102.3</v>
      </c>
      <c r="P20" s="41">
        <v>94.9</v>
      </c>
      <c r="Q20" s="45">
        <v>898984</v>
      </c>
      <c r="R20" s="45">
        <v>298405</v>
      </c>
      <c r="S20" s="54">
        <v>97.7</v>
      </c>
      <c r="T20" s="54">
        <v>105</v>
      </c>
      <c r="U20" s="54">
        <v>111.2</v>
      </c>
      <c r="V20" s="55">
        <v>1993</v>
      </c>
      <c r="W20" s="55">
        <v>2443</v>
      </c>
      <c r="X20" s="56">
        <v>438</v>
      </c>
      <c r="Y20" s="44">
        <v>24769</v>
      </c>
      <c r="AA20" s="161"/>
    </row>
    <row r="21" spans="1:27" ht="16.5" customHeight="1">
      <c r="A21" s="156">
        <v>7</v>
      </c>
      <c r="B21" s="38" t="s">
        <v>112</v>
      </c>
      <c r="C21" s="44">
        <v>124516650</v>
      </c>
      <c r="D21" s="38">
        <v>-77499</v>
      </c>
      <c r="E21" s="53" t="s">
        <v>152</v>
      </c>
      <c r="F21" s="40" t="s">
        <v>143</v>
      </c>
      <c r="G21" s="45">
        <v>68151</v>
      </c>
      <c r="H21" s="45">
        <v>44220</v>
      </c>
      <c r="I21" s="45">
        <v>69559</v>
      </c>
      <c r="J21" s="44">
        <v>1874075</v>
      </c>
      <c r="K21" s="45">
        <v>968369</v>
      </c>
      <c r="L21" s="45">
        <v>597462</v>
      </c>
      <c r="M21" s="41">
        <v>105.7</v>
      </c>
      <c r="N21" s="41">
        <v>113.1</v>
      </c>
      <c r="O21" s="41">
        <v>102.4</v>
      </c>
      <c r="P21" s="41">
        <v>96.4</v>
      </c>
      <c r="Q21" s="45">
        <v>637866</v>
      </c>
      <c r="R21" s="45">
        <v>306293</v>
      </c>
      <c r="S21" s="54">
        <v>97.7</v>
      </c>
      <c r="T21" s="54">
        <v>105.2</v>
      </c>
      <c r="U21" s="54">
        <v>113.4</v>
      </c>
      <c r="V21" s="55">
        <v>1921</v>
      </c>
      <c r="W21" s="55">
        <v>2427</v>
      </c>
      <c r="X21" s="56">
        <v>465</v>
      </c>
      <c r="Y21" s="44">
        <v>24714</v>
      </c>
      <c r="AA21" s="161"/>
    </row>
    <row r="22" spans="1:27" ht="16.5" customHeight="1">
      <c r="A22" s="156">
        <v>8</v>
      </c>
      <c r="B22" s="38" t="s">
        <v>112</v>
      </c>
      <c r="C22" s="44">
        <v>124439151</v>
      </c>
      <c r="D22" s="38">
        <v>-91280</v>
      </c>
      <c r="E22" s="53" t="s">
        <v>159</v>
      </c>
      <c r="F22" s="53" t="s">
        <v>170</v>
      </c>
      <c r="G22" s="45">
        <v>70389</v>
      </c>
      <c r="H22" s="45">
        <v>44403</v>
      </c>
      <c r="I22" s="45">
        <v>77719</v>
      </c>
      <c r="J22" s="44">
        <v>1785802</v>
      </c>
      <c r="K22" s="45">
        <v>969511</v>
      </c>
      <c r="L22" s="45">
        <v>599055</v>
      </c>
      <c r="M22" s="41">
        <v>105.9</v>
      </c>
      <c r="N22" s="41">
        <v>113.5</v>
      </c>
      <c r="O22" s="41">
        <v>102.4</v>
      </c>
      <c r="P22" s="41">
        <v>97.4</v>
      </c>
      <c r="Q22" s="45">
        <v>544043</v>
      </c>
      <c r="R22" s="45">
        <v>311510</v>
      </c>
      <c r="S22" s="54">
        <v>97.4</v>
      </c>
      <c r="T22" s="54">
        <v>104</v>
      </c>
      <c r="U22" s="54">
        <v>106</v>
      </c>
      <c r="V22" s="55">
        <v>1906</v>
      </c>
      <c r="W22" s="55">
        <v>2448</v>
      </c>
      <c r="X22" s="56">
        <v>485</v>
      </c>
      <c r="Y22" s="44">
        <v>25450</v>
      </c>
      <c r="AA22" s="161"/>
    </row>
    <row r="23" spans="1:27" ht="16.5" customHeight="1">
      <c r="A23" s="156">
        <v>9</v>
      </c>
      <c r="B23" s="38" t="s">
        <v>112</v>
      </c>
      <c r="C23" s="44">
        <v>124347871</v>
      </c>
      <c r="D23" s="38">
        <v>4006</v>
      </c>
      <c r="E23" s="53" t="s">
        <v>153</v>
      </c>
      <c r="F23" s="53" t="s">
        <v>145</v>
      </c>
      <c r="G23" s="45">
        <v>68941</v>
      </c>
      <c r="H23" s="45">
        <v>43103</v>
      </c>
      <c r="I23" s="45">
        <v>75864</v>
      </c>
      <c r="J23" s="44">
        <v>1708443</v>
      </c>
      <c r="K23" s="45">
        <v>963215</v>
      </c>
      <c r="L23" s="45">
        <v>602644</v>
      </c>
      <c r="M23" s="41">
        <v>106.2</v>
      </c>
      <c r="N23" s="41">
        <v>115</v>
      </c>
      <c r="O23" s="41">
        <v>102.5</v>
      </c>
      <c r="P23" s="41">
        <v>97.3</v>
      </c>
      <c r="Q23" s="45">
        <v>487499</v>
      </c>
      <c r="R23" s="45">
        <v>311728</v>
      </c>
      <c r="S23" s="54">
        <v>97.1</v>
      </c>
      <c r="T23" s="54">
        <v>105</v>
      </c>
      <c r="U23" s="54">
        <v>113.4</v>
      </c>
      <c r="V23" s="55">
        <v>1903</v>
      </c>
      <c r="W23" s="55">
        <v>2457</v>
      </c>
      <c r="X23" s="56">
        <v>453</v>
      </c>
      <c r="Y23" s="155">
        <v>24840</v>
      </c>
      <c r="AA23" s="161"/>
    </row>
    <row r="24" spans="1:27" ht="16.5" customHeight="1">
      <c r="A24" s="156">
        <v>10</v>
      </c>
      <c r="B24" s="38" t="s">
        <v>112</v>
      </c>
      <c r="C24" s="56" t="s">
        <v>161</v>
      </c>
      <c r="D24" s="38" t="s">
        <v>94</v>
      </c>
      <c r="E24" s="53" t="s">
        <v>154</v>
      </c>
      <c r="F24" s="53" t="s">
        <v>146</v>
      </c>
      <c r="G24" s="45">
        <v>71769</v>
      </c>
      <c r="H24" s="45">
        <v>42539</v>
      </c>
      <c r="I24" s="45">
        <v>63771</v>
      </c>
      <c r="J24" s="44">
        <v>1801817</v>
      </c>
      <c r="K24" s="45">
        <v>967986</v>
      </c>
      <c r="L24" s="45">
        <v>603205</v>
      </c>
      <c r="M24" s="41">
        <v>107.1</v>
      </c>
      <c r="N24" s="41">
        <v>116.3</v>
      </c>
      <c r="O24" s="41">
        <v>102.5</v>
      </c>
      <c r="P24" s="41">
        <v>97.2</v>
      </c>
      <c r="Q24" s="45">
        <v>559898</v>
      </c>
      <c r="R24" s="45">
        <v>330590</v>
      </c>
      <c r="S24" s="54">
        <v>97.1</v>
      </c>
      <c r="T24" s="54">
        <v>105.7</v>
      </c>
      <c r="U24" s="54">
        <v>117.2</v>
      </c>
      <c r="V24" s="55">
        <v>1922</v>
      </c>
      <c r="W24" s="55">
        <v>2508</v>
      </c>
      <c r="X24" s="56">
        <v>452</v>
      </c>
      <c r="Y24" s="44">
        <v>27861</v>
      </c>
      <c r="AA24" s="161"/>
    </row>
    <row r="25" spans="1:27" ht="16.5" customHeight="1">
      <c r="A25" s="156">
        <v>11</v>
      </c>
      <c r="B25" s="38" t="s">
        <v>112</v>
      </c>
      <c r="C25" s="56" t="s">
        <v>134</v>
      </c>
      <c r="D25" s="38" t="s">
        <v>94</v>
      </c>
      <c r="E25" s="53" t="s">
        <v>155</v>
      </c>
      <c r="F25" s="53" t="s">
        <v>147</v>
      </c>
      <c r="G25" s="45">
        <v>66238</v>
      </c>
      <c r="H25" s="45">
        <v>41863</v>
      </c>
      <c r="I25" s="56">
        <v>59455</v>
      </c>
      <c r="J25" s="44">
        <v>1836337</v>
      </c>
      <c r="K25" s="45">
        <v>977154</v>
      </c>
      <c r="L25" s="45">
        <v>606731</v>
      </c>
      <c r="M25" s="41">
        <v>106.9</v>
      </c>
      <c r="N25" s="41">
        <v>115.6</v>
      </c>
      <c r="O25" s="41">
        <v>102.6</v>
      </c>
      <c r="P25" s="41">
        <v>96.9</v>
      </c>
      <c r="Q25" s="45">
        <v>494181</v>
      </c>
      <c r="R25" s="45">
        <v>301718</v>
      </c>
      <c r="S25" s="54">
        <v>97</v>
      </c>
      <c r="T25" s="54">
        <v>106.3</v>
      </c>
      <c r="U25" s="54">
        <v>118.7</v>
      </c>
      <c r="V25" s="55">
        <v>1874</v>
      </c>
      <c r="W25" s="55">
        <v>2481</v>
      </c>
      <c r="X25" s="56">
        <v>426</v>
      </c>
      <c r="Y25" s="44">
        <v>27726</v>
      </c>
      <c r="AA25" s="161"/>
    </row>
    <row r="26" spans="1:27" ht="16.5" customHeight="1">
      <c r="A26" s="156">
        <v>12</v>
      </c>
      <c r="B26" s="38" t="s">
        <v>112</v>
      </c>
      <c r="C26" s="56" t="s">
        <v>137</v>
      </c>
      <c r="D26" s="38" t="s">
        <v>94</v>
      </c>
      <c r="E26" s="53" t="s">
        <v>156</v>
      </c>
      <c r="F26" s="53" t="s">
        <v>144</v>
      </c>
      <c r="G26" s="45">
        <v>64586</v>
      </c>
      <c r="H26" s="45">
        <v>39433</v>
      </c>
      <c r="I26" s="56">
        <v>65753</v>
      </c>
      <c r="J26" s="44">
        <v>2284594</v>
      </c>
      <c r="K26" s="45">
        <v>969155</v>
      </c>
      <c r="L26" s="45">
        <v>610861</v>
      </c>
      <c r="M26" s="41">
        <v>106.8</v>
      </c>
      <c r="N26" s="41">
        <v>115.2</v>
      </c>
      <c r="O26" s="41">
        <v>102.6</v>
      </c>
      <c r="P26" s="41">
        <v>97.1</v>
      </c>
      <c r="Q26" s="45">
        <v>1099805</v>
      </c>
      <c r="R26" s="45">
        <v>348859</v>
      </c>
      <c r="S26" s="54">
        <v>96.9</v>
      </c>
      <c r="T26" s="54">
        <v>105.6</v>
      </c>
      <c r="U26" s="54">
        <v>115.7</v>
      </c>
      <c r="V26" s="55">
        <v>1796</v>
      </c>
      <c r="W26" s="55">
        <v>2454</v>
      </c>
      <c r="X26" s="56">
        <v>405</v>
      </c>
      <c r="Y26" s="44">
        <v>30396</v>
      </c>
      <c r="AA26" s="161"/>
    </row>
    <row r="27" spans="1:27" ht="16.5" customHeight="1">
      <c r="A27" s="156" t="s">
        <v>136</v>
      </c>
      <c r="B27" s="38" t="s">
        <v>112</v>
      </c>
      <c r="C27" s="44" t="s">
        <v>160</v>
      </c>
      <c r="D27" s="38" t="s">
        <v>94</v>
      </c>
      <c r="E27" s="53">
        <v>92.4</v>
      </c>
      <c r="F27" s="53">
        <v>98</v>
      </c>
      <c r="G27" s="45">
        <v>58849</v>
      </c>
      <c r="H27" s="45">
        <v>34181</v>
      </c>
      <c r="I27" s="38" t="s">
        <v>112</v>
      </c>
      <c r="J27" s="44">
        <v>1826405</v>
      </c>
      <c r="K27" s="45">
        <v>973802</v>
      </c>
      <c r="L27" s="45">
        <v>611432</v>
      </c>
      <c r="M27" s="41">
        <v>106.9</v>
      </c>
      <c r="N27" s="41">
        <v>115.7</v>
      </c>
      <c r="O27" s="41">
        <v>102.7</v>
      </c>
      <c r="P27" s="41">
        <v>97.2</v>
      </c>
      <c r="Q27" s="45">
        <v>497383</v>
      </c>
      <c r="R27" s="45">
        <v>313165</v>
      </c>
      <c r="S27" s="54" t="s">
        <v>162</v>
      </c>
      <c r="T27" s="54" t="s">
        <v>163</v>
      </c>
      <c r="U27" s="54" t="s">
        <v>164</v>
      </c>
      <c r="V27" s="55">
        <v>1835</v>
      </c>
      <c r="W27" s="55">
        <v>2468</v>
      </c>
      <c r="X27" s="56">
        <v>407</v>
      </c>
      <c r="Y27" s="44">
        <v>22776</v>
      </c>
    </row>
    <row r="28" spans="1:27" ht="16.5" customHeight="1">
      <c r="A28" s="146" t="s">
        <v>54</v>
      </c>
      <c r="B28" s="157" t="s">
        <v>113</v>
      </c>
      <c r="C28" s="168">
        <f>ROUND(124090000/124240000*100,1)</f>
        <v>99.9</v>
      </c>
      <c r="D28" s="157" t="s">
        <v>113</v>
      </c>
      <c r="E28" s="157" t="s">
        <v>113</v>
      </c>
      <c r="F28" s="153">
        <f>ROUND(F27/105*100,1)</f>
        <v>93.3</v>
      </c>
      <c r="G28" s="58">
        <f>ROUND(G27/G26*100,1)</f>
        <v>91.1</v>
      </c>
      <c r="H28" s="58">
        <f>ROUND(H27/H26*100,1)</f>
        <v>86.7</v>
      </c>
      <c r="I28" s="157" t="s">
        <v>113</v>
      </c>
      <c r="J28" s="58">
        <f>ROUND(J27/J26*100,1)</f>
        <v>79.900000000000006</v>
      </c>
      <c r="K28" s="58">
        <f>ROUND(K27/K26*100,1)</f>
        <v>100.5</v>
      </c>
      <c r="L28" s="58">
        <f>ROUND(L27/L26*100,1)</f>
        <v>100.1</v>
      </c>
      <c r="M28" s="58">
        <f>ROUND(M27/M26*100,1)</f>
        <v>100.1</v>
      </c>
      <c r="N28" s="58">
        <f t="shared" ref="N28:P28" si="0">ROUND(N27/N26*100,1)</f>
        <v>100.4</v>
      </c>
      <c r="O28" s="58">
        <f t="shared" si="0"/>
        <v>100.1</v>
      </c>
      <c r="P28" s="58">
        <f t="shared" si="0"/>
        <v>100.1</v>
      </c>
      <c r="Q28" s="58">
        <f>ROUND(Q27/Q26*100,1)</f>
        <v>45.2</v>
      </c>
      <c r="R28" s="58">
        <f>ROUND(R27/R26*100,1)</f>
        <v>89.8</v>
      </c>
      <c r="S28" s="163">
        <f>ROUND(96.5/S26*100,1)</f>
        <v>99.6</v>
      </c>
      <c r="T28" s="163">
        <f>ROUND(103.6/T26*100,1)</f>
        <v>98.1</v>
      </c>
      <c r="U28" s="163">
        <f>ROUND(101.5/U26*100,1)</f>
        <v>87.7</v>
      </c>
      <c r="V28" s="58">
        <f>ROUND(V27/V26*100,1)</f>
        <v>102.2</v>
      </c>
      <c r="W28" s="58">
        <f t="shared" ref="W28" si="1">ROUND(W27/W26*100,1)</f>
        <v>100.6</v>
      </c>
      <c r="X28" s="58">
        <f>ROUND(X27/X26*100,1)</f>
        <v>100.5</v>
      </c>
      <c r="Y28" s="58">
        <f>ROUND(Y27/Y26*100,1)</f>
        <v>74.900000000000006</v>
      </c>
    </row>
    <row r="29" spans="1:27" ht="16.5" customHeight="1">
      <c r="A29" s="147" t="s">
        <v>55</v>
      </c>
      <c r="B29" s="158" t="s">
        <v>113</v>
      </c>
      <c r="C29" s="60">
        <f>ROUND(124090000/C15*100,1)</f>
        <v>99.5</v>
      </c>
      <c r="D29" s="159" t="s">
        <v>113</v>
      </c>
      <c r="E29" s="154">
        <f>ROUND(E27/93.8*100,1)</f>
        <v>98.5</v>
      </c>
      <c r="F29" s="159" t="s">
        <v>113</v>
      </c>
      <c r="G29" s="60">
        <f>ROUND(G27/G15*100,1)</f>
        <v>92.5</v>
      </c>
      <c r="H29" s="60">
        <f>ROUND(H27/H15*100,1)</f>
        <v>92.2</v>
      </c>
      <c r="I29" s="159" t="s">
        <v>113</v>
      </c>
      <c r="J29" s="60">
        <f>ROUND(J27/J15*100,1)</f>
        <v>103.3</v>
      </c>
      <c r="K29" s="60">
        <f>ROUND(K27/K15*100,1)</f>
        <v>103.2</v>
      </c>
      <c r="L29" s="60">
        <f>ROUND(L27/L15*100,1)</f>
        <v>104</v>
      </c>
      <c r="M29" s="60">
        <f>ROUND(M27/M15*100,1)</f>
        <v>102.1</v>
      </c>
      <c r="N29" s="60">
        <f t="shared" ref="N29:P29" si="2">ROUND(N27/N15*100,1)</f>
        <v>105.7</v>
      </c>
      <c r="O29" s="60">
        <f t="shared" si="2"/>
        <v>100.7</v>
      </c>
      <c r="P29" s="60">
        <f t="shared" si="2"/>
        <v>103</v>
      </c>
      <c r="Q29" s="60">
        <f>ROUND(Q27/Q15*100,1)</f>
        <v>99.7</v>
      </c>
      <c r="R29" s="60">
        <f>ROUND(R27/R15*100,1)</f>
        <v>94.6</v>
      </c>
      <c r="S29" s="154">
        <f>ROUND(96.5/S15*100,1)</f>
        <v>99.8</v>
      </c>
      <c r="T29" s="154">
        <f>ROUND(103.6/T15*100,1)</f>
        <v>102</v>
      </c>
      <c r="U29" s="154">
        <f>ROUND(101.5/U15*100,1)</f>
        <v>93.8</v>
      </c>
      <c r="V29" s="60">
        <f t="shared" ref="V29" si="3">ROUND(V27/V15*100,1)</f>
        <v>103</v>
      </c>
      <c r="W29" s="60">
        <f t="shared" ref="W29" si="4">ROUND(W27/W15*100,1)</f>
        <v>96.3</v>
      </c>
      <c r="X29" s="60">
        <f>ROUND(X27/X15*100,1)</f>
        <v>105.7</v>
      </c>
      <c r="Y29" s="60">
        <f>ROUND(Y27/Y15*100,1)</f>
        <v>97.3</v>
      </c>
    </row>
    <row r="30" spans="1:27" ht="16.5" customHeight="1">
      <c r="A30" s="61" t="s">
        <v>56</v>
      </c>
      <c r="B30" s="62" t="s">
        <v>57</v>
      </c>
      <c r="C30" s="219" t="s">
        <v>58</v>
      </c>
      <c r="D30" s="220"/>
      <c r="E30" s="219" t="s">
        <v>59</v>
      </c>
      <c r="F30" s="220"/>
      <c r="G30" s="219" t="s">
        <v>60</v>
      </c>
      <c r="H30" s="220"/>
      <c r="I30" s="63" t="s">
        <v>61</v>
      </c>
      <c r="J30" s="64" t="s">
        <v>59</v>
      </c>
      <c r="K30" s="219" t="s">
        <v>62</v>
      </c>
      <c r="L30" s="216"/>
      <c r="M30" s="182" t="s">
        <v>58</v>
      </c>
      <c r="N30" s="216"/>
      <c r="O30" s="216"/>
      <c r="P30" s="220"/>
      <c r="Q30" s="219" t="s">
        <v>58</v>
      </c>
      <c r="R30" s="216"/>
      <c r="S30" s="215" t="s">
        <v>63</v>
      </c>
      <c r="T30" s="216"/>
      <c r="U30" s="216"/>
      <c r="V30" s="216"/>
      <c r="W30" s="216"/>
      <c r="X30" s="217"/>
      <c r="Y30" s="169" t="s">
        <v>64</v>
      </c>
    </row>
    <row r="31" spans="1:27">
      <c r="B31" s="65" t="s">
        <v>133</v>
      </c>
      <c r="J31" s="66" t="s">
        <v>129</v>
      </c>
      <c r="Q31" s="2" t="s">
        <v>121</v>
      </c>
    </row>
    <row r="32" spans="1:27">
      <c r="B32" s="66" t="s">
        <v>132</v>
      </c>
      <c r="C32" s="67"/>
      <c r="D32" s="67"/>
      <c r="E32" s="67"/>
      <c r="F32" s="67"/>
      <c r="G32" s="67"/>
      <c r="H32" s="67"/>
      <c r="I32" s="67"/>
      <c r="J32" s="67"/>
      <c r="K32" s="68"/>
      <c r="L32" s="67"/>
      <c r="M32" s="67"/>
      <c r="N32" s="67"/>
      <c r="O32" s="67"/>
      <c r="Q32" s="2" t="s">
        <v>122</v>
      </c>
      <c r="R32" s="67"/>
    </row>
    <row r="33" spans="1:21">
      <c r="B33" s="66" t="s">
        <v>115</v>
      </c>
      <c r="C33" s="67"/>
      <c r="D33" s="67"/>
      <c r="E33" s="67"/>
      <c r="F33" s="67"/>
      <c r="G33" s="67"/>
      <c r="H33" s="67"/>
      <c r="I33" s="67"/>
      <c r="J33" s="1"/>
      <c r="K33" s="68"/>
      <c r="L33" s="67"/>
      <c r="M33" s="67"/>
      <c r="N33" s="67"/>
      <c r="O33" s="67"/>
      <c r="Q33" s="2" t="s">
        <v>123</v>
      </c>
      <c r="R33" s="67"/>
    </row>
    <row r="34" spans="1:21">
      <c r="B34" s="1" t="s">
        <v>65</v>
      </c>
      <c r="I34" s="70"/>
      <c r="K34" s="218"/>
      <c r="L34" s="218"/>
      <c r="M34" s="218"/>
      <c r="N34" s="218"/>
      <c r="O34" s="218"/>
      <c r="Q34" s="162" t="s">
        <v>135</v>
      </c>
      <c r="R34" s="71"/>
      <c r="S34" s="67"/>
      <c r="T34" s="67"/>
      <c r="U34" s="67"/>
    </row>
    <row r="35" spans="1:21">
      <c r="B35" s="133" t="s">
        <v>131</v>
      </c>
      <c r="C35" s="67"/>
      <c r="D35" s="67"/>
      <c r="E35" s="67"/>
      <c r="F35" s="67"/>
      <c r="G35" s="67"/>
      <c r="H35" s="67"/>
      <c r="I35" s="72"/>
      <c r="J35" s="73"/>
      <c r="K35" s="74"/>
      <c r="L35" s="67"/>
      <c r="M35" s="67"/>
      <c r="N35" s="67"/>
      <c r="O35" s="67"/>
      <c r="P35" s="67"/>
    </row>
    <row r="36" spans="1:21">
      <c r="I36" s="75"/>
      <c r="J36" s="70"/>
      <c r="K36" s="76"/>
    </row>
    <row r="37" spans="1:21">
      <c r="I37" s="75"/>
    </row>
    <row r="38" spans="1:21">
      <c r="F38" s="77"/>
      <c r="G38" s="78"/>
      <c r="H38" s="78"/>
      <c r="I38" s="75"/>
      <c r="J38" s="78"/>
    </row>
    <row r="39" spans="1:21">
      <c r="A39" s="1"/>
      <c r="F39" s="79"/>
      <c r="I39" s="75"/>
    </row>
    <row r="40" spans="1:21" ht="23.5">
      <c r="D40" s="80"/>
      <c r="K40" s="81"/>
    </row>
    <row r="41" spans="1:21">
      <c r="F41" s="82"/>
    </row>
  </sheetData>
  <mergeCells count="30">
    <mergeCell ref="S3:X3"/>
    <mergeCell ref="C3:D3"/>
    <mergeCell ref="E3:F3"/>
    <mergeCell ref="K3:L3"/>
    <mergeCell ref="M3:P3"/>
    <mergeCell ref="Q3:R3"/>
    <mergeCell ref="C4:C6"/>
    <mergeCell ref="E4:F5"/>
    <mergeCell ref="K4:L5"/>
    <mergeCell ref="M4:P5"/>
    <mergeCell ref="Q4:R5"/>
    <mergeCell ref="Y4:Y7"/>
    <mergeCell ref="E6:E7"/>
    <mergeCell ref="F6:F7"/>
    <mergeCell ref="M6:M7"/>
    <mergeCell ref="N6:N7"/>
    <mergeCell ref="O6:O7"/>
    <mergeCell ref="P6:P7"/>
    <mergeCell ref="Q6:Q7"/>
    <mergeCell ref="R6:R7"/>
    <mergeCell ref="T6:T7"/>
    <mergeCell ref="V4:W4"/>
    <mergeCell ref="S30:X30"/>
    <mergeCell ref="K34:O34"/>
    <mergeCell ref="C30:D30"/>
    <mergeCell ref="E30:F30"/>
    <mergeCell ref="G30:H30"/>
    <mergeCell ref="K30:L30"/>
    <mergeCell ref="M30:P30"/>
    <mergeCell ref="Q30:R30"/>
  </mergeCells>
  <phoneticPr fontId="3"/>
  <pageMargins left="0.70866141732283472" right="0.39370078740157483" top="0.74803149606299213" bottom="0.74803149606299213" header="0.31496062992125984" footer="0.31496062992125984"/>
  <pageSetup paperSize="9" scale="65" orientation="portrait" r:id="rId1"/>
  <colBreaks count="2" manualBreakCount="2">
    <brk id="9" max="1048575" man="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0001</vt:lpstr>
      <vt:lpstr>0002</vt:lpstr>
      <vt:lpstr>'0001'!Print_Area</vt:lpstr>
      <vt:lpstr>'0002'!Print_Area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片岡　充久</cp:lastModifiedBy>
  <cp:lastPrinted>2024-03-28T05:59:28Z</cp:lastPrinted>
  <dcterms:created xsi:type="dcterms:W3CDTF">2022-04-28T07:19:54Z</dcterms:created>
  <dcterms:modified xsi:type="dcterms:W3CDTF">2024-03-29T02:55:31Z</dcterms:modified>
</cp:coreProperties>
</file>