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3.ad.pref.shimane.jp\政策企画局\統計調査課\生活消費Ｇ\学校基本・学校保健調査\R03\02基本\10 R03確報作成・公表\02 県版作成\"/>
    </mc:Choice>
  </mc:AlternateContent>
  <bookViews>
    <workbookView xWindow="600" yWindow="135" windowWidth="19395" windowHeight="7815"/>
  </bookViews>
  <sheets>
    <sheet name="総括表R3" sheetId="8" r:id="rId1"/>
  </sheets>
  <definedNames>
    <definedName name="_xlnm.Print_Area" localSheetId="0">総括表R3!$A$1:$K$39</definedName>
  </definedNames>
  <calcPr calcId="162913"/>
</workbook>
</file>

<file path=xl/calcChain.xml><?xml version="1.0" encoding="utf-8"?>
<calcChain xmlns="http://schemas.openxmlformats.org/spreadsheetml/2006/main">
  <c r="T1" i="8" l="1"/>
  <c r="S1" i="8"/>
  <c r="R1" i="8"/>
  <c r="Q1" i="8"/>
  <c r="P1" i="8"/>
  <c r="O1" i="8"/>
  <c r="N1" i="8"/>
  <c r="M1" i="8"/>
  <c r="L1" i="8"/>
  <c r="T2" i="8"/>
  <c r="S2" i="8"/>
  <c r="R2" i="8"/>
  <c r="Q2" i="8"/>
  <c r="P2" i="8"/>
  <c r="O2" i="8"/>
  <c r="N2" i="8"/>
  <c r="M2" i="8"/>
  <c r="L2" i="8"/>
  <c r="T3" i="8"/>
  <c r="S3" i="8"/>
  <c r="R3" i="8"/>
  <c r="Q3" i="8"/>
  <c r="P3" i="8"/>
  <c r="O3" i="8"/>
  <c r="N3" i="8"/>
  <c r="M3" i="8"/>
  <c r="L3" i="8"/>
  <c r="E35" i="8"/>
  <c r="D35" i="8"/>
  <c r="D7" i="8" l="1"/>
  <c r="E7" i="8"/>
  <c r="F7" i="8"/>
  <c r="G7" i="8"/>
  <c r="H7" i="8"/>
  <c r="I7" i="8"/>
  <c r="J7" i="8"/>
  <c r="K7" i="8"/>
  <c r="C7" i="8"/>
  <c r="D8" i="8"/>
  <c r="E8" i="8"/>
  <c r="F8" i="8"/>
  <c r="G8" i="8"/>
  <c r="H8" i="8"/>
  <c r="I8" i="8"/>
  <c r="J8" i="8"/>
  <c r="K8" i="8"/>
  <c r="D6" i="8"/>
  <c r="E6" i="8"/>
  <c r="F6" i="8"/>
  <c r="G6" i="8"/>
  <c r="H6" i="8"/>
  <c r="I6" i="8"/>
  <c r="J6" i="8"/>
  <c r="K6" i="8"/>
  <c r="C6" i="8"/>
  <c r="H23" i="8" l="1"/>
  <c r="H22" i="8"/>
  <c r="H25" i="8"/>
  <c r="H26" i="8"/>
  <c r="H36" i="8"/>
  <c r="C36" i="8" l="1"/>
  <c r="K30" i="8"/>
  <c r="J30" i="8"/>
  <c r="I30" i="8"/>
  <c r="G30" i="8"/>
  <c r="F30" i="8"/>
  <c r="E30" i="8"/>
  <c r="D30" i="8"/>
  <c r="K27" i="8"/>
  <c r="J27" i="8"/>
  <c r="I27" i="8"/>
  <c r="G27" i="8"/>
  <c r="K21" i="8"/>
  <c r="J21" i="8"/>
  <c r="I21" i="8"/>
  <c r="H21" i="8"/>
  <c r="G21" i="8"/>
  <c r="F21" i="8"/>
  <c r="D21" i="8"/>
  <c r="C23" i="8"/>
  <c r="C21" i="8" s="1"/>
  <c r="C22" i="8"/>
  <c r="H34" i="8"/>
  <c r="H33" i="8"/>
  <c r="C34" i="8"/>
  <c r="C33" i="8"/>
  <c r="C31" i="8"/>
  <c r="C30" i="8" s="1"/>
  <c r="H31" i="8"/>
  <c r="H30" i="8" s="1"/>
  <c r="H29" i="8"/>
  <c r="H28" i="8"/>
  <c r="C29" i="8"/>
  <c r="C28" i="8"/>
  <c r="C27" i="8" s="1"/>
  <c r="C26" i="8"/>
  <c r="C25" i="8"/>
  <c r="C20" i="8"/>
  <c r="C19" i="8"/>
  <c r="H15" i="8"/>
  <c r="H14" i="8"/>
  <c r="K24" i="8"/>
  <c r="J24" i="8"/>
  <c r="I24" i="8"/>
  <c r="G24" i="8"/>
  <c r="F24" i="8"/>
  <c r="K32" i="8"/>
  <c r="J32" i="8"/>
  <c r="I32" i="8"/>
  <c r="G32" i="8"/>
  <c r="F32" i="8"/>
  <c r="K35" i="8"/>
  <c r="J35" i="8"/>
  <c r="I35" i="8"/>
  <c r="H35" i="8"/>
  <c r="G35" i="8"/>
  <c r="F35" i="8"/>
  <c r="D18" i="8"/>
  <c r="K18" i="8"/>
  <c r="J18" i="8"/>
  <c r="I18" i="8"/>
  <c r="G18" i="8"/>
  <c r="F18" i="8"/>
  <c r="H20" i="8"/>
  <c r="H19" i="8"/>
  <c r="H17" i="8"/>
  <c r="C17" i="8"/>
  <c r="K16" i="8"/>
  <c r="J16" i="8"/>
  <c r="I16" i="8"/>
  <c r="G16" i="8"/>
  <c r="F16" i="8"/>
  <c r="E16" i="8"/>
  <c r="D16" i="8"/>
  <c r="K13" i="8"/>
  <c r="J13" i="8"/>
  <c r="I13" i="8"/>
  <c r="G13" i="8"/>
  <c r="F13" i="8"/>
  <c r="C15" i="8"/>
  <c r="C14" i="8"/>
  <c r="H12" i="8"/>
  <c r="H11" i="8"/>
  <c r="H10" i="8"/>
  <c r="C12" i="8"/>
  <c r="C11" i="8"/>
  <c r="C10" i="8"/>
  <c r="K9" i="8"/>
  <c r="J9" i="8"/>
  <c r="I9" i="8"/>
  <c r="G9" i="8"/>
  <c r="F9" i="8"/>
  <c r="D9" i="8"/>
  <c r="C35" i="8" l="1"/>
  <c r="C8" i="8"/>
  <c r="H27" i="8"/>
  <c r="C13" i="8"/>
  <c r="C9" i="8"/>
  <c r="H9" i="8"/>
  <c r="H13" i="8"/>
  <c r="C18" i="8"/>
  <c r="C32" i="8"/>
  <c r="C16" i="8"/>
  <c r="C24" i="8"/>
  <c r="H16" i="8"/>
  <c r="H18" i="8"/>
  <c r="H24" i="8"/>
  <c r="H32" i="8"/>
  <c r="E32" i="8" l="1"/>
  <c r="D32" i="8"/>
  <c r="E27" i="8"/>
  <c r="F27" i="8"/>
  <c r="D27" i="8"/>
  <c r="E24" i="8"/>
  <c r="D24" i="8"/>
  <c r="E21" i="8"/>
  <c r="E18" i="8"/>
  <c r="E13" i="8"/>
  <c r="D13" i="8"/>
  <c r="E9" i="8"/>
  <c r="Q24" i="8" l="1"/>
  <c r="M21" i="8"/>
  <c r="N21" i="8"/>
  <c r="O21" i="8"/>
  <c r="P21" i="8"/>
  <c r="Q21" i="8"/>
  <c r="R21" i="8"/>
  <c r="S21" i="8"/>
  <c r="T21" i="8"/>
  <c r="L21" i="8"/>
  <c r="M27" i="8" l="1"/>
  <c r="L9" i="8"/>
  <c r="M9" i="8"/>
  <c r="N9" i="8"/>
  <c r="O9" i="8"/>
  <c r="P9" i="8"/>
  <c r="R9" i="8"/>
  <c r="S9" i="8"/>
  <c r="T9" i="8"/>
  <c r="L13" i="8"/>
  <c r="M13" i="8"/>
  <c r="N13" i="8"/>
  <c r="O13" i="8"/>
  <c r="P13" i="8"/>
  <c r="R13" i="8"/>
  <c r="S13" i="8"/>
  <c r="T13" i="8"/>
  <c r="L16" i="8"/>
  <c r="M16" i="8"/>
  <c r="N16" i="8"/>
  <c r="O16" i="8"/>
  <c r="P16" i="8"/>
  <c r="R16" i="8"/>
  <c r="S16" i="8"/>
  <c r="T16" i="8"/>
  <c r="L18" i="8"/>
  <c r="M18" i="8"/>
  <c r="N18" i="8"/>
  <c r="O18" i="8"/>
  <c r="P18" i="8"/>
  <c r="R18" i="8"/>
  <c r="S18" i="8"/>
  <c r="T18" i="8"/>
  <c r="L24" i="8"/>
  <c r="M24" i="8"/>
  <c r="N24" i="8"/>
  <c r="O24" i="8"/>
  <c r="P24" i="8"/>
  <c r="R24" i="8"/>
  <c r="S24" i="8"/>
  <c r="T24" i="8"/>
  <c r="L27" i="8"/>
  <c r="N27" i="8"/>
  <c r="O27" i="8"/>
  <c r="P27" i="8"/>
  <c r="R27" i="8"/>
  <c r="S27" i="8"/>
  <c r="T27" i="8"/>
  <c r="Q27" i="8"/>
  <c r="L30" i="8"/>
  <c r="M30" i="8"/>
  <c r="N30" i="8"/>
  <c r="O30" i="8"/>
  <c r="P30" i="8"/>
  <c r="R30" i="8"/>
  <c r="S30" i="8"/>
  <c r="T30" i="8"/>
  <c r="L32" i="8"/>
  <c r="M32" i="8"/>
  <c r="N32" i="8"/>
  <c r="O32" i="8"/>
  <c r="P32" i="8"/>
  <c r="R32" i="8"/>
  <c r="S32" i="8"/>
  <c r="T32" i="8"/>
  <c r="L35" i="8"/>
  <c r="M35" i="8"/>
  <c r="N35" i="8"/>
  <c r="O35" i="8"/>
  <c r="P35" i="8"/>
  <c r="R35" i="8"/>
  <c r="S35" i="8"/>
  <c r="T35" i="8"/>
  <c r="D5" i="8" l="1"/>
  <c r="Q30" i="8"/>
  <c r="C5" i="8"/>
  <c r="K5" i="8"/>
  <c r="G5" i="8"/>
  <c r="P5" i="8" s="1"/>
  <c r="Q32" i="8"/>
  <c r="Q18" i="8"/>
  <c r="Q9" i="8"/>
  <c r="J5" i="8"/>
  <c r="S5" i="8" s="1"/>
  <c r="Q35" i="8"/>
  <c r="Q16" i="8"/>
  <c r="Q13" i="8"/>
  <c r="I5" i="8"/>
  <c r="E5" i="8"/>
  <c r="M5" i="8"/>
  <c r="F5" i="8"/>
  <c r="L5" i="8" l="1"/>
  <c r="T5" i="8"/>
  <c r="N5" i="8"/>
  <c r="H5" i="8"/>
  <c r="R5" i="8"/>
  <c r="O5" i="8"/>
  <c r="Q5" i="8" l="1"/>
</calcChain>
</file>

<file path=xl/comments1.xml><?xml version="1.0" encoding="utf-8"?>
<comments xmlns="http://schemas.openxmlformats.org/spreadsheetml/2006/main">
  <authors>
    <author>Windows ユーザー</author>
  </authors>
  <commentList>
    <comment ref="C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数式が入っているセルがあるので、数字を入力するときは、注意
</t>
        </r>
      </text>
    </comment>
  </commentList>
</comments>
</file>

<file path=xl/sharedStrings.xml><?xml version="1.0" encoding="utf-8"?>
<sst xmlns="http://schemas.openxmlformats.org/spreadsheetml/2006/main" count="54" uniqueCount="38">
  <si>
    <t>島根県</t>
    <rPh sb="0" eb="3">
      <t>シマネケン</t>
    </rPh>
    <phoneticPr fontId="2"/>
  </si>
  <si>
    <t>区　　　分</t>
    <rPh sb="0" eb="5">
      <t>クブン</t>
    </rPh>
    <phoneticPr fontId="2"/>
  </si>
  <si>
    <t>学校数</t>
    <rPh sb="0" eb="3">
      <t>ガッコウスウ</t>
    </rPh>
    <phoneticPr fontId="2"/>
  </si>
  <si>
    <t>学級数</t>
    <rPh sb="0" eb="3">
      <t>ガッキュウスウ</t>
    </rPh>
    <phoneticPr fontId="2"/>
  </si>
  <si>
    <t>在学者数</t>
    <rPh sb="0" eb="3">
      <t>ザイガクシャ</t>
    </rPh>
    <rPh sb="3" eb="4">
      <t>スウ</t>
    </rPh>
    <phoneticPr fontId="2"/>
  </si>
  <si>
    <t>教員数</t>
    <rPh sb="0" eb="3">
      <t>キョウインスウ</t>
    </rPh>
    <phoneticPr fontId="2"/>
  </si>
  <si>
    <t>職員数</t>
    <rPh sb="0" eb="3">
      <t>ショクインスウ</t>
    </rPh>
    <phoneticPr fontId="2"/>
  </si>
  <si>
    <t>計</t>
    <rPh sb="0" eb="1">
      <t>ケイ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</si>
  <si>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</si>
  <si>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</si>
  <si>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本務者</t>
    <rPh sb="0" eb="2">
      <t>ホンム</t>
    </rPh>
    <rPh sb="2" eb="3">
      <t>シャ</t>
    </rPh>
    <phoneticPr fontId="2"/>
  </si>
  <si>
    <t>兼務者</t>
    <rPh sb="0" eb="2">
      <t>ケンム</t>
    </rPh>
    <rPh sb="2" eb="3">
      <t>シャ</t>
    </rPh>
    <phoneticPr fontId="2"/>
  </si>
  <si>
    <t>(本務者)</t>
    <rPh sb="1" eb="3">
      <t>ホンム</t>
    </rPh>
    <rPh sb="3" eb="4">
      <t>シャ</t>
    </rPh>
    <phoneticPr fontId="2"/>
  </si>
  <si>
    <t>国　立</t>
    <rPh sb="0" eb="3">
      <t>コクリツ</t>
    </rPh>
    <phoneticPr fontId="2"/>
  </si>
  <si>
    <t>公　立</t>
    <rPh sb="0" eb="1">
      <t>コウ</t>
    </rPh>
    <rPh sb="2" eb="3">
      <t>リツ</t>
    </rPh>
    <phoneticPr fontId="2"/>
  </si>
  <si>
    <t>私　立</t>
    <rPh sb="0" eb="3">
      <t>シリツ</t>
    </rPh>
    <phoneticPr fontId="2"/>
  </si>
  <si>
    <t>幼　稚　園</t>
    <rPh sb="0" eb="1">
      <t>ヨウ</t>
    </rPh>
    <rPh sb="2" eb="3">
      <t>オサナイ</t>
    </rPh>
    <rPh sb="4" eb="5">
      <t>エン</t>
    </rPh>
    <phoneticPr fontId="2"/>
  </si>
  <si>
    <t>公　立</t>
    <rPh sb="0" eb="3">
      <t>コウリツ</t>
    </rPh>
    <phoneticPr fontId="2"/>
  </si>
  <si>
    <t>小　学　校</t>
    <rPh sb="0" eb="1">
      <t>ショウ</t>
    </rPh>
    <rPh sb="2" eb="3">
      <t>ガク</t>
    </rPh>
    <rPh sb="4" eb="5">
      <t>コウ</t>
    </rPh>
    <phoneticPr fontId="2"/>
  </si>
  <si>
    <t>中　学　校</t>
    <rPh sb="0" eb="1">
      <t>ナカ</t>
    </rPh>
    <rPh sb="2" eb="3">
      <t>ガク</t>
    </rPh>
    <rPh sb="4" eb="5">
      <t>コウ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</si>
  <si>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</si>
  <si>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専 修 学 校</t>
    <rPh sb="0" eb="1">
      <t>アツム</t>
    </rPh>
    <rPh sb="2" eb="3">
      <t>オサム</t>
    </rPh>
    <rPh sb="4" eb="5">
      <t>ガク</t>
    </rPh>
    <rPh sb="6" eb="7">
      <t>コウ</t>
    </rPh>
    <phoneticPr fontId="2"/>
  </si>
  <si>
    <t>各 種 学 校</t>
    <rPh sb="0" eb="1">
      <t>カク</t>
    </rPh>
    <rPh sb="2" eb="3">
      <t>シュ</t>
    </rPh>
    <rPh sb="4" eb="5">
      <t>ガク</t>
    </rPh>
    <rPh sb="6" eb="7">
      <t>コウ</t>
    </rPh>
    <phoneticPr fontId="2"/>
  </si>
  <si>
    <t>幼保連携型
認定こども園</t>
    <rPh sb="0" eb="1">
      <t>ヨウ</t>
    </rPh>
    <rPh sb="1" eb="2">
      <t>ホ</t>
    </rPh>
    <rPh sb="2" eb="5">
      <t>レンケイガタ</t>
    </rPh>
    <rPh sb="6" eb="8">
      <t>ニンテイ</t>
    </rPh>
    <rPh sb="11" eb="12">
      <t>エン</t>
    </rPh>
    <phoneticPr fontId="2"/>
  </si>
  <si>
    <t>１ 総 括 表</t>
    <rPh sb="2" eb="3">
      <t>フサ</t>
    </rPh>
    <rPh sb="4" eb="5">
      <t>クク</t>
    </rPh>
    <rPh sb="6" eb="7">
      <t>ヒョウ</t>
    </rPh>
    <phoneticPr fontId="2"/>
  </si>
  <si>
    <r>
      <t>高 等 学 校
(</t>
    </r>
    <r>
      <rPr>
        <sz val="8"/>
        <rFont val="ＭＳ Ｐゴシック"/>
        <family val="3"/>
        <charset val="128"/>
      </rPr>
      <t>全日制・定時制)</t>
    </r>
    <rPh sb="0" eb="1">
      <t>タカ</t>
    </rPh>
    <rPh sb="2" eb="3">
      <t>ナド</t>
    </rPh>
    <rPh sb="4" eb="5">
      <t>ガク</t>
    </rPh>
    <rPh sb="6" eb="7">
      <t>コウ</t>
    </rPh>
    <rPh sb="9" eb="12">
      <t>ゼンニチセイ</t>
    </rPh>
    <rPh sb="13" eb="15">
      <t>テイジ</t>
    </rPh>
    <rPh sb="15" eb="16">
      <t>セイ</t>
    </rPh>
    <phoneticPr fontId="2"/>
  </si>
  <si>
    <t>(注1)</t>
    <rPh sb="1" eb="2">
      <t>チュウ</t>
    </rPh>
    <phoneticPr fontId="2"/>
  </si>
  <si>
    <t>(注2)</t>
    <rPh sb="1" eb="2">
      <t>チュウ</t>
    </rPh>
    <phoneticPr fontId="2"/>
  </si>
  <si>
    <t>(注3)</t>
    <rPh sb="1" eb="2">
      <t>チュウ</t>
    </rPh>
    <phoneticPr fontId="2"/>
  </si>
  <si>
    <t>義務教育学校</t>
    <rPh sb="0" eb="6">
      <t>ギムキョウイクガッコウ</t>
    </rPh>
    <phoneticPr fontId="13"/>
  </si>
  <si>
    <t>公　立</t>
    <rPh sb="0" eb="1">
      <t>コウ</t>
    </rPh>
    <rPh sb="2" eb="3">
      <t>リツ</t>
    </rPh>
    <phoneticPr fontId="13"/>
  </si>
  <si>
    <t>幼保連携型認定こども園の「教育・保育職員」については、「教員数」に置き換える。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phoneticPr fontId="2"/>
  </si>
  <si>
    <t>「学級数」について、高等学校（通信制）及び専修学校では「学科数」、各種学校では「課程数」に置き換える。</t>
    <rPh sb="10" eb="12">
      <t>コウトウ</t>
    </rPh>
    <rPh sb="12" eb="14">
      <t>ガッコウ</t>
    </rPh>
    <rPh sb="15" eb="18">
      <t>ツウシンセイ</t>
    </rPh>
    <rPh sb="19" eb="20">
      <t>オヨ</t>
    </rPh>
    <phoneticPr fontId="2"/>
  </si>
  <si>
    <t>私　立</t>
    <rPh sb="0" eb="1">
      <t>ワタシ</t>
    </rPh>
    <rPh sb="2" eb="3">
      <t>リツ</t>
    </rPh>
    <phoneticPr fontId="13"/>
  </si>
  <si>
    <t>公　立</t>
    <rPh sb="0" eb="1">
      <t>コウ</t>
    </rPh>
    <rPh sb="2" eb="3">
      <t>リツ</t>
    </rPh>
    <phoneticPr fontId="13"/>
  </si>
  <si>
    <r>
      <t>高 等 学 校
(通信制</t>
    </r>
    <r>
      <rPr>
        <sz val="8"/>
        <rFont val="ＭＳ Ｐゴシック"/>
        <family val="3"/>
        <charset val="128"/>
      </rPr>
      <t>)</t>
    </r>
    <rPh sb="0" eb="1">
      <t>タカ</t>
    </rPh>
    <rPh sb="2" eb="3">
      <t>ナド</t>
    </rPh>
    <rPh sb="4" eb="5">
      <t>ガク</t>
    </rPh>
    <rPh sb="6" eb="7">
      <t>コウ</t>
    </rPh>
    <rPh sb="9" eb="12">
      <t>ツウシンセイ</t>
    </rPh>
    <phoneticPr fontId="2"/>
  </si>
  <si>
    <t>高等学校（全・定）の学級数は、公立の本科の学級数である。（私立は公表数値無し。）</t>
    <rPh sb="5" eb="6">
      <t>ゼン</t>
    </rPh>
    <rPh sb="7" eb="8">
      <t>テイ</t>
    </rPh>
    <rPh sb="29" eb="31">
      <t>シリツ</t>
    </rPh>
    <rPh sb="32" eb="34">
      <t>コウヒョウ</t>
    </rPh>
    <rPh sb="34" eb="36">
      <t>スウチ</t>
    </rPh>
    <rPh sb="36" eb="37">
      <t>ナ</t>
    </rPh>
    <phoneticPr fontId="2"/>
  </si>
  <si>
    <t>※計欄等には、数式が入力されているので、数式が入力されているセルには入力しないよう注意すること。</t>
    <rPh sb="1" eb="2">
      <t>ケイ</t>
    </rPh>
    <rPh sb="2" eb="3">
      <t>ラン</t>
    </rPh>
    <rPh sb="3" eb="4">
      <t>トウ</t>
    </rPh>
    <rPh sb="7" eb="9">
      <t>スウシキ</t>
    </rPh>
    <rPh sb="10" eb="12">
      <t>ニュウリョク</t>
    </rPh>
    <rPh sb="20" eb="22">
      <t>スウシキ</t>
    </rPh>
    <rPh sb="23" eb="25">
      <t>ニュウリョク</t>
    </rPh>
    <rPh sb="34" eb="36">
      <t>ニュウリョク</t>
    </rPh>
    <rPh sb="41" eb="43">
      <t>チュウイ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</si>
</sst>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7">
    <font>
      <sz val="11"/>
      <color theme="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41" fontId="4" fillId="0" borderId="2" xfId="1" applyNumberFormat="1" applyFont="1" applyBorder="1" applyAlignment="1">
      <alignment vertical="top"/>
    </xf>
    <xf numFmtId="41" fontId="4" fillId="0" borderId="0" xfId="1" applyNumberFormat="1" applyFont="1" applyBorder="1" applyAlignment="1">
      <alignment vertical="top"/>
    </xf>
    <xf numFmtId="0" fontId="6" fillId="0" borderId="0" xfId="1" applyFont="1" applyBorder="1">
      <alignment vertical="center"/>
    </xf>
    <xf numFmtId="41" fontId="4" fillId="0" borderId="5" xfId="1" applyNumberFormat="1" applyFont="1" applyBorder="1" applyAlignment="1">
      <alignment vertical="top"/>
    </xf>
    <xf numFmtId="41" fontId="4" fillId="0" borderId="6" xfId="1" applyNumberFormat="1" applyFont="1" applyBorder="1" applyAlignment="1">
      <alignment vertical="top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horizontal="center" vertical="top"/>
    </xf>
    <xf numFmtId="0" fontId="4" fillId="0" borderId="7" xfId="1" applyFont="1" applyBorder="1" applyAlignment="1">
      <alignment horizontal="center" vertical="top"/>
    </xf>
    <xf numFmtId="0" fontId="4" fillId="0" borderId="5" xfId="1" applyFont="1" applyBorder="1" applyAlignment="1">
      <alignment vertical="top"/>
    </xf>
    <xf numFmtId="0" fontId="4" fillId="0" borderId="8" xfId="1" applyFont="1" applyBorder="1" applyAlignment="1">
      <alignment horizontal="center" vertical="top"/>
    </xf>
    <xf numFmtId="0" fontId="5" fillId="0" borderId="0" xfId="1" applyFont="1" applyBorder="1" applyAlignment="1">
      <alignment vertical="top"/>
    </xf>
    <xf numFmtId="0" fontId="5" fillId="0" borderId="5" xfId="1" applyFont="1" applyBorder="1" applyAlignment="1">
      <alignment vertical="top"/>
    </xf>
    <xf numFmtId="0" fontId="5" fillId="0" borderId="4" xfId="1" applyFont="1" applyBorder="1" applyAlignment="1">
      <alignment vertical="top"/>
    </xf>
    <xf numFmtId="0" fontId="7" fillId="0" borderId="0" xfId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1" applyFont="1">
      <alignment vertical="center"/>
    </xf>
    <xf numFmtId="0" fontId="12" fillId="0" borderId="0" xfId="0" applyFont="1">
      <alignment vertical="center"/>
    </xf>
    <xf numFmtId="41" fontId="8" fillId="0" borderId="0" xfId="1" applyNumberFormat="1" applyFont="1" applyBorder="1" applyAlignment="1">
      <alignment vertical="center"/>
    </xf>
    <xf numFmtId="41" fontId="8" fillId="0" borderId="2" xfId="1" applyNumberFormat="1" applyFont="1" applyBorder="1" applyAlignment="1">
      <alignment vertical="center"/>
    </xf>
    <xf numFmtId="41" fontId="8" fillId="0" borderId="9" xfId="1" applyNumberFormat="1" applyFont="1" applyBorder="1" applyAlignment="1">
      <alignment vertical="center"/>
    </xf>
    <xf numFmtId="41" fontId="8" fillId="0" borderId="9" xfId="1" applyNumberFormat="1" applyFont="1" applyBorder="1" applyAlignment="1">
      <alignment horizontal="center" vertical="center"/>
    </xf>
    <xf numFmtId="41" fontId="8" fillId="0" borderId="0" xfId="1" applyNumberFormat="1" applyFont="1" applyBorder="1" applyAlignment="1">
      <alignment horizontal="center" vertical="center"/>
    </xf>
    <xf numFmtId="41" fontId="8" fillId="0" borderId="10" xfId="1" applyNumberFormat="1" applyFont="1" applyBorder="1" applyAlignment="1">
      <alignment vertical="center"/>
    </xf>
    <xf numFmtId="41" fontId="10" fillId="0" borderId="2" xfId="1" applyNumberFormat="1" applyFont="1" applyBorder="1" applyAlignment="1">
      <alignment vertical="center"/>
    </xf>
    <xf numFmtId="41" fontId="10" fillId="0" borderId="0" xfId="1" applyNumberFormat="1" applyFont="1" applyBorder="1" applyAlignment="1">
      <alignment vertical="center"/>
    </xf>
    <xf numFmtId="0" fontId="14" fillId="0" borderId="0" xfId="1" applyFont="1" applyBorder="1">
      <alignment vertical="center"/>
    </xf>
    <xf numFmtId="0" fontId="14" fillId="0" borderId="0" xfId="1" applyFont="1">
      <alignment vertical="center"/>
    </xf>
    <xf numFmtId="0" fontId="15" fillId="0" borderId="0" xfId="0" applyFont="1">
      <alignment vertical="center"/>
    </xf>
    <xf numFmtId="0" fontId="5" fillId="0" borderId="4" xfId="1" applyFont="1" applyBorder="1" applyAlignment="1">
      <alignment horizontal="center" vertical="center"/>
    </xf>
    <xf numFmtId="41" fontId="5" fillId="0" borderId="2" xfId="1" applyNumberFormat="1" applyFont="1" applyBorder="1" applyAlignment="1">
      <alignment vertical="center"/>
    </xf>
    <xf numFmtId="41" fontId="5" fillId="0" borderId="0" xfId="1" applyNumberFormat="1" applyFont="1" applyBorder="1" applyAlignment="1">
      <alignment vertical="center"/>
    </xf>
    <xf numFmtId="41" fontId="5" fillId="0" borderId="6" xfId="1" applyNumberFormat="1" applyFont="1" applyBorder="1" applyAlignment="1">
      <alignment vertical="center"/>
    </xf>
    <xf numFmtId="41" fontId="5" fillId="0" borderId="5" xfId="1" applyNumberFormat="1" applyFont="1" applyBorder="1" applyAlignment="1">
      <alignment vertical="center"/>
    </xf>
    <xf numFmtId="41" fontId="5" fillId="0" borderId="2" xfId="1" applyNumberFormat="1" applyFont="1" applyBorder="1" applyAlignment="1">
      <alignment horizontal="right" vertical="center"/>
    </xf>
    <xf numFmtId="41" fontId="5" fillId="0" borderId="0" xfId="1" applyNumberFormat="1" applyFont="1" applyBorder="1" applyAlignment="1">
      <alignment horizontal="right" vertical="center"/>
    </xf>
    <xf numFmtId="41" fontId="5" fillId="0" borderId="5" xfId="1" applyNumberFormat="1" applyFont="1" applyBorder="1" applyAlignment="1">
      <alignment horizontal="right" vertical="center"/>
    </xf>
    <xf numFmtId="41" fontId="5" fillId="0" borderId="3" xfId="1" applyNumberFormat="1" applyFont="1" applyBorder="1" applyAlignment="1">
      <alignment vertical="center"/>
    </xf>
    <xf numFmtId="41" fontId="5" fillId="0" borderId="4" xfId="1" applyNumberFormat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41" fontId="8" fillId="0" borderId="10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41" fontId="5" fillId="0" borderId="5" xfId="1" applyNumberFormat="1" applyFont="1" applyFill="1" applyBorder="1" applyAlignment="1">
      <alignment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</sheetPr>
  <dimension ref="A1:T48"/>
  <sheetViews>
    <sheetView tabSelected="1" view="pageBreakPreview" zoomScaleNormal="10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P11" sqref="P11"/>
    </sheetView>
  </sheetViews>
  <sheetFormatPr defaultRowHeight="13.5"/>
  <cols>
    <col min="1" max="1" width="4.625" customWidth="1"/>
    <col min="2" max="5" width="7.625" customWidth="1"/>
    <col min="6" max="6" width="7.5" customWidth="1"/>
    <col min="7" max="7" width="9.125" customWidth="1"/>
    <col min="8" max="11" width="7.625" customWidth="1"/>
  </cols>
  <sheetData>
    <row r="1" spans="1:20" ht="21">
      <c r="A1" s="5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8" t="str">
        <f>IF(C5=SUM(C9,C13,C16,C18,C21,C24,C27,C30,C32,C35),"OK","ERR")</f>
        <v>OK</v>
      </c>
      <c r="M1" s="18" t="str">
        <f t="shared" ref="M1:T1" si="0">IF(D5=SUM(D9,D13,D16,D18,D21,D24,D27,D30,D32,D35),"OK","ERR")</f>
        <v>OK</v>
      </c>
      <c r="N1" s="18" t="str">
        <f t="shared" si="0"/>
        <v>OK</v>
      </c>
      <c r="O1" s="18" t="str">
        <f t="shared" si="0"/>
        <v>OK</v>
      </c>
      <c r="P1" s="18" t="str">
        <f t="shared" si="0"/>
        <v>OK</v>
      </c>
      <c r="Q1" s="18" t="str">
        <f t="shared" si="0"/>
        <v>OK</v>
      </c>
      <c r="R1" s="18" t="str">
        <f t="shared" si="0"/>
        <v>OK</v>
      </c>
      <c r="S1" s="18" t="str">
        <f t="shared" si="0"/>
        <v>OK</v>
      </c>
      <c r="T1" s="18" t="str">
        <f t="shared" si="0"/>
        <v>OK</v>
      </c>
    </row>
    <row r="2" spans="1:20" ht="17.25" customHeight="1">
      <c r="A2" s="16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t="str">
        <f>IF(C6=SUM(C10,C22),"OK","ERR")</f>
        <v>OK</v>
      </c>
      <c r="M2" t="str">
        <f t="shared" ref="M2:T2" si="1">IF(D6=SUM(D10,D22),"OK","ERR")</f>
        <v>OK</v>
      </c>
      <c r="N2" t="str">
        <f t="shared" si="1"/>
        <v>OK</v>
      </c>
      <c r="O2" t="str">
        <f t="shared" si="1"/>
        <v>OK</v>
      </c>
      <c r="P2" t="str">
        <f t="shared" si="1"/>
        <v>OK</v>
      </c>
      <c r="Q2" t="str">
        <f t="shared" si="1"/>
        <v>OK</v>
      </c>
      <c r="R2" t="str">
        <f t="shared" si="1"/>
        <v>OK</v>
      </c>
      <c r="S2" t="str">
        <f t="shared" si="1"/>
        <v>OK</v>
      </c>
      <c r="T2" t="str">
        <f t="shared" si="1"/>
        <v>OK</v>
      </c>
    </row>
    <row r="3" spans="1:20" ht="18.75" customHeight="1">
      <c r="A3" s="53" t="s">
        <v>1</v>
      </c>
      <c r="B3" s="53"/>
      <c r="C3" s="55" t="s">
        <v>2</v>
      </c>
      <c r="D3" s="56"/>
      <c r="E3" s="56"/>
      <c r="F3" s="57" t="s">
        <v>3</v>
      </c>
      <c r="G3" s="57" t="s">
        <v>4</v>
      </c>
      <c r="H3" s="56" t="s">
        <v>5</v>
      </c>
      <c r="I3" s="56"/>
      <c r="J3" s="56"/>
      <c r="K3" s="2" t="s">
        <v>6</v>
      </c>
      <c r="L3" t="str">
        <f>IF(C7=SUM(C11,C14,C17,C19,C23,C25,C28,C31,C33),"OK","ERR")</f>
        <v>OK</v>
      </c>
      <c r="M3" t="str">
        <f>IF(D7=SUM(D11,D14,D17,D19,D23,D25,D28,D31,D33),"OK","ERR")</f>
        <v>OK</v>
      </c>
      <c r="N3" t="str">
        <f t="shared" ref="N3:T3" si="2">IF(E7=SUM(E11,E14,E17,E19,E23,E25,E28,E31,E33),"OK","ERR")</f>
        <v>OK</v>
      </c>
      <c r="O3" t="str">
        <f t="shared" si="2"/>
        <v>OK</v>
      </c>
      <c r="P3" t="str">
        <f t="shared" si="2"/>
        <v>OK</v>
      </c>
      <c r="Q3" t="str">
        <f t="shared" si="2"/>
        <v>OK</v>
      </c>
      <c r="R3" t="str">
        <f t="shared" si="2"/>
        <v>OK</v>
      </c>
      <c r="S3" t="str">
        <f t="shared" si="2"/>
        <v>OK</v>
      </c>
      <c r="T3" t="str">
        <f t="shared" si="2"/>
        <v>OK</v>
      </c>
    </row>
    <row r="4" spans="1:20" ht="18.75" customHeight="1">
      <c r="A4" s="54"/>
      <c r="B4" s="54"/>
      <c r="C4" s="50" t="s">
        <v>7</v>
      </c>
      <c r="D4" s="51" t="s">
        <v>8</v>
      </c>
      <c r="E4" s="51" t="s">
        <v>9</v>
      </c>
      <c r="F4" s="58"/>
      <c r="G4" s="59"/>
      <c r="H4" s="51" t="s">
        <v>7</v>
      </c>
      <c r="I4" s="51" t="s">
        <v>10</v>
      </c>
      <c r="J4" s="51" t="s">
        <v>11</v>
      </c>
      <c r="K4" s="52" t="s">
        <v>12</v>
      </c>
    </row>
    <row r="5" spans="1:20" s="18" customFormat="1" ht="24" customHeight="1">
      <c r="A5" s="60" t="s">
        <v>7</v>
      </c>
      <c r="B5" s="60"/>
      <c r="C5" s="27">
        <f t="shared" ref="C5:K5" si="3">SUM(C6:C8)</f>
        <v>508</v>
      </c>
      <c r="D5" s="28">
        <f t="shared" si="3"/>
        <v>484</v>
      </c>
      <c r="E5" s="28">
        <f t="shared" si="3"/>
        <v>24</v>
      </c>
      <c r="F5" s="28">
        <f t="shared" si="3"/>
        <v>3957</v>
      </c>
      <c r="G5" s="28">
        <f t="shared" si="3"/>
        <v>79098</v>
      </c>
      <c r="H5" s="28">
        <f t="shared" si="3"/>
        <v>11072</v>
      </c>
      <c r="I5" s="28">
        <f t="shared" si="3"/>
        <v>8664</v>
      </c>
      <c r="J5" s="28">
        <f t="shared" si="3"/>
        <v>2408</v>
      </c>
      <c r="K5" s="28">
        <f t="shared" si="3"/>
        <v>1436</v>
      </c>
      <c r="L5" s="18" t="str">
        <f t="shared" ref="L5:T5" si="4">IF(C5=SUM(C6:C8),"OK","ERR")</f>
        <v>OK</v>
      </c>
      <c r="M5" s="18" t="str">
        <f t="shared" si="4"/>
        <v>OK</v>
      </c>
      <c r="N5" s="18" t="str">
        <f t="shared" si="4"/>
        <v>OK</v>
      </c>
      <c r="O5" s="18" t="str">
        <f t="shared" si="4"/>
        <v>OK</v>
      </c>
      <c r="P5" s="18" t="str">
        <f t="shared" si="4"/>
        <v>OK</v>
      </c>
      <c r="Q5" s="18" t="str">
        <f t="shared" si="4"/>
        <v>OK</v>
      </c>
      <c r="R5" s="18" t="str">
        <f t="shared" si="4"/>
        <v>OK</v>
      </c>
      <c r="S5" s="18" t="str">
        <f t="shared" si="4"/>
        <v>OK</v>
      </c>
      <c r="T5" s="18" t="str">
        <f t="shared" si="4"/>
        <v>OK</v>
      </c>
    </row>
    <row r="6" spans="1:20" ht="18.75" customHeight="1">
      <c r="A6" s="8"/>
      <c r="B6" s="9" t="s">
        <v>13</v>
      </c>
      <c r="C6" s="3">
        <f>+C10+C22</f>
        <v>2</v>
      </c>
      <c r="D6" s="4">
        <f t="shared" ref="D6:K6" si="5">+D10+D22</f>
        <v>2</v>
      </c>
      <c r="E6" s="4">
        <f t="shared" si="5"/>
        <v>0</v>
      </c>
      <c r="F6" s="4">
        <f t="shared" si="5"/>
        <v>26</v>
      </c>
      <c r="G6" s="4">
        <f t="shared" si="5"/>
        <v>760</v>
      </c>
      <c r="H6" s="4">
        <f t="shared" si="5"/>
        <v>55</v>
      </c>
      <c r="I6" s="4">
        <f t="shared" si="5"/>
        <v>54</v>
      </c>
      <c r="J6" s="4">
        <f t="shared" si="5"/>
        <v>1</v>
      </c>
      <c r="K6" s="4">
        <f t="shared" si="5"/>
        <v>2</v>
      </c>
      <c r="M6" s="18"/>
    </row>
    <row r="7" spans="1:20" ht="18.75" customHeight="1">
      <c r="A7" s="8"/>
      <c r="B7" s="10" t="s">
        <v>14</v>
      </c>
      <c r="C7" s="3">
        <f>C11+C14+C17+C19+C23+C25+C28+C31+C33</f>
        <v>420</v>
      </c>
      <c r="D7" s="4">
        <f t="shared" ref="D7:K7" si="6">D11+D14+D17+D19+D23+D25+D28+D31+D33</f>
        <v>415</v>
      </c>
      <c r="E7" s="4">
        <f t="shared" si="6"/>
        <v>5</v>
      </c>
      <c r="F7" s="4">
        <f t="shared" si="6"/>
        <v>3758</v>
      </c>
      <c r="G7" s="4">
        <f t="shared" si="6"/>
        <v>69329</v>
      </c>
      <c r="H7" s="4">
        <f t="shared" si="6"/>
        <v>8904</v>
      </c>
      <c r="I7" s="4">
        <f t="shared" si="6"/>
        <v>7620</v>
      </c>
      <c r="J7" s="4">
        <f t="shared" si="6"/>
        <v>1284</v>
      </c>
      <c r="K7" s="4">
        <f t="shared" si="6"/>
        <v>1176</v>
      </c>
      <c r="M7" s="18"/>
    </row>
    <row r="8" spans="1:20" ht="18.75" customHeight="1">
      <c r="A8" s="11"/>
      <c r="B8" s="12" t="s">
        <v>15</v>
      </c>
      <c r="C8" s="7">
        <f>+C12+C15+C20+C26+C29+C34+C36</f>
        <v>86</v>
      </c>
      <c r="D8" s="6">
        <f t="shared" ref="D8:K8" si="7">+D12+D15+D20+D26+D29+D34+D36</f>
        <v>67</v>
      </c>
      <c r="E8" s="6">
        <f t="shared" si="7"/>
        <v>19</v>
      </c>
      <c r="F8" s="6">
        <f t="shared" si="7"/>
        <v>173</v>
      </c>
      <c r="G8" s="6">
        <f t="shared" si="7"/>
        <v>9009</v>
      </c>
      <c r="H8" s="6">
        <f t="shared" si="7"/>
        <v>2113</v>
      </c>
      <c r="I8" s="6">
        <f t="shared" si="7"/>
        <v>990</v>
      </c>
      <c r="J8" s="6">
        <f t="shared" si="7"/>
        <v>1123</v>
      </c>
      <c r="K8" s="6">
        <f t="shared" si="7"/>
        <v>258</v>
      </c>
      <c r="M8" s="18"/>
    </row>
    <row r="9" spans="1:20" s="18" customFormat="1" ht="24" customHeight="1">
      <c r="A9" s="65" t="s">
        <v>16</v>
      </c>
      <c r="B9" s="62"/>
      <c r="C9" s="23">
        <f>SUM(C10:C12)</f>
        <v>85</v>
      </c>
      <c r="D9" s="21">
        <f>SUM(D10:D12)</f>
        <v>85</v>
      </c>
      <c r="E9" s="21">
        <f t="shared" ref="E9:K9" si="8">SUM(E10:E12)</f>
        <v>0</v>
      </c>
      <c r="F9" s="21">
        <f t="shared" si="8"/>
        <v>193</v>
      </c>
      <c r="G9" s="21">
        <f t="shared" si="8"/>
        <v>2595</v>
      </c>
      <c r="H9" s="21">
        <f t="shared" si="8"/>
        <v>573</v>
      </c>
      <c r="I9" s="21">
        <f t="shared" si="8"/>
        <v>375</v>
      </c>
      <c r="J9" s="21">
        <f t="shared" si="8"/>
        <v>198</v>
      </c>
      <c r="K9" s="21">
        <f t="shared" si="8"/>
        <v>11</v>
      </c>
      <c r="L9" s="18" t="str">
        <f t="shared" ref="L9:T9" si="9">IF(C9=SUM(C10:C12),"OK","ERR")</f>
        <v>OK</v>
      </c>
      <c r="M9" s="18" t="str">
        <f t="shared" si="9"/>
        <v>OK</v>
      </c>
      <c r="N9" s="18" t="str">
        <f t="shared" si="9"/>
        <v>OK</v>
      </c>
      <c r="O9" s="18" t="str">
        <f t="shared" si="9"/>
        <v>OK</v>
      </c>
      <c r="P9" s="18" t="str">
        <f t="shared" si="9"/>
        <v>OK</v>
      </c>
      <c r="Q9" s="18" t="str">
        <f t="shared" si="9"/>
        <v>OK</v>
      </c>
      <c r="R9" s="18" t="str">
        <f t="shared" si="9"/>
        <v>OK</v>
      </c>
      <c r="S9" s="18" t="str">
        <f t="shared" si="9"/>
        <v>OK</v>
      </c>
      <c r="T9" s="18" t="str">
        <f t="shared" si="9"/>
        <v>OK</v>
      </c>
    </row>
    <row r="10" spans="1:20" ht="18.75" customHeight="1">
      <c r="A10" s="13"/>
      <c r="B10" s="42" t="s">
        <v>13</v>
      </c>
      <c r="C10" s="33">
        <f>SUM(D10:E10)</f>
        <v>1</v>
      </c>
      <c r="D10" s="34">
        <v>1</v>
      </c>
      <c r="E10" s="34">
        <v>0</v>
      </c>
      <c r="F10" s="34">
        <v>2</v>
      </c>
      <c r="G10" s="34">
        <v>50</v>
      </c>
      <c r="H10" s="34">
        <f t="shared" ref="H10:H12" si="10">SUM(I10:J10)</f>
        <v>8</v>
      </c>
      <c r="I10" s="34">
        <v>7</v>
      </c>
      <c r="J10" s="34">
        <v>1</v>
      </c>
      <c r="K10" s="34">
        <v>0</v>
      </c>
      <c r="M10" s="18"/>
    </row>
    <row r="11" spans="1:20" ht="18.75" customHeight="1">
      <c r="A11" s="13"/>
      <c r="B11" s="42" t="s">
        <v>17</v>
      </c>
      <c r="C11" s="33">
        <f t="shared" ref="C11:C12" si="11">SUM(D11:E11)</f>
        <v>74</v>
      </c>
      <c r="D11" s="34">
        <v>74</v>
      </c>
      <c r="E11" s="34">
        <v>0</v>
      </c>
      <c r="F11" s="34">
        <v>173</v>
      </c>
      <c r="G11" s="34">
        <v>2275</v>
      </c>
      <c r="H11" s="34">
        <f t="shared" si="10"/>
        <v>518</v>
      </c>
      <c r="I11" s="34">
        <v>332</v>
      </c>
      <c r="J11" s="34">
        <v>186</v>
      </c>
      <c r="K11" s="34">
        <v>5</v>
      </c>
      <c r="M11" s="18"/>
    </row>
    <row r="12" spans="1:20" ht="18.75" customHeight="1">
      <c r="A12" s="14"/>
      <c r="B12" s="43" t="s">
        <v>15</v>
      </c>
      <c r="C12" s="35">
        <f t="shared" si="11"/>
        <v>10</v>
      </c>
      <c r="D12" s="36">
        <v>10</v>
      </c>
      <c r="E12" s="36">
        <v>0</v>
      </c>
      <c r="F12" s="36">
        <v>18</v>
      </c>
      <c r="G12" s="36">
        <v>270</v>
      </c>
      <c r="H12" s="34">
        <f t="shared" si="10"/>
        <v>47</v>
      </c>
      <c r="I12" s="36">
        <v>36</v>
      </c>
      <c r="J12" s="36">
        <v>11</v>
      </c>
      <c r="K12" s="36">
        <v>6</v>
      </c>
      <c r="M12" s="18"/>
    </row>
    <row r="13" spans="1:20" ht="24" customHeight="1">
      <c r="A13" s="66" t="s">
        <v>23</v>
      </c>
      <c r="B13" s="67"/>
      <c r="C13" s="24">
        <f t="shared" ref="C13:K13" si="12">SUM(C14:C15)</f>
        <v>20</v>
      </c>
      <c r="D13" s="25">
        <f t="shared" si="12"/>
        <v>20</v>
      </c>
      <c r="E13" s="25">
        <f t="shared" si="12"/>
        <v>0</v>
      </c>
      <c r="F13" s="25">
        <f t="shared" si="12"/>
        <v>69</v>
      </c>
      <c r="G13" s="25">
        <f t="shared" si="12"/>
        <v>1944</v>
      </c>
      <c r="H13" s="26">
        <f t="shared" si="12"/>
        <v>438</v>
      </c>
      <c r="I13" s="25">
        <f t="shared" si="12"/>
        <v>396</v>
      </c>
      <c r="J13" s="25">
        <f t="shared" si="12"/>
        <v>42</v>
      </c>
      <c r="K13" s="25">
        <f t="shared" si="12"/>
        <v>83</v>
      </c>
      <c r="L13" t="str">
        <f t="shared" ref="L13:T13" si="13">IF(C13=SUM(C14:C15),"OK","ERR")</f>
        <v>OK</v>
      </c>
      <c r="M13" s="18" t="str">
        <f t="shared" si="13"/>
        <v>OK</v>
      </c>
      <c r="N13" t="str">
        <f t="shared" si="13"/>
        <v>OK</v>
      </c>
      <c r="O13" t="str">
        <f t="shared" si="13"/>
        <v>OK</v>
      </c>
      <c r="P13" t="str">
        <f t="shared" si="13"/>
        <v>OK</v>
      </c>
      <c r="Q13" t="str">
        <f t="shared" si="13"/>
        <v>OK</v>
      </c>
      <c r="R13" t="str">
        <f t="shared" si="13"/>
        <v>OK</v>
      </c>
      <c r="S13" t="str">
        <f t="shared" si="13"/>
        <v>OK</v>
      </c>
      <c r="T13" t="str">
        <f t="shared" si="13"/>
        <v>OK</v>
      </c>
    </row>
    <row r="14" spans="1:20" ht="18.75" customHeight="1">
      <c r="A14" s="13"/>
      <c r="B14" s="42" t="s">
        <v>17</v>
      </c>
      <c r="C14" s="33">
        <f t="shared" ref="C14:C23" si="14">SUM(D14:E14)</f>
        <v>2</v>
      </c>
      <c r="D14" s="34">
        <v>2</v>
      </c>
      <c r="E14" s="38">
        <v>0</v>
      </c>
      <c r="F14" s="34">
        <v>9</v>
      </c>
      <c r="G14" s="34">
        <v>170</v>
      </c>
      <c r="H14" s="34">
        <f t="shared" ref="H14:H15" si="15">SUM(I14:J14)</f>
        <v>50</v>
      </c>
      <c r="I14" s="34">
        <v>43</v>
      </c>
      <c r="J14" s="38">
        <v>7</v>
      </c>
      <c r="K14" s="34">
        <v>6</v>
      </c>
      <c r="M14" s="18"/>
    </row>
    <row r="15" spans="1:20" ht="18.75" customHeight="1">
      <c r="A15" s="14"/>
      <c r="B15" s="43" t="s">
        <v>15</v>
      </c>
      <c r="C15" s="35">
        <f t="shared" si="14"/>
        <v>18</v>
      </c>
      <c r="D15" s="36">
        <v>18</v>
      </c>
      <c r="E15" s="36">
        <v>0</v>
      </c>
      <c r="F15" s="36">
        <v>60</v>
      </c>
      <c r="G15" s="36">
        <v>1774</v>
      </c>
      <c r="H15" s="36">
        <f t="shared" si="15"/>
        <v>388</v>
      </c>
      <c r="I15" s="36">
        <v>353</v>
      </c>
      <c r="J15" s="36">
        <v>35</v>
      </c>
      <c r="K15" s="36">
        <v>77</v>
      </c>
      <c r="M15" s="18"/>
    </row>
    <row r="16" spans="1:20" s="18" customFormat="1" ht="24" customHeight="1">
      <c r="A16" s="63" t="s">
        <v>18</v>
      </c>
      <c r="B16" s="64"/>
      <c r="C16" s="22">
        <f t="shared" ref="C16:K16" si="16">SUM(C17:C17)</f>
        <v>197</v>
      </c>
      <c r="D16" s="21">
        <f t="shared" si="16"/>
        <v>195</v>
      </c>
      <c r="E16" s="21">
        <f t="shared" si="16"/>
        <v>2</v>
      </c>
      <c r="F16" s="21">
        <f t="shared" si="16"/>
        <v>1938</v>
      </c>
      <c r="G16" s="21">
        <f t="shared" si="16"/>
        <v>33162</v>
      </c>
      <c r="H16" s="21">
        <f t="shared" si="16"/>
        <v>3447</v>
      </c>
      <c r="I16" s="21">
        <f t="shared" si="16"/>
        <v>3095</v>
      </c>
      <c r="J16" s="21">
        <f t="shared" si="16"/>
        <v>352</v>
      </c>
      <c r="K16" s="21">
        <f t="shared" si="16"/>
        <v>417</v>
      </c>
      <c r="L16" s="18" t="str">
        <f t="shared" ref="L16:T16" si="17">IF(C16=SUM(C17:C17),"OK","ERR")</f>
        <v>OK</v>
      </c>
      <c r="M16" s="18" t="str">
        <f t="shared" si="17"/>
        <v>OK</v>
      </c>
      <c r="N16" s="18" t="str">
        <f t="shared" si="17"/>
        <v>OK</v>
      </c>
      <c r="O16" s="18" t="str">
        <f t="shared" si="17"/>
        <v>OK</v>
      </c>
      <c r="P16" s="18" t="str">
        <f t="shared" si="17"/>
        <v>OK</v>
      </c>
      <c r="Q16" s="18" t="str">
        <f t="shared" si="17"/>
        <v>OK</v>
      </c>
      <c r="R16" s="18" t="str">
        <f t="shared" si="17"/>
        <v>OK</v>
      </c>
      <c r="S16" s="18" t="str">
        <f t="shared" si="17"/>
        <v>OK</v>
      </c>
      <c r="T16" s="18" t="str">
        <f t="shared" si="17"/>
        <v>OK</v>
      </c>
    </row>
    <row r="17" spans="1:20" ht="18.75" customHeight="1">
      <c r="A17" s="13"/>
      <c r="B17" s="42" t="s">
        <v>17</v>
      </c>
      <c r="C17" s="33">
        <f t="shared" si="14"/>
        <v>197</v>
      </c>
      <c r="D17" s="34">
        <v>195</v>
      </c>
      <c r="E17" s="34">
        <v>2</v>
      </c>
      <c r="F17" s="34">
        <v>1938</v>
      </c>
      <c r="G17" s="34">
        <v>33162</v>
      </c>
      <c r="H17" s="34">
        <f t="shared" ref="H17" si="18">SUM(I17:J17)</f>
        <v>3447</v>
      </c>
      <c r="I17" s="34">
        <v>3095</v>
      </c>
      <c r="J17" s="34">
        <v>352</v>
      </c>
      <c r="K17" s="34">
        <v>417</v>
      </c>
      <c r="M17" s="18"/>
    </row>
    <row r="18" spans="1:20" s="18" customFormat="1" ht="24" customHeight="1">
      <c r="A18" s="65" t="s">
        <v>19</v>
      </c>
      <c r="B18" s="62"/>
      <c r="C18" s="23">
        <f t="shared" ref="C18:K18" si="19">SUM(C19:C20)</f>
        <v>95</v>
      </c>
      <c r="D18" s="26">
        <f t="shared" si="19"/>
        <v>93</v>
      </c>
      <c r="E18" s="26">
        <f t="shared" si="19"/>
        <v>2</v>
      </c>
      <c r="F18" s="26">
        <f t="shared" si="19"/>
        <v>800</v>
      </c>
      <c r="G18" s="26">
        <f t="shared" si="19"/>
        <v>17040</v>
      </c>
      <c r="H18" s="47">
        <f t="shared" si="19"/>
        <v>2114</v>
      </c>
      <c r="I18" s="47">
        <f t="shared" si="19"/>
        <v>1823</v>
      </c>
      <c r="J18" s="26">
        <f t="shared" si="19"/>
        <v>291</v>
      </c>
      <c r="K18" s="26">
        <f t="shared" si="19"/>
        <v>217</v>
      </c>
      <c r="L18" s="18" t="str">
        <f t="shared" ref="L18:T18" si="20">IF(C18=SUM(C19:C20),"OK","ERR")</f>
        <v>OK</v>
      </c>
      <c r="M18" s="18" t="str">
        <f t="shared" si="20"/>
        <v>OK</v>
      </c>
      <c r="N18" s="18" t="str">
        <f t="shared" si="20"/>
        <v>OK</v>
      </c>
      <c r="O18" s="18" t="str">
        <f t="shared" si="20"/>
        <v>OK</v>
      </c>
      <c r="P18" s="18" t="str">
        <f t="shared" si="20"/>
        <v>OK</v>
      </c>
      <c r="Q18" s="18" t="str">
        <f t="shared" si="20"/>
        <v>OK</v>
      </c>
      <c r="R18" s="18" t="str">
        <f t="shared" si="20"/>
        <v>OK</v>
      </c>
      <c r="S18" s="18" t="str">
        <f t="shared" si="20"/>
        <v>OK</v>
      </c>
      <c r="T18" s="18" t="str">
        <f t="shared" si="20"/>
        <v>OK</v>
      </c>
    </row>
    <row r="19" spans="1:20" ht="18.75" customHeight="1">
      <c r="A19" s="44"/>
      <c r="B19" s="42" t="s">
        <v>17</v>
      </c>
      <c r="C19" s="34">
        <f t="shared" si="14"/>
        <v>92</v>
      </c>
      <c r="D19" s="34">
        <v>90</v>
      </c>
      <c r="E19" s="34">
        <v>2</v>
      </c>
      <c r="F19" s="34">
        <v>789</v>
      </c>
      <c r="G19" s="34">
        <v>16809</v>
      </c>
      <c r="H19" s="48">
        <f t="shared" ref="H19:H20" si="21">SUM(I19:J19)</f>
        <v>2037</v>
      </c>
      <c r="I19" s="48">
        <v>1795</v>
      </c>
      <c r="J19" s="34">
        <v>242</v>
      </c>
      <c r="K19" s="34">
        <v>211</v>
      </c>
      <c r="M19" s="18"/>
    </row>
    <row r="20" spans="1:20" ht="18.75" customHeight="1">
      <c r="A20" s="45"/>
      <c r="B20" s="46" t="s">
        <v>15</v>
      </c>
      <c r="C20" s="35">
        <f t="shared" si="14"/>
        <v>3</v>
      </c>
      <c r="D20" s="36">
        <v>3</v>
      </c>
      <c r="E20" s="36">
        <v>0</v>
      </c>
      <c r="F20" s="36">
        <v>11</v>
      </c>
      <c r="G20" s="36">
        <v>231</v>
      </c>
      <c r="H20" s="49">
        <f t="shared" si="21"/>
        <v>77</v>
      </c>
      <c r="I20" s="49">
        <v>28</v>
      </c>
      <c r="J20" s="36">
        <v>49</v>
      </c>
      <c r="K20" s="36">
        <v>6</v>
      </c>
      <c r="M20" s="18"/>
    </row>
    <row r="21" spans="1:20" ht="24" customHeight="1">
      <c r="A21" s="65" t="s">
        <v>29</v>
      </c>
      <c r="B21" s="62"/>
      <c r="C21" s="22">
        <f>SUM(C22:C23)</f>
        <v>3</v>
      </c>
      <c r="D21" s="21">
        <f>SUM(D22:D23)</f>
        <v>3</v>
      </c>
      <c r="E21" s="21">
        <f t="shared" ref="E21:K21" si="22">SUM(E22:E23)</f>
        <v>0</v>
      </c>
      <c r="F21" s="21">
        <f t="shared" si="22"/>
        <v>68</v>
      </c>
      <c r="G21" s="21">
        <f t="shared" si="22"/>
        <v>1649</v>
      </c>
      <c r="H21" s="21">
        <f t="shared" si="22"/>
        <v>122</v>
      </c>
      <c r="I21" s="21">
        <f t="shared" si="22"/>
        <v>118</v>
      </c>
      <c r="J21" s="21">
        <f t="shared" si="22"/>
        <v>4</v>
      </c>
      <c r="K21" s="21">
        <f t="shared" si="22"/>
        <v>5</v>
      </c>
      <c r="L21" t="str">
        <f>IF(C21=SUM(C22:C23),"OK","ERR")</f>
        <v>OK</v>
      </c>
      <c r="M21" t="str">
        <f t="shared" ref="M21:T21" si="23">IF(D21=SUM(D22:D23),"OK","ERR")</f>
        <v>OK</v>
      </c>
      <c r="N21" t="str">
        <f t="shared" si="23"/>
        <v>OK</v>
      </c>
      <c r="O21" t="str">
        <f t="shared" si="23"/>
        <v>OK</v>
      </c>
      <c r="P21" t="str">
        <f t="shared" si="23"/>
        <v>OK</v>
      </c>
      <c r="Q21" t="str">
        <f t="shared" si="23"/>
        <v>OK</v>
      </c>
      <c r="R21" t="str">
        <f t="shared" si="23"/>
        <v>OK</v>
      </c>
      <c r="S21" t="str">
        <f t="shared" si="23"/>
        <v>OK</v>
      </c>
      <c r="T21" t="str">
        <f t="shared" si="23"/>
        <v>OK</v>
      </c>
    </row>
    <row r="22" spans="1:20" ht="18.75" customHeight="1">
      <c r="A22" s="44"/>
      <c r="B22" s="42" t="s">
        <v>13</v>
      </c>
      <c r="C22" s="37">
        <f t="shared" si="14"/>
        <v>1</v>
      </c>
      <c r="D22" s="38">
        <v>1</v>
      </c>
      <c r="E22" s="38">
        <v>0</v>
      </c>
      <c r="F22" s="38">
        <v>24</v>
      </c>
      <c r="G22" s="38">
        <v>710</v>
      </c>
      <c r="H22" s="34">
        <f t="shared" ref="H22:H23" si="24">SUM(I22:J22)</f>
        <v>47</v>
      </c>
      <c r="I22" s="38">
        <v>47</v>
      </c>
      <c r="J22" s="38">
        <v>0</v>
      </c>
      <c r="K22" s="38">
        <v>2</v>
      </c>
      <c r="M22" s="18"/>
    </row>
    <row r="23" spans="1:20" ht="18.75" customHeight="1">
      <c r="A23" s="45"/>
      <c r="B23" s="46" t="s">
        <v>30</v>
      </c>
      <c r="C23" s="35">
        <f t="shared" si="14"/>
        <v>2</v>
      </c>
      <c r="D23" s="36">
        <v>2</v>
      </c>
      <c r="E23" s="36">
        <v>0</v>
      </c>
      <c r="F23" s="36">
        <v>44</v>
      </c>
      <c r="G23" s="36">
        <v>939</v>
      </c>
      <c r="H23" s="36">
        <f t="shared" si="24"/>
        <v>75</v>
      </c>
      <c r="I23" s="36">
        <v>71</v>
      </c>
      <c r="J23" s="36">
        <v>4</v>
      </c>
      <c r="K23" s="36">
        <v>3</v>
      </c>
      <c r="M23" s="18"/>
    </row>
    <row r="24" spans="1:20" s="18" customFormat="1" ht="24" customHeight="1">
      <c r="A24" s="68" t="s">
        <v>25</v>
      </c>
      <c r="B24" s="63"/>
      <c r="C24" s="22">
        <f t="shared" ref="C24:K24" si="25">SUM(C25:C26)</f>
        <v>47</v>
      </c>
      <c r="D24" s="21">
        <f t="shared" si="25"/>
        <v>46</v>
      </c>
      <c r="E24" s="21">
        <f t="shared" si="25"/>
        <v>1</v>
      </c>
      <c r="F24" s="21">
        <f t="shared" si="25"/>
        <v>447</v>
      </c>
      <c r="G24" s="21">
        <f t="shared" si="25"/>
        <v>17145</v>
      </c>
      <c r="H24" s="26">
        <f t="shared" si="25"/>
        <v>2151</v>
      </c>
      <c r="I24" s="21">
        <f t="shared" si="25"/>
        <v>1728</v>
      </c>
      <c r="J24" s="21">
        <f t="shared" si="25"/>
        <v>423</v>
      </c>
      <c r="K24" s="21">
        <f t="shared" si="25"/>
        <v>442</v>
      </c>
      <c r="L24" s="18" t="str">
        <f t="shared" ref="L24:T24" si="26">IF(C24=SUM(C25:C26),"OK","ERR")</f>
        <v>OK</v>
      </c>
      <c r="M24" s="18" t="str">
        <f t="shared" si="26"/>
        <v>OK</v>
      </c>
      <c r="N24" s="18" t="str">
        <f t="shared" si="26"/>
        <v>OK</v>
      </c>
      <c r="O24" s="18" t="str">
        <f t="shared" si="26"/>
        <v>OK</v>
      </c>
      <c r="P24" s="18" t="str">
        <f t="shared" si="26"/>
        <v>OK</v>
      </c>
      <c r="Q24" s="18" t="str">
        <f t="shared" si="26"/>
        <v>OK</v>
      </c>
      <c r="R24" s="18" t="str">
        <f t="shared" si="26"/>
        <v>OK</v>
      </c>
      <c r="S24" s="18" t="str">
        <f t="shared" si="26"/>
        <v>OK</v>
      </c>
      <c r="T24" s="18" t="str">
        <f t="shared" si="26"/>
        <v>OK</v>
      </c>
    </row>
    <row r="25" spans="1:20" ht="18.75" customHeight="1">
      <c r="A25" s="13"/>
      <c r="B25" s="42" t="s">
        <v>17</v>
      </c>
      <c r="C25" s="33">
        <f t="shared" ref="C25:C26" si="27">SUM(D25:E25)</f>
        <v>37</v>
      </c>
      <c r="D25" s="34">
        <v>36</v>
      </c>
      <c r="E25" s="34">
        <v>1</v>
      </c>
      <c r="F25" s="34">
        <v>447</v>
      </c>
      <c r="G25" s="34">
        <v>13383</v>
      </c>
      <c r="H25" s="34">
        <f>SUM(I25:J25)</f>
        <v>1699</v>
      </c>
      <c r="I25" s="34">
        <v>1409</v>
      </c>
      <c r="J25" s="34">
        <v>290</v>
      </c>
      <c r="K25" s="34">
        <v>359</v>
      </c>
      <c r="M25" s="18"/>
    </row>
    <row r="26" spans="1:20" ht="18.75" customHeight="1">
      <c r="A26" s="13"/>
      <c r="B26" s="42" t="s">
        <v>15</v>
      </c>
      <c r="C26" s="35">
        <f t="shared" si="27"/>
        <v>10</v>
      </c>
      <c r="D26" s="36">
        <v>10</v>
      </c>
      <c r="E26" s="36">
        <v>0</v>
      </c>
      <c r="F26" s="36">
        <v>0</v>
      </c>
      <c r="G26" s="36">
        <v>3762</v>
      </c>
      <c r="H26" s="36">
        <f>SUM(I26:J26)</f>
        <v>452</v>
      </c>
      <c r="I26" s="36">
        <v>319</v>
      </c>
      <c r="J26" s="36">
        <v>133</v>
      </c>
      <c r="K26" s="36">
        <v>83</v>
      </c>
      <c r="M26" s="18"/>
    </row>
    <row r="27" spans="1:20" ht="24" customHeight="1">
      <c r="A27" s="61" t="s">
        <v>35</v>
      </c>
      <c r="B27" s="62"/>
      <c r="C27" s="26">
        <f>SUM(C28:C29)</f>
        <v>3</v>
      </c>
      <c r="D27" s="26">
        <f>SUM(D28:D29)</f>
        <v>3</v>
      </c>
      <c r="E27" s="26">
        <f t="shared" ref="E27:K27" si="28">SUM(E28:E29)</f>
        <v>0</v>
      </c>
      <c r="F27" s="26">
        <f t="shared" si="28"/>
        <v>3</v>
      </c>
      <c r="G27" s="26">
        <f t="shared" si="28"/>
        <v>1735</v>
      </c>
      <c r="H27" s="21">
        <f t="shared" si="28"/>
        <v>79</v>
      </c>
      <c r="I27" s="26">
        <f t="shared" si="28"/>
        <v>36</v>
      </c>
      <c r="J27" s="26">
        <f t="shared" si="28"/>
        <v>43</v>
      </c>
      <c r="K27" s="26">
        <f t="shared" si="28"/>
        <v>4</v>
      </c>
      <c r="L27" t="str">
        <f t="shared" ref="L27:T27" si="29">IF(C27=SUM(C28:C29),"OK","ERR")</f>
        <v>OK</v>
      </c>
      <c r="M27" s="18" t="str">
        <f t="shared" si="29"/>
        <v>OK</v>
      </c>
      <c r="N27" s="18" t="str">
        <f t="shared" si="29"/>
        <v>OK</v>
      </c>
      <c r="O27" s="18" t="str">
        <f t="shared" si="29"/>
        <v>OK</v>
      </c>
      <c r="P27" s="18" t="str">
        <f t="shared" si="29"/>
        <v>OK</v>
      </c>
      <c r="Q27" s="18" t="str">
        <f t="shared" si="29"/>
        <v>OK</v>
      </c>
      <c r="R27" s="18" t="str">
        <f t="shared" si="29"/>
        <v>OK</v>
      </c>
      <c r="S27" s="18" t="str">
        <f t="shared" si="29"/>
        <v>OK</v>
      </c>
      <c r="T27" s="18" t="str">
        <f t="shared" si="29"/>
        <v>OK</v>
      </c>
    </row>
    <row r="28" spans="1:20" ht="18.75" customHeight="1">
      <c r="A28" s="13"/>
      <c r="B28" s="42" t="s">
        <v>34</v>
      </c>
      <c r="C28" s="34">
        <f t="shared" ref="C28:C29" si="30">SUM(D28:E28)</f>
        <v>2</v>
      </c>
      <c r="D28" s="34">
        <v>2</v>
      </c>
      <c r="E28" s="34">
        <v>0</v>
      </c>
      <c r="F28" s="34">
        <v>2</v>
      </c>
      <c r="G28" s="34">
        <v>1450</v>
      </c>
      <c r="H28" s="34">
        <f t="shared" ref="H28:H29" si="31">SUM(I28:J28)</f>
        <v>33</v>
      </c>
      <c r="I28" s="34">
        <v>33</v>
      </c>
      <c r="J28" s="34">
        <v>0</v>
      </c>
      <c r="K28" s="34">
        <v>1</v>
      </c>
      <c r="M28" s="18"/>
    </row>
    <row r="29" spans="1:20" ht="18.75" customHeight="1">
      <c r="A29" s="14"/>
      <c r="B29" s="43" t="s">
        <v>33</v>
      </c>
      <c r="C29" s="36">
        <f t="shared" si="30"/>
        <v>1</v>
      </c>
      <c r="D29" s="36">
        <v>1</v>
      </c>
      <c r="E29" s="36">
        <v>0</v>
      </c>
      <c r="F29" s="36">
        <v>1</v>
      </c>
      <c r="G29" s="36">
        <v>285</v>
      </c>
      <c r="H29" s="34">
        <f t="shared" si="31"/>
        <v>46</v>
      </c>
      <c r="I29" s="36">
        <v>3</v>
      </c>
      <c r="J29" s="36">
        <v>43</v>
      </c>
      <c r="K29" s="36">
        <v>3</v>
      </c>
      <c r="M29" s="18"/>
    </row>
    <row r="30" spans="1:20" s="18" customFormat="1" ht="24" customHeight="1">
      <c r="A30" s="63" t="s">
        <v>20</v>
      </c>
      <c r="B30" s="64"/>
      <c r="C30" s="21">
        <f>C31</f>
        <v>12</v>
      </c>
      <c r="D30" s="21">
        <f t="shared" ref="D30" si="32">D31</f>
        <v>12</v>
      </c>
      <c r="E30" s="21">
        <f t="shared" ref="E30" si="33">E31</f>
        <v>0</v>
      </c>
      <c r="F30" s="21">
        <f t="shared" ref="F30" si="34">F31</f>
        <v>354</v>
      </c>
      <c r="G30" s="21">
        <f t="shared" ref="G30" si="35">G31</f>
        <v>993</v>
      </c>
      <c r="H30" s="26">
        <f t="shared" ref="H30" si="36">H31</f>
        <v>890</v>
      </c>
      <c r="I30" s="21">
        <f t="shared" ref="I30" si="37">I31</f>
        <v>825</v>
      </c>
      <c r="J30" s="21">
        <f t="shared" ref="J30" si="38">J31</f>
        <v>65</v>
      </c>
      <c r="K30" s="21">
        <f t="shared" ref="K30" si="39">K31</f>
        <v>169</v>
      </c>
      <c r="L30" s="18" t="str">
        <f t="shared" ref="L30:T30" si="40">IF(C30=SUM(C31),"OK","ERR")</f>
        <v>OK</v>
      </c>
      <c r="M30" s="18" t="str">
        <f t="shared" si="40"/>
        <v>OK</v>
      </c>
      <c r="N30" s="18" t="str">
        <f t="shared" si="40"/>
        <v>OK</v>
      </c>
      <c r="O30" s="18" t="str">
        <f t="shared" si="40"/>
        <v>OK</v>
      </c>
      <c r="P30" s="18" t="str">
        <f t="shared" si="40"/>
        <v>OK</v>
      </c>
      <c r="Q30" s="18" t="str">
        <f t="shared" si="40"/>
        <v>OK</v>
      </c>
      <c r="R30" s="18" t="str">
        <f t="shared" si="40"/>
        <v>OK</v>
      </c>
      <c r="S30" s="18" t="str">
        <f t="shared" si="40"/>
        <v>OK</v>
      </c>
      <c r="T30" s="18" t="str">
        <f t="shared" si="40"/>
        <v>OK</v>
      </c>
    </row>
    <row r="31" spans="1:20" ht="18.75" customHeight="1">
      <c r="A31" s="14"/>
      <c r="B31" s="43" t="s">
        <v>17</v>
      </c>
      <c r="C31" s="35">
        <f t="shared" ref="C31" si="41">SUM(D31:E31)</f>
        <v>12</v>
      </c>
      <c r="D31" s="36">
        <v>12</v>
      </c>
      <c r="E31" s="36">
        <v>0</v>
      </c>
      <c r="F31" s="36">
        <v>354</v>
      </c>
      <c r="G31" s="36">
        <v>993</v>
      </c>
      <c r="H31" s="36">
        <f t="shared" ref="H31" si="42">SUM(I31:J31)</f>
        <v>890</v>
      </c>
      <c r="I31" s="36">
        <v>825</v>
      </c>
      <c r="J31" s="39">
        <v>65</v>
      </c>
      <c r="K31" s="36">
        <v>169</v>
      </c>
      <c r="M31" s="18"/>
    </row>
    <row r="32" spans="1:20" s="18" customFormat="1" ht="24" customHeight="1">
      <c r="A32" s="63" t="s">
        <v>21</v>
      </c>
      <c r="B32" s="64"/>
      <c r="C32" s="22">
        <f t="shared" ref="C32:K32" si="43">SUM(C33:C34)</f>
        <v>21</v>
      </c>
      <c r="D32" s="21">
        <f t="shared" si="43"/>
        <v>21</v>
      </c>
      <c r="E32" s="21">
        <f t="shared" si="43"/>
        <v>0</v>
      </c>
      <c r="F32" s="21">
        <f t="shared" si="43"/>
        <v>54</v>
      </c>
      <c r="G32" s="21">
        <f t="shared" si="43"/>
        <v>2426</v>
      </c>
      <c r="H32" s="21">
        <f t="shared" si="43"/>
        <v>1117</v>
      </c>
      <c r="I32" s="21">
        <f t="shared" si="43"/>
        <v>227</v>
      </c>
      <c r="J32" s="21">
        <f t="shared" si="43"/>
        <v>890</v>
      </c>
      <c r="K32" s="21">
        <f t="shared" si="43"/>
        <v>77</v>
      </c>
      <c r="L32" s="18" t="str">
        <f t="shared" ref="L32:T32" si="44">IF(C32=SUM(C33:C34),"OK","ERR")</f>
        <v>OK</v>
      </c>
      <c r="M32" s="18" t="str">
        <f t="shared" si="44"/>
        <v>OK</v>
      </c>
      <c r="N32" s="18" t="str">
        <f t="shared" si="44"/>
        <v>OK</v>
      </c>
      <c r="O32" s="18" t="str">
        <f t="shared" si="44"/>
        <v>OK</v>
      </c>
      <c r="P32" s="18" t="str">
        <f t="shared" si="44"/>
        <v>OK</v>
      </c>
      <c r="Q32" s="18" t="str">
        <f t="shared" si="44"/>
        <v>OK</v>
      </c>
      <c r="R32" s="18" t="str">
        <f t="shared" si="44"/>
        <v>OK</v>
      </c>
      <c r="S32" s="18" t="str">
        <f t="shared" si="44"/>
        <v>OK</v>
      </c>
      <c r="T32" s="18" t="str">
        <f t="shared" si="44"/>
        <v>OK</v>
      </c>
    </row>
    <row r="33" spans="1:20" ht="18.75" customHeight="1">
      <c r="A33" s="13"/>
      <c r="B33" s="42" t="s">
        <v>17</v>
      </c>
      <c r="C33" s="33">
        <f t="shared" ref="C33:C34" si="45">SUM(D33:E33)</f>
        <v>2</v>
      </c>
      <c r="D33" s="34">
        <v>2</v>
      </c>
      <c r="E33" s="34">
        <v>0</v>
      </c>
      <c r="F33" s="34">
        <v>2</v>
      </c>
      <c r="G33" s="34">
        <v>148</v>
      </c>
      <c r="H33" s="34">
        <f t="shared" ref="H33:H34" si="46">SUM(I33:J33)</f>
        <v>155</v>
      </c>
      <c r="I33" s="34">
        <v>17</v>
      </c>
      <c r="J33" s="34">
        <v>138</v>
      </c>
      <c r="K33" s="34">
        <v>5</v>
      </c>
      <c r="M33" s="18"/>
    </row>
    <row r="34" spans="1:20" ht="18.75" customHeight="1">
      <c r="A34" s="14"/>
      <c r="B34" s="43" t="s">
        <v>15</v>
      </c>
      <c r="C34" s="35">
        <f t="shared" si="45"/>
        <v>19</v>
      </c>
      <c r="D34" s="36">
        <v>19</v>
      </c>
      <c r="E34" s="36">
        <v>0</v>
      </c>
      <c r="F34" s="36">
        <v>52</v>
      </c>
      <c r="G34" s="36">
        <v>2278</v>
      </c>
      <c r="H34" s="34">
        <f t="shared" si="46"/>
        <v>962</v>
      </c>
      <c r="I34" s="36">
        <v>210</v>
      </c>
      <c r="J34" s="36">
        <v>752</v>
      </c>
      <c r="K34" s="36">
        <v>72</v>
      </c>
      <c r="M34" s="18"/>
    </row>
    <row r="35" spans="1:20" s="18" customFormat="1" ht="24" customHeight="1">
      <c r="A35" s="63" t="s">
        <v>22</v>
      </c>
      <c r="B35" s="64"/>
      <c r="C35" s="22">
        <f>C36</f>
        <v>25</v>
      </c>
      <c r="D35" s="21">
        <f t="shared" ref="D35:E35" si="47">D36</f>
        <v>6</v>
      </c>
      <c r="E35" s="21">
        <f t="shared" si="47"/>
        <v>19</v>
      </c>
      <c r="F35" s="21">
        <f t="shared" ref="F35:K35" si="48">F36</f>
        <v>31</v>
      </c>
      <c r="G35" s="21">
        <f t="shared" si="48"/>
        <v>409</v>
      </c>
      <c r="H35" s="26">
        <f t="shared" si="48"/>
        <v>141</v>
      </c>
      <c r="I35" s="21">
        <f t="shared" si="48"/>
        <v>41</v>
      </c>
      <c r="J35" s="21">
        <f t="shared" si="48"/>
        <v>100</v>
      </c>
      <c r="K35" s="21">
        <f t="shared" si="48"/>
        <v>11</v>
      </c>
      <c r="L35" s="18" t="str">
        <f t="shared" ref="L35:T35" si="49">IF(C35=SUM(C36),"OK","ERR")</f>
        <v>OK</v>
      </c>
      <c r="M35" s="18" t="str">
        <f t="shared" si="49"/>
        <v>OK</v>
      </c>
      <c r="N35" s="18" t="str">
        <f t="shared" si="49"/>
        <v>OK</v>
      </c>
      <c r="O35" s="18" t="str">
        <f t="shared" si="49"/>
        <v>OK</v>
      </c>
      <c r="P35" s="18" t="str">
        <f t="shared" si="49"/>
        <v>OK</v>
      </c>
      <c r="Q35" s="18" t="str">
        <f t="shared" si="49"/>
        <v>OK</v>
      </c>
      <c r="R35" s="18" t="str">
        <f t="shared" si="49"/>
        <v>OK</v>
      </c>
      <c r="S35" s="18" t="str">
        <f t="shared" si="49"/>
        <v>OK</v>
      </c>
      <c r="T35" s="18" t="str">
        <f t="shared" si="49"/>
        <v>OK</v>
      </c>
    </row>
    <row r="36" spans="1:20" ht="18.75" customHeight="1">
      <c r="A36" s="15"/>
      <c r="B36" s="32" t="s">
        <v>15</v>
      </c>
      <c r="C36" s="40">
        <f>SUM(D36:E36)</f>
        <v>25</v>
      </c>
      <c r="D36" s="41">
        <v>6</v>
      </c>
      <c r="E36" s="41">
        <v>19</v>
      </c>
      <c r="F36" s="41">
        <v>31</v>
      </c>
      <c r="G36" s="41">
        <v>409</v>
      </c>
      <c r="H36" s="41">
        <f>SUM(I36:J36)</f>
        <v>141</v>
      </c>
      <c r="I36" s="41">
        <v>41</v>
      </c>
      <c r="J36" s="41">
        <v>100</v>
      </c>
      <c r="K36" s="41">
        <v>11</v>
      </c>
      <c r="M36" s="18"/>
    </row>
    <row r="37" spans="1:20">
      <c r="A37" s="29" t="s">
        <v>26</v>
      </c>
      <c r="B37" s="30" t="s">
        <v>32</v>
      </c>
      <c r="C37" s="19"/>
      <c r="D37" s="19"/>
      <c r="E37" s="19"/>
      <c r="F37" s="19"/>
      <c r="G37" s="19"/>
      <c r="H37" s="19"/>
      <c r="I37" s="19"/>
      <c r="J37" s="19"/>
      <c r="K37" s="19"/>
    </row>
    <row r="38" spans="1:20">
      <c r="A38" s="29" t="s">
        <v>27</v>
      </c>
      <c r="B38" s="30" t="s">
        <v>36</v>
      </c>
      <c r="C38" s="19"/>
      <c r="D38" s="19"/>
      <c r="E38" s="19"/>
      <c r="F38" s="19"/>
      <c r="G38" s="19"/>
      <c r="H38" s="19"/>
      <c r="I38" s="19"/>
      <c r="J38" s="19"/>
      <c r="K38" s="19"/>
    </row>
    <row r="39" spans="1:20">
      <c r="A39" s="29" t="s">
        <v>28</v>
      </c>
      <c r="B39" s="31" t="s">
        <v>31</v>
      </c>
      <c r="C39" s="20"/>
      <c r="D39" s="20"/>
      <c r="E39" s="20"/>
      <c r="F39" s="20"/>
      <c r="G39" s="20"/>
      <c r="H39" s="20"/>
      <c r="I39" s="20"/>
      <c r="J39" s="20"/>
      <c r="K39" s="20"/>
    </row>
    <row r="41" spans="1:20">
      <c r="B41" t="s">
        <v>37</v>
      </c>
    </row>
    <row r="48" spans="1:20">
      <c r="F48" s="17"/>
    </row>
  </sheetData>
  <mergeCells count="16">
    <mergeCell ref="A5:B5"/>
    <mergeCell ref="A27:B27"/>
    <mergeCell ref="A30:B30"/>
    <mergeCell ref="A32:B32"/>
    <mergeCell ref="A35:B35"/>
    <mergeCell ref="A9:B9"/>
    <mergeCell ref="A13:B13"/>
    <mergeCell ref="A16:B16"/>
    <mergeCell ref="A18:B18"/>
    <mergeCell ref="A21:B21"/>
    <mergeCell ref="A24:B24"/>
    <mergeCell ref="A3:B4"/>
    <mergeCell ref="C3:E3"/>
    <mergeCell ref="F3:F4"/>
    <mergeCell ref="G3:G4"/>
    <mergeCell ref="H3:J3"/>
  </mergeCells>
  <phoneticPr fontId="13"/>
  <printOptions horizontalCentered="1"/>
  <pageMargins left="0.78740157480314965" right="0.78740157480314965" top="0.98425196850393704" bottom="0.78740157480314965" header="0.51181102362204722" footer="0.51181102362204722"/>
  <pageSetup paperSize="9" firstPageNumber="32" orientation="portrait" useFirstPageNumber="1" r:id="rId1"/>
  <headerFooter>
    <oddFooter>&amp;C&amp;"ＭＳ Ｐ明朝,標準"34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総括表R3</vt:lpstr>
      <vt:lpstr>総括表R3!Print_Area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Windows ユーザー</cp:lastModifiedBy>
  <cp:lastPrinted>2022-01-17T04:59:48Z</cp:lastPrinted>
  <dcterms:created xsi:type="dcterms:W3CDTF">2012-09-19T02:40:00Z</dcterms:created>
  <dcterms:modified xsi:type="dcterms:W3CDTF">2022-01-17T05:05:15Z</dcterms:modified>
</cp:coreProperties>
</file>