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firstSheet="11" activeTab="21"/>
  </bookViews>
  <sheets>
    <sheet name="教育文化宗教" sheetId="1" r:id="rId1"/>
    <sheet name="199" sheetId="2" r:id="rId2"/>
    <sheet name="200" sheetId="3" r:id="rId3"/>
    <sheet name="201" sheetId="4" r:id="rId4"/>
    <sheet name="202" sheetId="5" r:id="rId5"/>
    <sheet name="203(松江～木次" sheetId="6" r:id="rId6"/>
    <sheet name="203(三刀屋～知夫" sheetId="7" r:id="rId7"/>
    <sheet name="204(1)" sheetId="8" r:id="rId8"/>
    <sheet name="204(2)" sheetId="9" r:id="rId9"/>
    <sheet name="205" sheetId="10" r:id="rId10"/>
    <sheet name="206" sheetId="11" r:id="rId11"/>
    <sheet name="207" sheetId="12" r:id="rId12"/>
    <sheet name="208" sheetId="13" r:id="rId13"/>
    <sheet name="209(1)" sheetId="14" r:id="rId14"/>
    <sheet name="209(2)" sheetId="15" r:id="rId15"/>
    <sheet name="210" sheetId="16" r:id="rId16"/>
    <sheet name="211" sheetId="17" r:id="rId17"/>
    <sheet name="212" sheetId="18" r:id="rId18"/>
    <sheet name="213" sheetId="19" r:id="rId19"/>
    <sheet name="214" sheetId="20" r:id="rId20"/>
    <sheet name="215" sheetId="21" r:id="rId21"/>
    <sheet name="216" sheetId="22" r:id="rId22"/>
  </sheets>
  <externalReferences>
    <externalReference r:id="rId25"/>
  </externalReferences>
  <definedNames/>
  <calcPr fullCalcOnLoad="1"/>
</workbook>
</file>

<file path=xl/sharedStrings.xml><?xml version="1.0" encoding="utf-8"?>
<sst xmlns="http://schemas.openxmlformats.org/spreadsheetml/2006/main" count="1683" uniqueCount="745">
  <si>
    <t>教育・文化・宗教</t>
  </si>
  <si>
    <t>表</t>
  </si>
  <si>
    <t>内　　　　　容</t>
  </si>
  <si>
    <t>　</t>
  </si>
  <si>
    <t>学校・生徒・教職員数等（学校種別）</t>
  </si>
  <si>
    <t>大学等の数、教員及び学生数</t>
  </si>
  <si>
    <t>専修学校・各種学校の数、教職員及び生徒数等</t>
  </si>
  <si>
    <t>市町村別幼稚園の教職員及び在園者数等</t>
  </si>
  <si>
    <t>市町村別小学校・中学校の教職員及び</t>
  </si>
  <si>
    <t>児童・生徒数等</t>
  </si>
  <si>
    <t>高等学校の教員数・職員数及び生徒数等</t>
  </si>
  <si>
    <t>(1)</t>
  </si>
  <si>
    <t>市町村別学校数・教員数・職員数・生徒数</t>
  </si>
  <si>
    <t xml:space="preserve"> </t>
  </si>
  <si>
    <t>(2)</t>
  </si>
  <si>
    <t>学科別生徒数（本科）</t>
  </si>
  <si>
    <t>盲・ろう・養護学校の学校・教員数及び生徒数等</t>
  </si>
  <si>
    <t>中学校・高等学校卒業生の進学・就職状況</t>
  </si>
  <si>
    <t>高等学校卒業生の進学・就職状況</t>
  </si>
  <si>
    <t>（全日制・定時制別）</t>
  </si>
  <si>
    <t>学校保健</t>
  </si>
  <si>
    <t>年齢別、男女別身長・体重・座高</t>
  </si>
  <si>
    <t>校種別、男女別児童・生徒の疾患</t>
  </si>
  <si>
    <t>異常被患率</t>
  </si>
  <si>
    <t>市町村別小学校・中学校の校舎面積、</t>
  </si>
  <si>
    <t>屋内屋外運動場面積、プール保有校数</t>
  </si>
  <si>
    <t>小学校</t>
  </si>
  <si>
    <t>中学校</t>
  </si>
  <si>
    <t>市町村別社会教育施設数等</t>
  </si>
  <si>
    <t>社会教育団体数、会員数</t>
  </si>
  <si>
    <t>市町村別指定文化財数（国・県指定）</t>
  </si>
  <si>
    <t>市町村別都市公園数</t>
  </si>
  <si>
    <t>新聞発行部数及び普及度</t>
  </si>
  <si>
    <t>テレビジョン契約数</t>
  </si>
  <si>
    <t>宗派別宗教法人数</t>
  </si>
  <si>
    <t>199　学校･生徒･教職員数等(学校種別)</t>
  </si>
  <si>
    <t xml:space="preserve">　単位：校,人 </t>
  </si>
  <si>
    <t>年 月 日　      　　　　 国公私立　　    　　　 学校種別</t>
  </si>
  <si>
    <t>学 校 数</t>
  </si>
  <si>
    <t>学級数</t>
  </si>
  <si>
    <t>学生･生徒･児童･幼児数</t>
  </si>
  <si>
    <t>教 員 数 (本務者)</t>
  </si>
  <si>
    <t>職員数(本務者)</t>
  </si>
  <si>
    <t>本 校</t>
  </si>
  <si>
    <t>分 校</t>
  </si>
  <si>
    <t>総 数</t>
  </si>
  <si>
    <t>男</t>
  </si>
  <si>
    <t>女</t>
  </si>
  <si>
    <t>平成  11. 5. 1</t>
  </si>
  <si>
    <t xml:space="preserve">… </t>
  </si>
  <si>
    <t xml:space="preserve"> 　　 12. 5. 1</t>
  </si>
  <si>
    <t xml:space="preserve"> 　　 13. 5. 1</t>
  </si>
  <si>
    <t xml:space="preserve"> 　　 14. 5. 1</t>
  </si>
  <si>
    <t xml:space="preserve"> 　　 15. 5. 1</t>
  </si>
  <si>
    <t>国 　     立</t>
  </si>
  <si>
    <t>公　      立</t>
  </si>
  <si>
    <t>私 　     立</t>
  </si>
  <si>
    <t>総数</t>
  </si>
  <si>
    <t>幼 稚 園</t>
  </si>
  <si>
    <t>国立</t>
  </si>
  <si>
    <t>公立</t>
  </si>
  <si>
    <t>私立</t>
  </si>
  <si>
    <t>小 学 校</t>
  </si>
  <si>
    <t>中 学 校</t>
  </si>
  <si>
    <t>高等学校</t>
  </si>
  <si>
    <t>盲 学 校</t>
  </si>
  <si>
    <t>ろう学校</t>
  </si>
  <si>
    <t>養護学校</t>
  </si>
  <si>
    <t>高等専門</t>
  </si>
  <si>
    <t>学　　校</t>
  </si>
  <si>
    <t>短期大学</t>
  </si>
  <si>
    <t>大    学</t>
  </si>
  <si>
    <t>公立</t>
  </si>
  <si>
    <t>専修学校</t>
  </si>
  <si>
    <t>各種学校</t>
  </si>
  <si>
    <t>資料　文部科学省生涯学習政策局調査企画課「学校基本調査報告書」</t>
  </si>
  <si>
    <t xml:space="preserve">        島根県統計調査課「学校基本調査結果報告書」</t>
  </si>
  <si>
    <t>200　大学等の数,教員及び学生数</t>
  </si>
  <si>
    <t xml:space="preserve">単位:校,人 </t>
  </si>
  <si>
    <t>種別･年月日</t>
  </si>
  <si>
    <t>学　校　数</t>
  </si>
  <si>
    <t>教 員 数 (本務者)</t>
  </si>
  <si>
    <t>学　　生　　数</t>
  </si>
  <si>
    <t>国 立</t>
  </si>
  <si>
    <t>公 立</t>
  </si>
  <si>
    <t>私 立</t>
  </si>
  <si>
    <t>総　数</t>
  </si>
  <si>
    <t>教　授</t>
  </si>
  <si>
    <t>助教授</t>
  </si>
  <si>
    <t>大学</t>
  </si>
  <si>
    <t>全　　　　　　　　　　　　　　　　　　　　国</t>
  </si>
  <si>
    <t>平成11. 5. 1</t>
  </si>
  <si>
    <t xml:space="preserve"> 12. 5. 1</t>
  </si>
  <si>
    <t xml:space="preserve"> 13. 5. 1</t>
  </si>
  <si>
    <t xml:space="preserve"> 14. 5. 1</t>
  </si>
  <si>
    <t xml:space="preserve"> 15. 5. 1</t>
  </si>
  <si>
    <t>短期大学</t>
  </si>
  <si>
    <t>高等専門学校</t>
  </si>
  <si>
    <t>島　　　　　　　　　根　　　　　　　　　　県</t>
  </si>
  <si>
    <t xml:space="preserve">- </t>
  </si>
  <si>
    <t>201　専修学校･各種学校の数,教職員及び生徒数等</t>
  </si>
  <si>
    <t>年月日･種別</t>
  </si>
  <si>
    <t>学校数</t>
  </si>
  <si>
    <t>教員数　(本務者)</t>
  </si>
  <si>
    <t>生　　徒　　数</t>
  </si>
  <si>
    <t>職員数　(本務者)</t>
  </si>
  <si>
    <t>前 年 度　　卒業者数</t>
  </si>
  <si>
    <t>総　数</t>
  </si>
  <si>
    <t>専修学校</t>
  </si>
  <si>
    <t>全　　　　　　　　　　　　　　国</t>
  </si>
  <si>
    <t>平成 11. 5. 1</t>
  </si>
  <si>
    <t>各種学校</t>
  </si>
  <si>
    <t>島　　　　　　 根 　　　　　　県</t>
  </si>
  <si>
    <t>高等課程</t>
  </si>
  <si>
    <t>1)    5</t>
  </si>
  <si>
    <t>…</t>
  </si>
  <si>
    <t>専門課程</t>
  </si>
  <si>
    <t>1)   18</t>
  </si>
  <si>
    <t>一般課程</t>
  </si>
  <si>
    <t>1)    1</t>
  </si>
  <si>
    <t>農業</t>
  </si>
  <si>
    <t>准看護</t>
  </si>
  <si>
    <t>珠算</t>
  </si>
  <si>
    <t>和洋裁</t>
  </si>
  <si>
    <t>編物･手芸</t>
  </si>
  <si>
    <t>予備校</t>
  </si>
  <si>
    <t>自動車操縦</t>
  </si>
  <si>
    <t>注　１）延数である。</t>
  </si>
  <si>
    <t>資料　文部科学省生涯学習政策局調査企画課｢学校基本調査報告書｣・県統計調査課｢学校基本調査結果報告書｣</t>
  </si>
  <si>
    <t>202　市町村別幼稚園の教職員及び在園者数等</t>
  </si>
  <si>
    <t xml:space="preserve">単位：園,級,人 </t>
  </si>
  <si>
    <t>年 月 日　　　　市 町 村</t>
  </si>
  <si>
    <t>園　数</t>
  </si>
  <si>
    <t>学級数</t>
  </si>
  <si>
    <t>教 員 数 (本務者)</t>
  </si>
  <si>
    <t>職 員 数(本務者)</t>
  </si>
  <si>
    <t>在　　　　　　　　園　　　　　　　　　者　　　　　　　　　　数</t>
  </si>
  <si>
    <t>修了者　　　(３月末)</t>
  </si>
  <si>
    <t>総　　数</t>
  </si>
  <si>
    <t>３ 歳 児</t>
  </si>
  <si>
    <t>４ 歳 児</t>
  </si>
  <si>
    <t>５ 歳 児</t>
  </si>
  <si>
    <t>総　数</t>
  </si>
  <si>
    <t>全　　　　　　　　　　　　　　　　　　　　　　　　　　　　　　　　　　　　　　国</t>
  </si>
  <si>
    <t xml:space="preserve"> 　12. 5. 1</t>
  </si>
  <si>
    <t xml:space="preserve"> 　13. 5. 1</t>
  </si>
  <si>
    <t xml:space="preserve"> 　14. 5. 1</t>
  </si>
  <si>
    <t xml:space="preserve"> 　15. 5. 1</t>
  </si>
  <si>
    <t>国　　立</t>
  </si>
  <si>
    <t>公　　立</t>
  </si>
  <si>
    <t>私　　立</t>
  </si>
  <si>
    <t>島　　　　　　　　　　　　　　　　　　　根　　　　　　　　　　　　　　　　　　県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</si>
  <si>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</si>
  <si>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</si>
  <si>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</si>
  <si>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</si>
  <si>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</si>
  <si>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</si>
  <si>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</si>
  <si>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平 田 市</t>
  </si>
  <si>
    <t>鹿 島 町</t>
  </si>
  <si>
    <t>東出雲町</t>
  </si>
  <si>
    <t>八 雲 村</t>
  </si>
  <si>
    <t>玉 湯 町</t>
  </si>
  <si>
    <t>宍 道 町</t>
  </si>
  <si>
    <t>広 瀬 町</t>
  </si>
  <si>
    <t>仁 多 町</t>
  </si>
  <si>
    <t>横 田 町</t>
  </si>
  <si>
    <t>大 東 町</t>
  </si>
  <si>
    <t>加 茂 町</t>
  </si>
  <si>
    <t>木 次 町</t>
  </si>
  <si>
    <t>三刀屋町</t>
  </si>
  <si>
    <t>斐 川 町</t>
  </si>
  <si>
    <t>多 伎 町</t>
  </si>
  <si>
    <t>湖 陵 町</t>
  </si>
  <si>
    <t>大 社 町</t>
  </si>
  <si>
    <t>温泉津町</t>
  </si>
  <si>
    <t>川 本 町</t>
  </si>
  <si>
    <t>西 郷 町</t>
  </si>
  <si>
    <t>資料　文部科学省生涯学習政策局調査企画課「学校基本調査報告書」・県統計調査課「学校基本調査結果報告書」</t>
  </si>
  <si>
    <t>203  市町村別小学校･中学校の教職員及び児童･生徒数等</t>
  </si>
  <si>
    <t xml:space="preserve">単位：校,級,人 </t>
  </si>
  <si>
    <t>年 月 日　     　　　市 町 村</t>
  </si>
  <si>
    <t>　　　　　　　　小　　　　　　　　　　　学　　　　　　　　　　　校</t>
  </si>
  <si>
    <t>　　　　　　　　　　　　中　　　　　　　　　学　　　　　　　　　校</t>
  </si>
  <si>
    <t>年  次市町村</t>
  </si>
  <si>
    <t>学校数            (本･分校)</t>
  </si>
  <si>
    <t>教員数(本務者)</t>
  </si>
  <si>
    <t>職員数(本務者)</t>
  </si>
  <si>
    <t>　　　　　児　　　　　　　童　　　　　　　数</t>
  </si>
  <si>
    <t>学校数     (本･分校)</t>
  </si>
  <si>
    <t>　生　　　徒　　　数</t>
  </si>
  <si>
    <t>卒業者　　　(3月末)</t>
  </si>
  <si>
    <t>へき地      　指定校</t>
  </si>
  <si>
    <t>総　数</t>
  </si>
  <si>
    <t>1学年</t>
  </si>
  <si>
    <t>2学年</t>
  </si>
  <si>
    <t>3学年</t>
  </si>
  <si>
    <t>4学年</t>
  </si>
  <si>
    <t>5学年</t>
  </si>
  <si>
    <t>6学年</t>
  </si>
  <si>
    <t>へき地　指定校</t>
  </si>
  <si>
    <t>全　　　　　　　　　　　　　　　　　　　　　　　　　　　　　　　　　　　　　　　　　　　　　　国</t>
  </si>
  <si>
    <t>平11</t>
  </si>
  <si>
    <t>国</t>
  </si>
  <si>
    <t>公</t>
  </si>
  <si>
    <t>私</t>
  </si>
  <si>
    <t>島　　　　　　　　　　　　　　　　　　　　　　根　　　　　　　　　　　　　　　　　　　　　　　県</t>
  </si>
  <si>
    <t xml:space="preserve">平11 </t>
  </si>
  <si>
    <t>松　江　市</t>
  </si>
  <si>
    <t>浜　田　市</t>
  </si>
  <si>
    <t>出　雲　市</t>
  </si>
  <si>
    <t>益　田　市</t>
  </si>
  <si>
    <t>大　田　市</t>
  </si>
  <si>
    <t>安　来　市</t>
  </si>
  <si>
    <t>江　津　市</t>
  </si>
  <si>
    <t>平　田　市</t>
  </si>
  <si>
    <t>八　束　郡</t>
  </si>
  <si>
    <t xml:space="preserve">  鹿 島 町</t>
  </si>
  <si>
    <t xml:space="preserve">  島 根 町</t>
  </si>
  <si>
    <t xml:space="preserve">  美保関町</t>
  </si>
  <si>
    <t xml:space="preserve">  東出雲町</t>
  </si>
  <si>
    <t xml:space="preserve">  八 雲 村</t>
  </si>
  <si>
    <t xml:space="preserve">  玉 湯 町</t>
  </si>
  <si>
    <t xml:space="preserve">  宍 道 町</t>
  </si>
  <si>
    <t xml:space="preserve">  八 束 町</t>
  </si>
  <si>
    <t>能　義　郡</t>
  </si>
  <si>
    <t xml:space="preserve">  広 瀬 町</t>
  </si>
  <si>
    <t xml:space="preserve">  伯 太 町</t>
  </si>
  <si>
    <t>仁　多　郡</t>
  </si>
  <si>
    <t xml:space="preserve">  仁 多 町</t>
  </si>
  <si>
    <t xml:space="preserve">  横 田 町</t>
  </si>
  <si>
    <t>大　原　郡</t>
  </si>
  <si>
    <t xml:space="preserve">  大 東 町</t>
  </si>
  <si>
    <t xml:space="preserve">  加 茂 町</t>
  </si>
  <si>
    <t xml:space="preserve">  木 次 町</t>
  </si>
  <si>
    <t>資料　文部科学省生涯学習政策局調査企画課「学校基本調査報告書」・県統計調査課「学校基本調査結果報告書」</t>
  </si>
  <si>
    <t>203　市町村別小学校･中学校の教職員及び児童･生徒数等  (続)</t>
  </si>
  <si>
    <t xml:space="preserve">単位：校,級,人 </t>
  </si>
  <si>
    <t>市 町 村</t>
  </si>
  <si>
    <t>市町村</t>
  </si>
  <si>
    <t>学校数            (本･分校)</t>
  </si>
  <si>
    <t>教員数(本務者)</t>
  </si>
  <si>
    <t>職員数(本務者)</t>
  </si>
  <si>
    <t>卒業者　　　(3月末)</t>
  </si>
  <si>
    <t>へき地      　指定校</t>
  </si>
  <si>
    <t>1学年</t>
  </si>
  <si>
    <t>飯　石　郡</t>
  </si>
  <si>
    <t xml:space="preserve">  三刀屋町</t>
  </si>
  <si>
    <t xml:space="preserve">  吉 田 村</t>
  </si>
  <si>
    <t xml:space="preserve">  掛 合 町</t>
  </si>
  <si>
    <t xml:space="preserve">  頓 原 町</t>
  </si>
  <si>
    <t xml:space="preserve">  赤 来 町</t>
  </si>
  <si>
    <t>簸　川　郡</t>
  </si>
  <si>
    <t xml:space="preserve">  斐 川 町</t>
  </si>
  <si>
    <t xml:space="preserve">  佐 田 町</t>
  </si>
  <si>
    <t xml:space="preserve">  多 伎 町</t>
  </si>
  <si>
    <t xml:space="preserve">  湖 陵 町</t>
  </si>
  <si>
    <t xml:space="preserve">  大 社 町</t>
  </si>
  <si>
    <t>邇　摩　郡</t>
  </si>
  <si>
    <t xml:space="preserve">  温泉津町</t>
  </si>
  <si>
    <t xml:space="preserve">  仁 摩 町</t>
  </si>
  <si>
    <t>邑　智　郡</t>
  </si>
  <si>
    <t xml:space="preserve">  川 本 町</t>
  </si>
  <si>
    <t xml:space="preserve">  邑 智 町</t>
  </si>
  <si>
    <t xml:space="preserve">  大 和 村</t>
  </si>
  <si>
    <t xml:space="preserve">  羽須美村</t>
  </si>
  <si>
    <t xml:space="preserve">  瑞 穂 町</t>
  </si>
  <si>
    <t xml:space="preserve">  石 見 町</t>
  </si>
  <si>
    <t xml:space="preserve">  桜 江 町</t>
  </si>
  <si>
    <t>那　賀　郡</t>
  </si>
  <si>
    <t xml:space="preserve">  金 城 町</t>
  </si>
  <si>
    <t xml:space="preserve">  旭    町</t>
  </si>
  <si>
    <t xml:space="preserve">  弥 栄 村</t>
  </si>
  <si>
    <t xml:space="preserve">  三 隅 町</t>
  </si>
  <si>
    <t>美　濃　郡</t>
  </si>
  <si>
    <t xml:space="preserve">  美 都 町</t>
  </si>
  <si>
    <t xml:space="preserve">  匹 見 町</t>
  </si>
  <si>
    <t>鹿　足　郡</t>
  </si>
  <si>
    <t xml:space="preserve">  津和野町</t>
  </si>
  <si>
    <t xml:space="preserve">  日 原 町</t>
  </si>
  <si>
    <t xml:space="preserve">  柿 木 村</t>
  </si>
  <si>
    <t xml:space="preserve">  六日市町</t>
  </si>
  <si>
    <t>隠　岐　郡</t>
  </si>
  <si>
    <t xml:space="preserve">  西 郷 町</t>
  </si>
  <si>
    <t xml:space="preserve">  布 施 村</t>
  </si>
  <si>
    <t xml:space="preserve">  五 箇 村</t>
  </si>
  <si>
    <t xml:space="preserve">  都 万 村</t>
  </si>
  <si>
    <t xml:space="preserve">  海 士 町</t>
  </si>
  <si>
    <t xml:space="preserve">  西ノ島町</t>
  </si>
  <si>
    <t xml:space="preserve">  知 夫 村</t>
  </si>
  <si>
    <t>204　高等学校の教員数･職員数及び生徒数等</t>
  </si>
  <si>
    <t>（１）市町村別学校数･教員数･職員数･生徒数</t>
  </si>
  <si>
    <t xml:space="preserve">　　　単位：校,人 </t>
  </si>
  <si>
    <t>年 月 日　　　　　市 町 村</t>
  </si>
  <si>
    <t>学　　校　　数</t>
  </si>
  <si>
    <t>教員数 (本務者)</t>
  </si>
  <si>
    <t>職員数(本務者)</t>
  </si>
  <si>
    <t>生         徒         数</t>
  </si>
  <si>
    <t>年  次　　市町村</t>
  </si>
  <si>
    <t>計</t>
  </si>
  <si>
    <t>全日制</t>
  </si>
  <si>
    <t>定時制</t>
  </si>
  <si>
    <t>併　置</t>
  </si>
  <si>
    <t>全      日      制</t>
  </si>
  <si>
    <t>定　　　時　　　制</t>
  </si>
  <si>
    <t>小　　計</t>
  </si>
  <si>
    <t>1学年</t>
  </si>
  <si>
    <t>専攻科</t>
  </si>
  <si>
    <t>全　　　　　　　　　　　　　　　　　　　　　　　　　　　　　　　　　　　国</t>
  </si>
  <si>
    <t>島　　　　　　　　　　　　　　　　 　根　　　　　　　　　　　　　　　　　県</t>
  </si>
  <si>
    <t>掛 合 町</t>
  </si>
  <si>
    <t>赤 来 町</t>
  </si>
  <si>
    <t>佐 田 町</t>
  </si>
  <si>
    <t>仁 摩 町</t>
  </si>
  <si>
    <t>邑 智 町</t>
  </si>
  <si>
    <t>石 見 町</t>
  </si>
  <si>
    <t>旭    町</t>
  </si>
  <si>
    <t>津和野町</t>
  </si>
  <si>
    <t>六日市町</t>
  </si>
  <si>
    <t>海 士 町</t>
  </si>
  <si>
    <t>注　1 市町村別の数字については,高等学校の所在する市町村ごとの集計。</t>
  </si>
  <si>
    <t>　 　2 生徒数の計,全日制･定時制の小計には｢別科」を含む。</t>
  </si>
  <si>
    <t>204　高等学校の教員数･職員数及び生徒数等</t>
  </si>
  <si>
    <t xml:space="preserve"> （２）学科別生徒数（本科）</t>
  </si>
  <si>
    <t xml:space="preserve">　　　単位：人 </t>
  </si>
  <si>
    <t>区  分</t>
  </si>
  <si>
    <t>平 成 11 年</t>
  </si>
  <si>
    <t>平 成 12 年</t>
  </si>
  <si>
    <t>平 成 13 年</t>
  </si>
  <si>
    <t>平 成 14 年</t>
  </si>
  <si>
    <t>平　　成　　15　　年</t>
  </si>
  <si>
    <t>区   分</t>
  </si>
  <si>
    <t>1 学 年</t>
  </si>
  <si>
    <t>2 学 年</t>
  </si>
  <si>
    <t>3 学 年</t>
  </si>
  <si>
    <t>4 学 年</t>
  </si>
  <si>
    <t xml:space="preserve">  全     国</t>
  </si>
  <si>
    <t>全</t>
  </si>
  <si>
    <t>総   数</t>
  </si>
  <si>
    <t>普通科</t>
  </si>
  <si>
    <t>農業科</t>
  </si>
  <si>
    <t>工業科</t>
  </si>
  <si>
    <t>商業科</t>
  </si>
  <si>
    <t>水産科</t>
  </si>
  <si>
    <t>家庭科</t>
  </si>
  <si>
    <t>看護科</t>
  </si>
  <si>
    <t>総合学科</t>
  </si>
  <si>
    <t>その他</t>
  </si>
  <si>
    <t>島  根  県</t>
  </si>
  <si>
    <t>島</t>
  </si>
  <si>
    <t>総  数</t>
  </si>
  <si>
    <t>205　盲･ろう･養護学校の学校･教員数及び生徒数等</t>
  </si>
  <si>
    <t xml:space="preserve">    単位:校,人 </t>
  </si>
  <si>
    <t>年月日・区分</t>
  </si>
  <si>
    <t>盲　　　　　学　　　　　校</t>
  </si>
  <si>
    <t>ろ　　　う　　　学　　　校</t>
  </si>
  <si>
    <t>養　　　護　　　学　　　校</t>
  </si>
  <si>
    <t>年 次    区 分</t>
  </si>
  <si>
    <t>教員数(本務者)</t>
  </si>
  <si>
    <t>生　徒　数</t>
  </si>
  <si>
    <t xml:space="preserve"> 2) 卒業者(3月末)</t>
  </si>
  <si>
    <t>教員数　(本務者)</t>
  </si>
  <si>
    <t xml:space="preserve"> 2) 卒業者(3月末) </t>
  </si>
  <si>
    <t>全　　国</t>
  </si>
  <si>
    <t>島 根 県</t>
  </si>
  <si>
    <t>幼  稚　部</t>
  </si>
  <si>
    <t>幼</t>
  </si>
  <si>
    <t xml:space="preserve">1) </t>
  </si>
  <si>
    <t>小　学　部</t>
  </si>
  <si>
    <t>小</t>
  </si>
  <si>
    <t>中　学　部</t>
  </si>
  <si>
    <t>中</t>
  </si>
  <si>
    <t>高　等　部</t>
  </si>
  <si>
    <t>高</t>
  </si>
  <si>
    <t>注　1) 学校数は延数｡   2) 本科のみ｡</t>
  </si>
  <si>
    <t>資料　文部科学省生涯学習政策局調査企画課｢学校基本調査報告書｣</t>
  </si>
  <si>
    <t>206　中学校･高等学校卒業生の進学･就職状況</t>
  </si>
  <si>
    <t xml:space="preserve">単位:人 </t>
  </si>
  <si>
    <t>年 度 末</t>
  </si>
  <si>
    <t>進 学 者         (A)</t>
  </si>
  <si>
    <t>1)専修学校(専門課程)      進 学 者(B)</t>
  </si>
  <si>
    <t>2)専修学校(一般課程)　　等入学者(C)</t>
  </si>
  <si>
    <t>公共職業能力開発施設等　入学者(D)</t>
  </si>
  <si>
    <t>就職者</t>
  </si>
  <si>
    <t>3)左記　　　　以外の者</t>
  </si>
  <si>
    <t>死 亡 ･　　　不詳の者</t>
  </si>
  <si>
    <t>A･B･C･Dのうち就職している者　　　　　（再掲）</t>
  </si>
  <si>
    <t>進学率(%)</t>
  </si>
  <si>
    <t>4)就職率(%)</t>
  </si>
  <si>
    <t>第１次産業</t>
  </si>
  <si>
    <t>第２次産業</t>
  </si>
  <si>
    <t>第３次産業</t>
  </si>
  <si>
    <t>左記以外の者</t>
  </si>
  <si>
    <t>年度末</t>
  </si>
  <si>
    <t>Aのうち</t>
  </si>
  <si>
    <t>Bのうち</t>
  </si>
  <si>
    <t>Cのうち</t>
  </si>
  <si>
    <t>Dのうち</t>
  </si>
  <si>
    <t>県 内</t>
  </si>
  <si>
    <t>県 外</t>
  </si>
  <si>
    <t>全　　　国</t>
  </si>
  <si>
    <t>中学校卒業後の状況</t>
  </si>
  <si>
    <t>平 成</t>
  </si>
  <si>
    <t xml:space="preserve"> 11.3</t>
  </si>
  <si>
    <t>平 11</t>
  </si>
  <si>
    <t xml:space="preserve"> 12.3</t>
  </si>
  <si>
    <t>12</t>
  </si>
  <si>
    <t xml:space="preserve"> 13.3</t>
  </si>
  <si>
    <t>13</t>
  </si>
  <si>
    <t xml:space="preserve"> 14.3</t>
  </si>
  <si>
    <t>14</t>
  </si>
  <si>
    <t xml:space="preserve"> 15.3</t>
  </si>
  <si>
    <t>15</t>
  </si>
  <si>
    <t>島　根　県</t>
  </si>
  <si>
    <t>平 成</t>
  </si>
  <si>
    <t>-</t>
  </si>
  <si>
    <t xml:space="preserve">平 11 </t>
  </si>
  <si>
    <t>高等学校卒業後の状況</t>
  </si>
  <si>
    <t>-</t>
  </si>
  <si>
    <t>注  1 各年とも３月卒業者について,５月１日現在の卒業後の状況を調査。</t>
  </si>
  <si>
    <t xml:space="preserve">　 　2 1)中学校は高等課程,高等学校は専門課程への進学者である。　2)専修学校の一般課程等及び各種学校へ入学した者で、就職しながら入学した者を含む。(平成10年までは、公共職業能力開発施設等入学者も含む) </t>
  </si>
  <si>
    <t>　　 　 3)家事手伝いをしている者、外国の高等学校等に入学した者又は(A)～(D)及び「就職者」に該当しない者で進路が未定であることが明らかな者。 4)卒業者のうち｢就職者｣+｢A･B･C･Dのうち就職している者(再掲)｣の占める比率。</t>
  </si>
  <si>
    <t>資料  文部科学省生涯学習政策局調査企画課「学校基本調査報告書」</t>
  </si>
  <si>
    <t>207　高等学校卒業生の進学･就職状況(全日制･定時制別)</t>
  </si>
  <si>
    <t xml:space="preserve">単位：人 </t>
  </si>
  <si>
    <t>年 度 末　　　　　　　区   　分</t>
  </si>
  <si>
    <t>卒業者　　　総　数</t>
  </si>
  <si>
    <t xml:space="preserve">大学等進学者(就職進学者を含む) A </t>
  </si>
  <si>
    <t>専修学校　(専門課程)　　　進学者 B</t>
  </si>
  <si>
    <t xml:space="preserve">  専修学校(一般課程)等入学者 C</t>
  </si>
  <si>
    <t>2)公共職業能力開発施設等入学者　D</t>
  </si>
  <si>
    <t>就職者  (A･B･C･Dを除く)</t>
  </si>
  <si>
    <t>その他（左記以外の者　　　･死亡･　　　不詳）</t>
  </si>
  <si>
    <t>A・B・C・Dのうち就職　　　　　 　 　　　                   　しているもの（再掲）</t>
  </si>
  <si>
    <t>大学等　　　進学率(％)</t>
  </si>
  <si>
    <t>専修学校　　　(専門課程)　　　進学率　　　(％)</t>
  </si>
  <si>
    <t>就職率(就         職進学者を    　　　除く）(％)</t>
  </si>
  <si>
    <t>年度末　　　区　分</t>
  </si>
  <si>
    <t>大学学部,大学･短期大学の通信教育部</t>
  </si>
  <si>
    <t>短期大学　　　本　 　科</t>
  </si>
  <si>
    <t>大 学 ・      短期大学       の 別 科</t>
  </si>
  <si>
    <t>高等学校      専 攻 科</t>
  </si>
  <si>
    <t>盲･ろう･      養護学校      高 等 部      専 攻 科</t>
  </si>
  <si>
    <t>専修学校       (一般課程)    等</t>
  </si>
  <si>
    <t>1)公共職業訓練施設等</t>
  </si>
  <si>
    <t>Aのうち</t>
  </si>
  <si>
    <t>Dのうち</t>
  </si>
  <si>
    <t>平成11. 3</t>
  </si>
  <si>
    <t>…</t>
  </si>
  <si>
    <t>　　12. 3</t>
  </si>
  <si>
    <t>12</t>
  </si>
  <si>
    <t>　　13. 3</t>
  </si>
  <si>
    <t>13</t>
  </si>
  <si>
    <t>　　14. 3</t>
  </si>
  <si>
    <t>14</t>
  </si>
  <si>
    <t>　　15. 3</t>
  </si>
  <si>
    <t>15</t>
  </si>
  <si>
    <t>全 日 制</t>
  </si>
  <si>
    <t>1</t>
  </si>
  <si>
    <t>　普通科</t>
  </si>
  <si>
    <t>2</t>
  </si>
  <si>
    <t>　農業科</t>
  </si>
  <si>
    <t>3</t>
  </si>
  <si>
    <t>　工業科</t>
  </si>
  <si>
    <t>4</t>
  </si>
  <si>
    <t>　商業科</t>
  </si>
  <si>
    <t>5</t>
  </si>
  <si>
    <t>　水産科</t>
  </si>
  <si>
    <t>6</t>
  </si>
  <si>
    <t>　家庭科</t>
  </si>
  <si>
    <t>7</t>
  </si>
  <si>
    <t>総合学科</t>
  </si>
  <si>
    <t>…</t>
  </si>
  <si>
    <t>8</t>
  </si>
  <si>
    <t>　その他</t>
  </si>
  <si>
    <t>9</t>
  </si>
  <si>
    <t>定 時 制</t>
  </si>
  <si>
    <t>　普通科</t>
  </si>
  <si>
    <t>　工業科</t>
  </si>
  <si>
    <t>　家庭科</t>
  </si>
  <si>
    <t>　看護科</t>
  </si>
  <si>
    <t>注　各年とも３月卒業者について,５月１日現在の卒業後の状況を調査。</t>
  </si>
  <si>
    <t xml:space="preserve"> 　   1) 2)平成11年から区分変更。</t>
  </si>
  <si>
    <t>資料  県統計調査課「学校基本調査結果報告書」</t>
  </si>
  <si>
    <t>208　学校保健</t>
  </si>
  <si>
    <t xml:space="preserve"> </t>
  </si>
  <si>
    <t xml:space="preserve">単位：身長,座高㎝,体重㎏ </t>
  </si>
  <si>
    <t>年　度</t>
  </si>
  <si>
    <t>年度</t>
  </si>
  <si>
    <t>小　　　　学　　　　校</t>
  </si>
  <si>
    <t>中      学      校</t>
  </si>
  <si>
    <t>高   等   学   校</t>
  </si>
  <si>
    <t>小　　　　　学　　　　　校</t>
  </si>
  <si>
    <t>中　　　学　　　校</t>
  </si>
  <si>
    <t>高　等　学　校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</si>
  <si>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</si>
  <si>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</si>
  <si>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</si>
  <si>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</si>
  <si>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</si>
  <si>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</si>
  <si>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</si>
  <si>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</si>
  <si>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</si>
  <si>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</si>
  <si>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</si>
  <si>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</si>
  <si>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身長</t>
  </si>
  <si>
    <t>全　　　　　　　　　　　　　　　　　　　　　　　　　　　　　　　国</t>
  </si>
  <si>
    <t>昭 和</t>
  </si>
  <si>
    <t>昭48</t>
  </si>
  <si>
    <t>平 成</t>
  </si>
  <si>
    <t>12</t>
  </si>
  <si>
    <t>平12</t>
  </si>
  <si>
    <t>13</t>
  </si>
  <si>
    <t>14</t>
  </si>
  <si>
    <t>15</t>
  </si>
  <si>
    <t>体重</t>
  </si>
  <si>
    <t>昭 和</t>
  </si>
  <si>
    <t>昭48</t>
  </si>
  <si>
    <t>平 成</t>
  </si>
  <si>
    <t>12</t>
  </si>
  <si>
    <t>座高</t>
  </si>
  <si>
    <t>島　　　　　　　　　　　　　　　根　　　　　　　　　　　　　　　県</t>
  </si>
  <si>
    <t>資料　文部科学省生涯学習政策局調査企画課「学校保健統計調査報告書」</t>
  </si>
  <si>
    <t>209　市町村別小学校･中学校の校舎面積,屋内屋外運動場面積,プール保有校数</t>
  </si>
  <si>
    <t xml:space="preserve"> (2)  中学校</t>
  </si>
  <si>
    <t xml:space="preserve">単位:㎡,校 </t>
  </si>
  <si>
    <t>年 月 日　　　　市 町 村</t>
  </si>
  <si>
    <t>校　　舎　　面　　積</t>
  </si>
  <si>
    <t>屋 内 運 動 場 面 積</t>
  </si>
  <si>
    <t>屋　　外　　      　運 動 場　       　　面 　 積</t>
  </si>
  <si>
    <t>プ － ル　　　保有校数</t>
  </si>
  <si>
    <t>鉄  筋</t>
  </si>
  <si>
    <t>鉄  骨</t>
  </si>
  <si>
    <t>木  造</t>
  </si>
  <si>
    <t>島 根 町</t>
  </si>
  <si>
    <t>美保関町</t>
  </si>
  <si>
    <t>八 束 町</t>
  </si>
  <si>
    <t>伯 太 町</t>
  </si>
  <si>
    <t>吉 田 村</t>
  </si>
  <si>
    <t>頓 原 町</t>
  </si>
  <si>
    <t>大 和 村</t>
  </si>
  <si>
    <t>羽須美村</t>
  </si>
  <si>
    <t>瑞 穂 町</t>
  </si>
  <si>
    <t>桜 江 町</t>
  </si>
  <si>
    <t>金 城 町</t>
  </si>
  <si>
    <t>弥 栄 村</t>
  </si>
  <si>
    <t>三 隅 町</t>
  </si>
  <si>
    <t>美 都 町</t>
  </si>
  <si>
    <t>匹 見 町</t>
  </si>
  <si>
    <t>.</t>
  </si>
  <si>
    <t>日 原 町</t>
  </si>
  <si>
    <t>柿 木 村</t>
  </si>
  <si>
    <t>布 施 村</t>
  </si>
  <si>
    <t>五 箇 村</t>
  </si>
  <si>
    <t>都 万 村</t>
  </si>
  <si>
    <t>西ノ島町</t>
  </si>
  <si>
    <t>知 夫 村</t>
  </si>
  <si>
    <t xml:space="preserve"> (1) 小学校</t>
  </si>
  <si>
    <t>屋　　外　    　　運 動 場     　　　面 　 積</t>
  </si>
  <si>
    <t>資料　県教育庁教育施設課｢平成15年度公立学校施設実態調査｣「平成16年度島根の教育」</t>
  </si>
  <si>
    <t>210　市町村別社会教育施設数等</t>
  </si>
  <si>
    <t xml:space="preserve">単位:館,冊,所 </t>
  </si>
  <si>
    <t>年　　度　　　　　市 町 村</t>
  </si>
  <si>
    <t>公民館</t>
  </si>
  <si>
    <t>図　　書　　館</t>
  </si>
  <si>
    <t>博物館および同相当 施 設</t>
  </si>
  <si>
    <t>1)青少年女性教育施設</t>
  </si>
  <si>
    <t>公　共　社　会　体　育　施　設</t>
  </si>
  <si>
    <t>野 球 場          ソ フ ト     ボール場</t>
  </si>
  <si>
    <t>運動広場</t>
  </si>
  <si>
    <t>水泳プール(屋内･屋外計)</t>
  </si>
  <si>
    <t>体育館</t>
  </si>
  <si>
    <t>館数</t>
  </si>
  <si>
    <t>蔵書冊数</t>
  </si>
  <si>
    <t>貸出冊数</t>
  </si>
  <si>
    <t>平 成11</t>
  </si>
  <si>
    <t>　     12</t>
  </si>
  <si>
    <t>-</t>
  </si>
  <si>
    <t>　     13</t>
  </si>
  <si>
    <t>　　  14</t>
  </si>
  <si>
    <t>　　  15</t>
  </si>
  <si>
    <t>注　1)社会教育調査は、３年に１回の調査である。</t>
  </si>
  <si>
    <t>資料　文部科学省「社会教育調査」・県教育庁生涯学習課｢生涯学習行政の方針と事業｣・県立図書館｢島根県公共図書館年報｣・</t>
  </si>
  <si>
    <t>　　　　県教育庁文化財課・県教育庁保健体育課</t>
  </si>
  <si>
    <t>211　社会教育団体数,会員数</t>
  </si>
  <si>
    <t xml:space="preserve">単位：団体,人 </t>
  </si>
  <si>
    <t>年    次　　　　　　　　市 町 村</t>
  </si>
  <si>
    <t>P  T  A</t>
  </si>
  <si>
    <t>婦 人 団 体</t>
  </si>
  <si>
    <t>青 年 団 体</t>
  </si>
  <si>
    <t>子 ど も 会</t>
  </si>
  <si>
    <t>スポーツ少年団</t>
  </si>
  <si>
    <t>海 洋 少 年 団</t>
  </si>
  <si>
    <t>Ｊ  Ｒ  Ｃ</t>
  </si>
  <si>
    <t>団体数</t>
  </si>
  <si>
    <t>会員数</t>
  </si>
  <si>
    <t>平 成  11</t>
  </si>
  <si>
    <t>12</t>
  </si>
  <si>
    <t>13</t>
  </si>
  <si>
    <t>14</t>
  </si>
  <si>
    <t>15</t>
  </si>
  <si>
    <t>注　平成10年･１１年は10月1日現在、平成12年以降は7月1日現在。</t>
  </si>
  <si>
    <t>資料　県教育庁生涯学習課</t>
  </si>
  <si>
    <t>212　市町村別指定文化財数(国・県指定)</t>
  </si>
  <si>
    <t xml:space="preserve">　　　単位：件 </t>
  </si>
  <si>
    <t>年 月 日　　     市 町 村</t>
  </si>
  <si>
    <t>総 数</t>
  </si>
  <si>
    <t>国　　指　　定</t>
  </si>
  <si>
    <t>県　　指　　定</t>
  </si>
  <si>
    <t>国 宝</t>
  </si>
  <si>
    <t>重  要　　　文化財</t>
  </si>
  <si>
    <t>史 跡･　　　　名　勝　　　　　天　然 　　　　　記念物</t>
  </si>
  <si>
    <t>重　要　　　民　俗　　　文化財</t>
  </si>
  <si>
    <t>重　要　　　　無　形　　　文化財</t>
  </si>
  <si>
    <t>伝統的　　　　建造物　　　　　群　　・　　　　　そ の 他</t>
  </si>
  <si>
    <t>有  形　　　文化財</t>
  </si>
  <si>
    <t>民俗文化財</t>
  </si>
  <si>
    <t>無  形　　　文化財</t>
  </si>
  <si>
    <t>有 形</t>
  </si>
  <si>
    <t>無 形</t>
  </si>
  <si>
    <t>平成 11.12.31</t>
  </si>
  <si>
    <t xml:space="preserve"> 　 12.12.31</t>
  </si>
  <si>
    <t xml:space="preserve"> 　 13.12.31</t>
  </si>
  <si>
    <t xml:space="preserve"> 　 14.12.31</t>
  </si>
  <si>
    <t xml:space="preserve"> 　 15.12.31</t>
  </si>
  <si>
    <t xml:space="preserve"> - </t>
  </si>
  <si>
    <t>全    県</t>
  </si>
  <si>
    <t>注  国指定名勝千丈渓は石見町、桜江町にまたがるため各0.5で記載。</t>
  </si>
  <si>
    <t>　 　国指定天然記念物クロキヅタ産地は海士町、西ノ島町にまたがるため各0.5で記載。</t>
  </si>
  <si>
    <t>資料　県教育庁文化財課</t>
  </si>
  <si>
    <t>213　市町村別都市公園数</t>
  </si>
  <si>
    <t xml:space="preserve">単位:ha </t>
  </si>
  <si>
    <t>年 月 日 　　　　      市 町 村</t>
  </si>
  <si>
    <t>総　　数</t>
  </si>
  <si>
    <t>街区公園</t>
  </si>
  <si>
    <t>近隣公園</t>
  </si>
  <si>
    <t>地区公園</t>
  </si>
  <si>
    <t>総合公園</t>
  </si>
  <si>
    <t>運動公園</t>
  </si>
  <si>
    <t>特殊公園</t>
  </si>
  <si>
    <t>広域公園</t>
  </si>
  <si>
    <t>緑    地</t>
  </si>
  <si>
    <t>広場公園</t>
  </si>
  <si>
    <t>箇所</t>
  </si>
  <si>
    <t>面積</t>
  </si>
  <si>
    <t>平成 12. 3.31</t>
  </si>
  <si>
    <t>　　 13. 3.31</t>
  </si>
  <si>
    <t>　　 14. 3.31</t>
  </si>
  <si>
    <t>　　 15. 3.31</t>
  </si>
  <si>
    <t>　　 16. 3.31</t>
  </si>
  <si>
    <t>1)43</t>
  </si>
  <si>
    <t>1)3</t>
  </si>
  <si>
    <t>1)33</t>
  </si>
  <si>
    <t>8)</t>
  </si>
  <si>
    <t>1)11</t>
  </si>
  <si>
    <t>1)13</t>
  </si>
  <si>
    <t>1)1</t>
  </si>
  <si>
    <t>1)5</t>
  </si>
  <si>
    <t>注　1 (  )内簸川郡大社町は出雲市と同一施設,江津市は浜田市と同一施設。　2 1)は都市計画決定されていないものを含む。</t>
  </si>
  <si>
    <t>資料　県土木部｢土木建築行政の概要｣</t>
  </si>
  <si>
    <t>214　新聞発行部数及び普及度</t>
  </si>
  <si>
    <t xml:space="preserve">単位:1000部,人 </t>
  </si>
  <si>
    <t>年 月</t>
  </si>
  <si>
    <t>発　　　行　　　部　　　数</t>
  </si>
  <si>
    <t>普　　及　　度</t>
  </si>
  <si>
    <t xml:space="preserve">1)  セット   </t>
  </si>
  <si>
    <t>朝　刊</t>
  </si>
  <si>
    <t>夕　刊</t>
  </si>
  <si>
    <t>1部当たり人口</t>
  </si>
  <si>
    <t>1世帯当たり部数</t>
  </si>
  <si>
    <t>全 国</t>
  </si>
  <si>
    <t>島根</t>
  </si>
  <si>
    <t>島 根</t>
  </si>
  <si>
    <t>世帯</t>
  </si>
  <si>
    <t>平成</t>
  </si>
  <si>
    <t xml:space="preserve"> 11.10</t>
  </si>
  <si>
    <t>12.10</t>
  </si>
  <si>
    <t>13.10</t>
  </si>
  <si>
    <t>14.10</t>
  </si>
  <si>
    <t>15.10</t>
  </si>
  <si>
    <t>注　1 普及度は調査日と同年の3月31日現在の住民基本台帳の人口･世帯による。</t>
  </si>
  <si>
    <t>　 　2 1)朝夕のセットを1部とした。</t>
  </si>
  <si>
    <t>資料　財団法人日本新聞協会</t>
  </si>
  <si>
    <t>215　テレビジョン契約数</t>
  </si>
  <si>
    <t>年　月　日</t>
  </si>
  <si>
    <t>放 送 受 信 契 約</t>
  </si>
  <si>
    <t>衛　星　契　約（再掲）</t>
  </si>
  <si>
    <t>有　料</t>
  </si>
  <si>
    <t>無　料</t>
  </si>
  <si>
    <t>対前年　　　　　増減数</t>
  </si>
  <si>
    <t>対前年　増減数</t>
  </si>
  <si>
    <t>平成12. 3.31</t>
  </si>
  <si>
    <t>資料　日本放送協会｢放送受信契約数統計要覧｣</t>
  </si>
  <si>
    <t>216  宗派別宗教法人数</t>
  </si>
  <si>
    <t xml:space="preserve">単位：団体 </t>
  </si>
  <si>
    <t>年 月 日</t>
  </si>
  <si>
    <t>神　　　　　　　道　　　　　　　系</t>
  </si>
  <si>
    <t>仏　　　　　　　　　　　　　　　　　教　　　　　　　　　　　　　　　　　系</t>
  </si>
  <si>
    <t>キ リ ス ト 教 系</t>
  </si>
  <si>
    <t>諸     教</t>
  </si>
  <si>
    <t>年次</t>
  </si>
  <si>
    <t>総　数</t>
  </si>
  <si>
    <t>黒住教</t>
  </si>
  <si>
    <t>神　道大　教</t>
  </si>
  <si>
    <t>出　雲　大社教</t>
  </si>
  <si>
    <t>大本</t>
  </si>
  <si>
    <t>金光教</t>
  </si>
  <si>
    <t>神　社本　庁</t>
  </si>
  <si>
    <t>天台宗</t>
  </si>
  <si>
    <t>高野山　　　真言宗</t>
  </si>
  <si>
    <t>真言宗　　　醍醐派</t>
  </si>
  <si>
    <t>真言宗　　　御室派</t>
  </si>
  <si>
    <t>真言宗　東寺派　　　東　寺　真言宗</t>
  </si>
  <si>
    <t>曹洞宗</t>
  </si>
  <si>
    <t>臨済宗東福寺派</t>
  </si>
  <si>
    <t>臨済宗天竜寺派</t>
  </si>
  <si>
    <t>臨済宗相国寺派</t>
  </si>
  <si>
    <t>臨済宗南禅寺派</t>
  </si>
  <si>
    <t>臨済宗妙心寺派</t>
  </si>
  <si>
    <t>時 宗</t>
  </si>
  <si>
    <t>浄土宗</t>
  </si>
  <si>
    <t>浄　土真　宗本願寺派</t>
  </si>
  <si>
    <t>真　宗　　　大谷派</t>
  </si>
  <si>
    <t>真　宗仏光寺派</t>
  </si>
  <si>
    <t>日蓮宗</t>
  </si>
  <si>
    <t>日　蓮本　宗</t>
  </si>
  <si>
    <t>日　本基　督教　団</t>
  </si>
  <si>
    <t>日　本　聖公会</t>
  </si>
  <si>
    <t>日　本　アライ　アンス　教　団</t>
  </si>
  <si>
    <t>総　数</t>
  </si>
  <si>
    <t>天理教</t>
  </si>
  <si>
    <t>平11</t>
  </si>
  <si>
    <t xml:space="preserve"> 　 12.12.31</t>
  </si>
  <si>
    <t xml:space="preserve"> 12</t>
  </si>
  <si>
    <t xml:space="preserve"> 　 13.12.31</t>
  </si>
  <si>
    <t xml:space="preserve"> 13</t>
  </si>
  <si>
    <t xml:space="preserve"> 　 14.12.31</t>
  </si>
  <si>
    <t xml:space="preserve"> 14</t>
  </si>
  <si>
    <t xml:space="preserve"> 　 15.12.31</t>
  </si>
  <si>
    <t xml:space="preserve"> 15</t>
  </si>
  <si>
    <t>資料　県総務課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</si>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</sst>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;&quot;-&quot;"/>
    <numFmt numFmtId="177" formatCode="#,##0\ ;&quot;△&quot;#,##0\ ;&quot;-&quot;\ "/>
    <numFmt numFmtId="178" formatCode="#,##0_ "/>
    <numFmt numFmtId="179" formatCode="#,##0_);[Red]\(#,##0\)"/>
    <numFmt numFmtId="180" formatCode="0_ "/>
    <numFmt numFmtId="181" formatCode="0.0"/>
    <numFmt numFmtId="182" formatCode="#,##0.0_);[Red]\(#,##0.0\)"/>
    <numFmt numFmtId="183" formatCode="0.0_);[Red]\(0.0\)"/>
    <numFmt numFmtId="184" formatCode="#,##0.0_ "/>
    <numFmt numFmtId="185" formatCode="#,##0.00_ "/>
    <numFmt numFmtId="186" formatCode="#,##0_);\(#,##0\)"/>
    <numFmt numFmtId="187" formatCode="0_);[Red]\(0\)"/>
    <numFmt numFmtId="188" formatCode="0.0_ "/>
    <numFmt numFmtId="189" formatCode="0.00_ "/>
  </numFmts>
  <fonts count="1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b/>
      <sz val="11"/>
      <color indexed="8"/>
      <name val="明朝"/>
      <family val="1"/>
    </font>
    <font>
      <sz val="6"/>
      <name val="ＭＳ Ｐ明朝"/>
      <family val="1"/>
    </font>
    <font>
      <sz val="11"/>
      <color indexed="8"/>
      <name val="明朝"/>
      <family val="1"/>
    </font>
    <font>
      <sz val="11"/>
      <name val="明朝"/>
      <family val="1"/>
    </font>
    <font>
      <b/>
      <sz val="11"/>
      <name val="明朝"/>
      <family val="1"/>
    </font>
    <font>
      <sz val="10"/>
      <color indexed="8"/>
      <name val="明朝"/>
      <family val="1"/>
    </font>
    <font>
      <sz val="9"/>
      <color indexed="8"/>
      <name val="明朝"/>
      <family val="1"/>
    </font>
    <font>
      <b/>
      <sz val="10"/>
      <color indexed="8"/>
      <name val="明朝"/>
      <family val="1"/>
    </font>
    <font>
      <sz val="10"/>
      <name val="明朝"/>
      <family val="1"/>
    </font>
    <font>
      <sz val="9"/>
      <name val="明朝"/>
      <family val="1"/>
    </font>
    <font>
      <sz val="8"/>
      <color indexed="8"/>
      <name val="明朝"/>
      <family val="1"/>
    </font>
    <font>
      <sz val="8"/>
      <name val="明朝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99">
    <xf numFmtId="0" fontId="0" fillId="0" borderId="0" xfId="0" applyAlignment="1">
      <alignment/>
    </xf>
    <xf numFmtId="0" fontId="2" fillId="0" borderId="1" xfId="20" applyFont="1" applyBorder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2" xfId="20" applyFont="1" applyBorder="1" applyAlignment="1">
      <alignment horizontal="centerContinuous" vertical="center"/>
      <protection/>
    </xf>
    <xf numFmtId="0" fontId="5" fillId="0" borderId="3" xfId="20" applyFont="1" applyBorder="1" applyAlignment="1">
      <alignment horizontal="centerContinuous" vertical="center"/>
      <protection/>
    </xf>
    <xf numFmtId="0" fontId="4" fillId="0" borderId="4" xfId="20" applyFont="1" applyBorder="1" applyAlignment="1">
      <alignment horizontal="center" vertical="center"/>
      <protection/>
    </xf>
    <xf numFmtId="0" fontId="4" fillId="0" borderId="0" xfId="20" applyFont="1" applyAlignment="1">
      <alignment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3" fillId="0" borderId="6" xfId="20" applyFont="1" applyBorder="1" applyAlignment="1">
      <alignment horizontal="center" vertical="center"/>
      <protection/>
    </xf>
    <xf numFmtId="0" fontId="3" fillId="0" borderId="7" xfId="20" applyFont="1" applyBorder="1" applyAlignment="1">
      <alignment vertical="center"/>
      <protection/>
    </xf>
    <xf numFmtId="0" fontId="3" fillId="0" borderId="8" xfId="20" applyFont="1" applyBorder="1" applyAlignment="1">
      <alignment horizontal="center" vertical="center"/>
      <protection/>
    </xf>
    <xf numFmtId="0" fontId="3" fillId="0" borderId="9" xfId="20" applyFont="1" applyBorder="1" applyAlignment="1">
      <alignment horizontal="center" vertical="center"/>
      <protection/>
    </xf>
    <xf numFmtId="0" fontId="3" fillId="0" borderId="10" xfId="20" applyFont="1" applyBorder="1" applyAlignment="1">
      <alignment vertical="center"/>
      <protection/>
    </xf>
    <xf numFmtId="0" fontId="3" fillId="0" borderId="9" xfId="20" applyFont="1" applyBorder="1" applyAlignment="1" quotePrefix="1">
      <alignment horizontal="center" vertical="center"/>
      <protection/>
    </xf>
    <xf numFmtId="0" fontId="3" fillId="0" borderId="11" xfId="20" applyFont="1" applyBorder="1" applyAlignment="1">
      <alignment horizontal="center" vertical="center"/>
      <protection/>
    </xf>
    <xf numFmtId="0" fontId="3" fillId="0" borderId="12" xfId="20" applyFont="1" applyBorder="1" applyAlignment="1">
      <alignment horizontal="center" vertical="center"/>
      <protection/>
    </xf>
    <xf numFmtId="0" fontId="3" fillId="0" borderId="13" xfId="20" applyFont="1" applyBorder="1" applyAlignment="1">
      <alignment horizontal="center" vertical="center"/>
      <protection/>
    </xf>
    <xf numFmtId="0" fontId="3" fillId="0" borderId="14" xfId="20" applyFont="1" applyBorder="1" applyAlignment="1">
      <alignment vertical="center"/>
      <protection/>
    </xf>
    <xf numFmtId="0" fontId="3" fillId="0" borderId="0" xfId="20" applyFont="1" applyAlignment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8" fillId="0" borderId="0" xfId="0" applyFont="1" applyAlignment="1">
      <alignment vertical="center"/>
    </xf>
    <xf numFmtId="0" fontId="8" fillId="0" borderId="15" xfId="0" applyFont="1" applyBorder="1" applyAlignment="1" applyProtection="1">
      <alignment horizontal="right" vertical="center"/>
      <protection/>
    </xf>
    <xf numFmtId="0" fontId="8" fillId="0" borderId="16" xfId="0" applyFont="1" applyBorder="1" applyAlignment="1" applyProtection="1">
      <alignment horizontal="centerContinuous" vertical="center"/>
      <protection/>
    </xf>
    <xf numFmtId="0" fontId="8" fillId="0" borderId="17" xfId="0" applyFont="1" applyBorder="1" applyAlignment="1">
      <alignment horizontal="centerContinuous" vertical="center"/>
    </xf>
    <xf numFmtId="0" fontId="8" fillId="0" borderId="18" xfId="0" applyFont="1" applyBorder="1" applyAlignment="1">
      <alignment horizontal="centerContinuous" vertical="center"/>
    </xf>
    <xf numFmtId="0" fontId="8" fillId="0" borderId="19" xfId="0" applyFont="1" applyBorder="1" applyAlignment="1" applyProtection="1">
      <alignment horizontal="centerContinuous" vertical="center"/>
      <protection/>
    </xf>
    <xf numFmtId="0" fontId="8" fillId="0" borderId="19" xfId="0" applyFont="1" applyBorder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176" fontId="8" fillId="0" borderId="0" xfId="0" applyNumberFormat="1" applyFont="1" applyBorder="1" applyAlignment="1" applyProtection="1">
      <alignment vertical="center"/>
      <protection/>
    </xf>
    <xf numFmtId="49" fontId="8" fillId="0" borderId="20" xfId="0" applyNumberFormat="1" applyFont="1" applyBorder="1" applyAlignment="1" applyProtection="1">
      <alignment horizontal="right" vertical="center"/>
      <protection/>
    </xf>
    <xf numFmtId="177" fontId="0" fillId="0" borderId="0" xfId="0" applyNumberFormat="1" applyAlignment="1">
      <alignment/>
    </xf>
    <xf numFmtId="177" fontId="0" fillId="0" borderId="0" xfId="0" applyNumberFormat="1" applyAlignment="1">
      <alignment horizontal="right"/>
    </xf>
    <xf numFmtId="177" fontId="8" fillId="0" borderId="0" xfId="0" applyNumberFormat="1" applyFont="1" applyBorder="1" applyAlignment="1" applyProtection="1">
      <alignment vertical="center"/>
      <protection/>
    </xf>
    <xf numFmtId="177" fontId="8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/>
    </xf>
    <xf numFmtId="178" fontId="9" fillId="0" borderId="0" xfId="0" applyNumberFormat="1" applyFont="1" applyAlignment="1">
      <alignment/>
    </xf>
    <xf numFmtId="178" fontId="9" fillId="0" borderId="0" xfId="0" applyNumberFormat="1" applyFont="1" applyFill="1" applyBorder="1" applyAlignment="1">
      <alignment/>
    </xf>
    <xf numFmtId="49" fontId="6" fillId="0" borderId="0" xfId="0" applyNumberFormat="1" applyFont="1" applyBorder="1" applyAlignment="1" applyProtection="1">
      <alignment horizontal="right" vertical="center"/>
      <protection/>
    </xf>
    <xf numFmtId="49" fontId="6" fillId="0" borderId="20" xfId="0" applyNumberFormat="1" applyFont="1" applyBorder="1" applyAlignment="1" applyProtection="1">
      <alignment horizontal="right" vertical="center"/>
      <protection/>
    </xf>
    <xf numFmtId="177" fontId="6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>
      <alignment/>
    </xf>
    <xf numFmtId="176" fontId="0" fillId="0" borderId="0" xfId="0" applyNumberFormat="1" applyAlignment="1">
      <alignment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176" fontId="8" fillId="0" borderId="0" xfId="0" applyNumberFormat="1" applyFont="1" applyBorder="1" applyAlignment="1" applyProtection="1">
      <alignment horizontal="right" vertical="center"/>
      <protection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176" fontId="8" fillId="0" borderId="21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 applyProtection="1">
      <alignment horizontal="centerContinuous" vertical="center"/>
      <protection/>
    </xf>
    <xf numFmtId="0" fontId="6" fillId="0" borderId="0" xfId="0" applyFont="1" applyAlignment="1">
      <alignment vertical="center"/>
    </xf>
    <xf numFmtId="178" fontId="8" fillId="0" borderId="0" xfId="0" applyNumberFormat="1" applyFont="1" applyBorder="1" applyAlignment="1" applyProtection="1">
      <alignment vertical="center"/>
      <protection/>
    </xf>
    <xf numFmtId="49" fontId="8" fillId="0" borderId="20" xfId="0" applyNumberFormat="1" applyFont="1" applyBorder="1" applyAlignment="1" applyProtection="1">
      <alignment horizontal="center" vertical="center"/>
      <protection/>
    </xf>
    <xf numFmtId="49" fontId="6" fillId="0" borderId="20" xfId="0" applyNumberFormat="1" applyFont="1" applyBorder="1" applyAlignment="1" applyProtection="1">
      <alignment horizontal="center" vertical="center"/>
      <protection/>
    </xf>
    <xf numFmtId="178" fontId="10" fillId="0" borderId="0" xfId="0" applyNumberFormat="1" applyFont="1" applyAlignment="1">
      <alignment/>
    </xf>
    <xf numFmtId="0" fontId="8" fillId="0" borderId="0" xfId="0" applyFont="1" applyBorder="1" applyAlignment="1" applyProtection="1">
      <alignment horizontal="distributed" vertical="center"/>
      <protection/>
    </xf>
    <xf numFmtId="37" fontId="8" fillId="0" borderId="0" xfId="0" applyNumberFormat="1" applyFont="1" applyBorder="1" applyAlignment="1" applyProtection="1">
      <alignment vertical="center"/>
      <protection/>
    </xf>
    <xf numFmtId="178" fontId="8" fillId="0" borderId="0" xfId="0" applyNumberFormat="1" applyFont="1" applyAlignment="1" applyProtection="1">
      <alignment horizontal="right" vertical="center"/>
      <protection/>
    </xf>
    <xf numFmtId="178" fontId="8" fillId="0" borderId="0" xfId="0" applyNumberFormat="1" applyFont="1" applyBorder="1" applyAlignment="1" applyProtection="1">
      <alignment horizontal="right" vertical="center"/>
      <protection/>
    </xf>
    <xf numFmtId="179" fontId="9" fillId="0" borderId="0" xfId="0" applyNumberFormat="1" applyFont="1" applyAlignment="1">
      <alignment/>
    </xf>
    <xf numFmtId="179" fontId="8" fillId="0" borderId="0" xfId="0" applyNumberFormat="1" applyFont="1" applyAlignment="1" applyProtection="1">
      <alignment horizontal="right" vertical="center"/>
      <protection/>
    </xf>
    <xf numFmtId="37" fontId="8" fillId="0" borderId="21" xfId="0" applyNumberFormat="1" applyFont="1" applyBorder="1" applyAlignment="1" applyProtection="1">
      <alignment vertical="center"/>
      <protection/>
    </xf>
    <xf numFmtId="0" fontId="6" fillId="0" borderId="26" xfId="0" applyFont="1" applyBorder="1" applyAlignment="1">
      <alignment horizontal="center" vertical="center"/>
    </xf>
    <xf numFmtId="0" fontId="8" fillId="0" borderId="20" xfId="0" applyFont="1" applyBorder="1" applyAlignment="1" applyProtection="1">
      <alignment horizontal="left" vertical="center"/>
      <protection/>
    </xf>
    <xf numFmtId="49" fontId="8" fillId="0" borderId="20" xfId="0" applyNumberFormat="1" applyFont="1" applyBorder="1" applyAlignment="1" applyProtection="1">
      <alignment horizontal="left" vertical="center"/>
      <protection/>
    </xf>
    <xf numFmtId="178" fontId="9" fillId="0" borderId="26" xfId="0" applyNumberFormat="1" applyFont="1" applyBorder="1" applyAlignment="1">
      <alignment/>
    </xf>
    <xf numFmtId="178" fontId="9" fillId="0" borderId="0" xfId="0" applyNumberFormat="1" applyFont="1" applyBorder="1" applyAlignment="1">
      <alignment/>
    </xf>
    <xf numFmtId="179" fontId="10" fillId="0" borderId="0" xfId="0" applyNumberFormat="1" applyFont="1" applyAlignment="1">
      <alignment/>
    </xf>
    <xf numFmtId="56" fontId="0" fillId="0" borderId="0" xfId="0" applyNumberFormat="1" applyAlignment="1">
      <alignment/>
    </xf>
    <xf numFmtId="49" fontId="6" fillId="0" borderId="20" xfId="0" applyNumberFormat="1" applyFont="1" applyBorder="1" applyAlignment="1" applyProtection="1">
      <alignment horizontal="left" vertical="center"/>
      <protection/>
    </xf>
    <xf numFmtId="180" fontId="9" fillId="0" borderId="0" xfId="0" applyNumberFormat="1" applyFont="1" applyAlignment="1">
      <alignment/>
    </xf>
    <xf numFmtId="0" fontId="0" fillId="0" borderId="20" xfId="0" applyBorder="1" applyAlignment="1">
      <alignment/>
    </xf>
    <xf numFmtId="49" fontId="8" fillId="0" borderId="0" xfId="0" applyNumberFormat="1" applyFont="1" applyBorder="1" applyAlignment="1" applyProtection="1">
      <alignment vertical="center"/>
      <protection/>
    </xf>
    <xf numFmtId="179" fontId="8" fillId="0" borderId="0" xfId="0" applyNumberFormat="1" applyFont="1" applyBorder="1" applyAlignment="1" applyProtection="1">
      <alignment vertical="center"/>
      <protection/>
    </xf>
    <xf numFmtId="41" fontId="8" fillId="0" borderId="0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>
      <alignment vertical="center"/>
    </xf>
    <xf numFmtId="0" fontId="8" fillId="0" borderId="4" xfId="0" applyFont="1" applyBorder="1" applyAlignment="1" applyProtection="1">
      <alignment horizontal="centerContinuous" vertical="center"/>
      <protection/>
    </xf>
    <xf numFmtId="0" fontId="8" fillId="0" borderId="2" xfId="0" applyFont="1" applyBorder="1" applyAlignment="1" applyProtection="1">
      <alignment horizontal="centerContinuous" vertical="center"/>
      <protection/>
    </xf>
    <xf numFmtId="0" fontId="6" fillId="0" borderId="0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176" fontId="9" fillId="0" borderId="0" xfId="0" applyNumberFormat="1" applyFont="1" applyAlignment="1">
      <alignment/>
    </xf>
    <xf numFmtId="41" fontId="8" fillId="0" borderId="0" xfId="0" applyNumberFormat="1" applyFont="1" applyBorder="1" applyAlignment="1" applyProtection="1">
      <alignment vertical="center"/>
      <protection/>
    </xf>
    <xf numFmtId="179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28" xfId="0" applyFont="1" applyBorder="1" applyAlignment="1">
      <alignment vertical="center"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horizontal="left" vertical="center"/>
      <protection/>
    </xf>
    <xf numFmtId="176" fontId="8" fillId="0" borderId="30" xfId="0" applyNumberFormat="1" applyFont="1" applyBorder="1" applyAlignment="1">
      <alignment vertical="center"/>
    </xf>
    <xf numFmtId="0" fontId="12" fillId="0" borderId="0" xfId="0" applyFont="1" applyBorder="1" applyAlignment="1" applyProtection="1">
      <alignment horizontal="center" vertical="center" wrapText="1"/>
      <protection/>
    </xf>
    <xf numFmtId="176" fontId="8" fillId="0" borderId="0" xfId="0" applyNumberFormat="1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176" fontId="11" fillId="0" borderId="0" xfId="0" applyNumberFormat="1" applyFont="1" applyBorder="1" applyAlignment="1" applyProtection="1">
      <alignment vertical="center"/>
      <protection/>
    </xf>
    <xf numFmtId="0" fontId="8" fillId="0" borderId="26" xfId="0" applyFont="1" applyBorder="1" applyAlignment="1" applyProtection="1">
      <alignment horizontal="centerContinuous" vertical="center"/>
      <protection/>
    </xf>
    <xf numFmtId="0" fontId="8" fillId="0" borderId="26" xfId="0" applyFont="1" applyBorder="1" applyAlignment="1" applyProtection="1" quotePrefix="1">
      <alignment horizontal="centerContinuous" vertical="center"/>
      <protection/>
    </xf>
    <xf numFmtId="179" fontId="11" fillId="0" borderId="0" xfId="0" applyNumberFormat="1" applyFont="1" applyBorder="1" applyAlignment="1" applyProtection="1">
      <alignment vertical="center"/>
      <protection/>
    </xf>
    <xf numFmtId="0" fontId="6" fillId="0" borderId="26" xfId="0" applyFont="1" applyBorder="1" applyAlignment="1" applyProtection="1" quotePrefix="1">
      <alignment horizontal="centerContinuous" vertical="center"/>
      <protection/>
    </xf>
    <xf numFmtId="176" fontId="13" fillId="0" borderId="0" xfId="0" applyNumberFormat="1" applyFont="1" applyBorder="1" applyAlignment="1" applyProtection="1">
      <alignment vertical="center"/>
      <protection/>
    </xf>
    <xf numFmtId="41" fontId="11" fillId="0" borderId="0" xfId="0" applyNumberFormat="1" applyFont="1" applyBorder="1" applyAlignment="1" applyProtection="1">
      <alignment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176" fontId="14" fillId="0" borderId="0" xfId="0" applyNumberFormat="1" applyFont="1" applyAlignment="1">
      <alignment/>
    </xf>
    <xf numFmtId="179" fontId="13" fillId="0" borderId="0" xfId="0" applyNumberFormat="1" applyFont="1" applyBorder="1" applyAlignment="1" applyProtection="1">
      <alignment vertical="center"/>
      <protection/>
    </xf>
    <xf numFmtId="179" fontId="11" fillId="0" borderId="0" xfId="0" applyNumberFormat="1" applyFont="1" applyBorder="1" applyAlignment="1" applyProtection="1">
      <alignment horizontal="right" vertical="center"/>
      <protection/>
    </xf>
    <xf numFmtId="0" fontId="8" fillId="0" borderId="31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Continuous" vertical="center"/>
      <protection/>
    </xf>
    <xf numFmtId="0" fontId="8" fillId="0" borderId="15" xfId="0" applyFont="1" applyBorder="1" applyAlignment="1" applyProtection="1">
      <alignment horizontal="left" vertical="center"/>
      <protection/>
    </xf>
    <xf numFmtId="179" fontId="8" fillId="0" borderId="0" xfId="0" applyNumberFormat="1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8" fillId="0" borderId="26" xfId="0" applyFont="1" applyBorder="1" applyAlignment="1">
      <alignment vertical="center"/>
    </xf>
    <xf numFmtId="179" fontId="14" fillId="0" borderId="0" xfId="0" applyNumberFormat="1" applyFont="1" applyAlignment="1">
      <alignment/>
    </xf>
    <xf numFmtId="0" fontId="8" fillId="0" borderId="31" xfId="0" applyFont="1" applyBorder="1" applyAlignment="1">
      <alignment horizontal="centerContinuous" vertical="center"/>
    </xf>
    <xf numFmtId="0" fontId="8" fillId="0" borderId="0" xfId="0" applyFont="1" applyAlignment="1">
      <alignment horizontal="right" vertical="center"/>
    </xf>
    <xf numFmtId="0" fontId="8" fillId="0" borderId="16" xfId="0" applyFont="1" applyBorder="1" applyAlignment="1">
      <alignment horizontal="centerContinuous" vertical="center"/>
    </xf>
    <xf numFmtId="0" fontId="8" fillId="0" borderId="17" xfId="0" applyFont="1" applyBorder="1" applyAlignment="1">
      <alignment vertical="center"/>
    </xf>
    <xf numFmtId="0" fontId="8" fillId="0" borderId="4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/>
    </xf>
    <xf numFmtId="0" fontId="8" fillId="0" borderId="24" xfId="0" applyFont="1" applyBorder="1" applyAlignment="1" applyProtection="1">
      <alignment horizontal="centerContinuous" vertical="center"/>
      <protection/>
    </xf>
    <xf numFmtId="0" fontId="8" fillId="0" borderId="25" xfId="0" applyFont="1" applyBorder="1" applyAlignment="1" applyProtection="1">
      <alignment horizontal="centerContinuous" vertical="center"/>
      <protection/>
    </xf>
    <xf numFmtId="0" fontId="9" fillId="0" borderId="0" xfId="0" applyFont="1" applyBorder="1" applyAlignment="1" applyProtection="1">
      <alignment/>
      <protection/>
    </xf>
    <xf numFmtId="0" fontId="6" fillId="0" borderId="26" xfId="0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179" fontId="11" fillId="0" borderId="0" xfId="0" applyNumberFormat="1" applyFont="1" applyBorder="1" applyAlignment="1">
      <alignment vertical="center"/>
    </xf>
    <xf numFmtId="176" fontId="11" fillId="0" borderId="0" xfId="0" applyNumberFormat="1" applyFont="1" applyBorder="1" applyAlignment="1" applyProtection="1">
      <alignment vertical="center"/>
      <protection locked="0"/>
    </xf>
    <xf numFmtId="176" fontId="13" fillId="0" borderId="0" xfId="0" applyNumberFormat="1" applyFont="1" applyBorder="1" applyAlignment="1" applyProtection="1">
      <alignment vertical="center"/>
      <protection locked="0"/>
    </xf>
    <xf numFmtId="179" fontId="13" fillId="0" borderId="0" xfId="0" applyNumberFormat="1" applyFont="1" applyBorder="1" applyAlignment="1" applyProtection="1">
      <alignment vertical="center"/>
      <protection locked="0"/>
    </xf>
    <xf numFmtId="176" fontId="8" fillId="0" borderId="21" xfId="0" applyNumberFormat="1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Continuous" vertical="center"/>
    </xf>
    <xf numFmtId="0" fontId="8" fillId="0" borderId="32" xfId="0" applyFont="1" applyBorder="1" applyAlignment="1">
      <alignment horizontal="centerContinuous" vertical="center"/>
    </xf>
    <xf numFmtId="0" fontId="8" fillId="0" borderId="24" xfId="0" applyFont="1" applyBorder="1" applyAlignment="1">
      <alignment horizontal="center" vertical="center"/>
    </xf>
    <xf numFmtId="0" fontId="8" fillId="0" borderId="33" xfId="0" applyFont="1" applyBorder="1" applyAlignment="1">
      <alignment vertical="center"/>
    </xf>
    <xf numFmtId="0" fontId="8" fillId="0" borderId="26" xfId="0" applyFont="1" applyBorder="1" applyAlignment="1">
      <alignment horizontal="centerContinuous" vertical="center"/>
    </xf>
    <xf numFmtId="0" fontId="6" fillId="0" borderId="20" xfId="0" applyFont="1" applyBorder="1" applyAlignment="1">
      <alignment horizontal="centerContinuous" vertical="center"/>
    </xf>
    <xf numFmtId="41" fontId="6" fillId="0" borderId="26" xfId="0" applyNumberFormat="1" applyFont="1" applyBorder="1" applyAlignment="1">
      <alignment horizontal="centerContinuous" vertical="center"/>
    </xf>
    <xf numFmtId="0" fontId="6" fillId="0" borderId="0" xfId="0" applyFont="1" applyBorder="1" applyAlignment="1">
      <alignment horizontal="distributed" vertical="center"/>
    </xf>
    <xf numFmtId="41" fontId="10" fillId="0" borderId="0" xfId="0" applyNumberFormat="1" applyFont="1" applyAlignment="1">
      <alignment/>
    </xf>
    <xf numFmtId="41" fontId="6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41" fontId="0" fillId="0" borderId="0" xfId="0" applyNumberFormat="1" applyAlignment="1">
      <alignment/>
    </xf>
    <xf numFmtId="41" fontId="8" fillId="0" borderId="0" xfId="0" applyNumberFormat="1" applyFont="1" applyAlignment="1">
      <alignment vertical="center"/>
    </xf>
    <xf numFmtId="179" fontId="0" fillId="0" borderId="0" xfId="0" applyNumberFormat="1" applyAlignment="1">
      <alignment/>
    </xf>
    <xf numFmtId="0" fontId="6" fillId="0" borderId="26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Continuous" vertical="center"/>
    </xf>
    <xf numFmtId="0" fontId="8" fillId="0" borderId="29" xfId="0" applyFont="1" applyBorder="1" applyAlignment="1">
      <alignment horizontal="centerContinuous" vertical="center"/>
    </xf>
    <xf numFmtId="0" fontId="8" fillId="0" borderId="33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77" fontId="9" fillId="0" borderId="0" xfId="0" applyNumberFormat="1" applyFont="1" applyAlignment="1">
      <alignment/>
    </xf>
    <xf numFmtId="177" fontId="10" fillId="0" borderId="0" xfId="0" applyNumberFormat="1" applyFont="1" applyAlignment="1">
      <alignment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 quotePrefix="1">
      <alignment horizontal="left" vertical="center"/>
      <protection/>
    </xf>
    <xf numFmtId="177" fontId="8" fillId="0" borderId="0" xfId="0" applyNumberFormat="1" applyFont="1" applyAlignment="1" applyProtection="1">
      <alignment vertical="center"/>
      <protection/>
    </xf>
    <xf numFmtId="176" fontId="10" fillId="0" borderId="0" xfId="0" applyNumberFormat="1" applyFont="1" applyAlignment="1">
      <alignment/>
    </xf>
    <xf numFmtId="41" fontId="8" fillId="0" borderId="0" xfId="0" applyNumberFormat="1" applyFont="1" applyBorder="1" applyAlignment="1" applyProtection="1" quotePrefix="1">
      <alignment horizontal="right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34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36" xfId="0" applyFont="1" applyBorder="1" applyAlignment="1" applyProtection="1">
      <alignment horizontal="center" vertical="center"/>
      <protection/>
    </xf>
    <xf numFmtId="0" fontId="8" fillId="0" borderId="7" xfId="0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right" vertical="center"/>
      <protection/>
    </xf>
    <xf numFmtId="49" fontId="6" fillId="0" borderId="2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37" fontId="8" fillId="0" borderId="0" xfId="0" applyNumberFormat="1" applyFont="1" applyAlignment="1" applyProtection="1">
      <alignment vertical="center"/>
      <protection/>
    </xf>
    <xf numFmtId="37" fontId="8" fillId="0" borderId="0" xfId="0" applyNumberFormat="1" applyFont="1" applyAlignment="1" applyProtection="1">
      <alignment horizontal="right" vertical="center"/>
      <protection/>
    </xf>
    <xf numFmtId="181" fontId="8" fillId="0" borderId="0" xfId="0" applyNumberFormat="1" applyFont="1" applyBorder="1" applyAlignment="1" applyProtection="1">
      <alignment vertical="center"/>
      <protection/>
    </xf>
    <xf numFmtId="37" fontId="9" fillId="0" borderId="0" xfId="0" applyNumberFormat="1" applyFont="1" applyAlignment="1">
      <alignment/>
    </xf>
    <xf numFmtId="49" fontId="8" fillId="0" borderId="26" xfId="0" applyNumberFormat="1" applyFont="1" applyBorder="1" applyAlignment="1" applyProtection="1">
      <alignment horizontal="center" vertical="center"/>
      <protection/>
    </xf>
    <xf numFmtId="181" fontId="9" fillId="0" borderId="0" xfId="0" applyNumberFormat="1" applyFont="1" applyAlignment="1">
      <alignment/>
    </xf>
    <xf numFmtId="37" fontId="8" fillId="0" borderId="0" xfId="0" applyNumberFormat="1" applyFont="1" applyFill="1" applyBorder="1" applyAlignment="1" applyProtection="1">
      <alignment vertical="center"/>
      <protection/>
    </xf>
    <xf numFmtId="179" fontId="6" fillId="0" borderId="0" xfId="0" applyNumberFormat="1" applyFont="1" applyBorder="1" applyAlignment="1" applyProtection="1">
      <alignment vertical="center"/>
      <protection/>
    </xf>
    <xf numFmtId="182" fontId="10" fillId="0" borderId="0" xfId="0" applyNumberFormat="1" applyFont="1" applyAlignment="1">
      <alignment/>
    </xf>
    <xf numFmtId="49" fontId="6" fillId="0" borderId="26" xfId="0" applyNumberFormat="1" applyFont="1" applyBorder="1" applyAlignment="1" applyProtection="1">
      <alignment horizontal="center" vertical="center"/>
      <protection/>
    </xf>
    <xf numFmtId="37" fontId="6" fillId="0" borderId="0" xfId="0" applyNumberFormat="1" applyFont="1" applyBorder="1" applyAlignment="1" applyProtection="1">
      <alignment vertical="center"/>
      <protection/>
    </xf>
    <xf numFmtId="181" fontId="6" fillId="0" borderId="0" xfId="0" applyNumberFormat="1" applyFont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37" fontId="8" fillId="0" borderId="0" xfId="0" applyNumberFormat="1" applyFont="1" applyBorder="1" applyAlignment="1" applyProtection="1">
      <alignment horizontal="right" vertical="center"/>
      <protection/>
    </xf>
    <xf numFmtId="37" fontId="9" fillId="0" borderId="0" xfId="0" applyNumberFormat="1" applyFont="1" applyAlignment="1">
      <alignment horizontal="right"/>
    </xf>
    <xf numFmtId="37" fontId="6" fillId="0" borderId="0" xfId="0" applyNumberFormat="1" applyFont="1" applyBorder="1" applyAlignment="1" applyProtection="1">
      <alignment horizontal="right" vertical="center"/>
      <protection/>
    </xf>
    <xf numFmtId="181" fontId="8" fillId="0" borderId="21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0" fillId="0" borderId="35" xfId="0" applyBorder="1" applyAlignment="1">
      <alignment horizontal="center" vertical="center" wrapText="1"/>
    </xf>
    <xf numFmtId="176" fontId="0" fillId="0" borderId="0" xfId="0" applyNumberFormat="1" applyAlignment="1">
      <alignment horizontal="right"/>
    </xf>
    <xf numFmtId="176" fontId="9" fillId="0" borderId="0" xfId="0" applyNumberFormat="1" applyFont="1" applyAlignment="1">
      <alignment horizontal="right"/>
    </xf>
    <xf numFmtId="176" fontId="8" fillId="0" borderId="0" xfId="0" applyNumberFormat="1" applyFont="1" applyFill="1" applyBorder="1" applyAlignment="1" applyProtection="1">
      <alignment vertical="center"/>
      <protection/>
    </xf>
    <xf numFmtId="181" fontId="8" fillId="0" borderId="0" xfId="0" applyNumberFormat="1" applyFont="1" applyFill="1" applyBorder="1" applyAlignment="1" applyProtection="1">
      <alignment vertical="center"/>
      <protection/>
    </xf>
    <xf numFmtId="179" fontId="10" fillId="0" borderId="0" xfId="0" applyNumberFormat="1" applyFont="1" applyAlignment="1">
      <alignment horizontal="right"/>
    </xf>
    <xf numFmtId="183" fontId="6" fillId="0" borderId="0" xfId="0" applyNumberFormat="1" applyFont="1" applyBorder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vertical="center"/>
      <protection/>
    </xf>
    <xf numFmtId="0" fontId="8" fillId="0" borderId="20" xfId="0" applyFont="1" applyBorder="1" applyAlignment="1">
      <alignment horizontal="centerContinuous" vertical="center"/>
    </xf>
    <xf numFmtId="182" fontId="6" fillId="0" borderId="0" xfId="0" applyNumberFormat="1" applyFont="1" applyBorder="1" applyAlignment="1" applyProtection="1">
      <alignment vertical="center"/>
      <protection/>
    </xf>
    <xf numFmtId="182" fontId="8" fillId="0" borderId="0" xfId="0" applyNumberFormat="1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right" vertical="center"/>
      <protection/>
    </xf>
    <xf numFmtId="0" fontId="8" fillId="0" borderId="20" xfId="0" applyFont="1" applyBorder="1" applyAlignment="1">
      <alignment horizontal="left" vertical="center"/>
    </xf>
    <xf numFmtId="0" fontId="6" fillId="0" borderId="0" xfId="0" applyFont="1" applyAlignment="1" applyProtection="1">
      <alignment horizontal="left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centerContinuous" vertical="center"/>
      <protection/>
    </xf>
    <xf numFmtId="0" fontId="8" fillId="0" borderId="37" xfId="0" applyFont="1" applyBorder="1" applyAlignment="1">
      <alignment horizontal="centerContinuous" vertical="center"/>
    </xf>
    <xf numFmtId="0" fontId="10" fillId="0" borderId="0" xfId="0" applyFont="1" applyAlignment="1">
      <alignment/>
    </xf>
    <xf numFmtId="183" fontId="8" fillId="0" borderId="0" xfId="0" applyNumberFormat="1" applyFont="1" applyBorder="1" applyAlignment="1" applyProtection="1">
      <alignment vertical="center"/>
      <protection/>
    </xf>
    <xf numFmtId="0" fontId="0" fillId="0" borderId="3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84" fontId="9" fillId="0" borderId="0" xfId="0" applyNumberFormat="1" applyFont="1" applyAlignment="1">
      <alignment/>
    </xf>
    <xf numFmtId="0" fontId="8" fillId="0" borderId="26" xfId="0" applyFont="1" applyBorder="1" applyAlignment="1" applyProtection="1" quotePrefix="1">
      <alignment horizontal="center" vertical="center"/>
      <protection/>
    </xf>
    <xf numFmtId="184" fontId="10" fillId="0" borderId="0" xfId="0" applyNumberFormat="1" applyFont="1" applyAlignment="1">
      <alignment/>
    </xf>
    <xf numFmtId="183" fontId="10" fillId="0" borderId="0" xfId="0" applyNumberFormat="1" applyFont="1" applyAlignment="1">
      <alignment/>
    </xf>
    <xf numFmtId="0" fontId="6" fillId="0" borderId="26" xfId="0" applyFont="1" applyBorder="1" applyAlignment="1" applyProtection="1" quotePrefix="1">
      <alignment horizontal="center" vertical="center"/>
      <protection/>
    </xf>
    <xf numFmtId="184" fontId="8" fillId="0" borderId="0" xfId="0" applyNumberFormat="1" applyFont="1" applyBorder="1" applyAlignment="1" applyProtection="1">
      <alignment vertical="center"/>
      <protection/>
    </xf>
    <xf numFmtId="184" fontId="8" fillId="0" borderId="0" xfId="0" applyNumberFormat="1" applyFont="1" applyBorder="1" applyAlignment="1" applyProtection="1">
      <alignment horizontal="left" vertical="center"/>
      <protection/>
    </xf>
    <xf numFmtId="183" fontId="9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 applyProtection="1" quotePrefix="1">
      <alignment horizontal="left" vertical="center"/>
      <protection/>
    </xf>
    <xf numFmtId="177" fontId="9" fillId="0" borderId="0" xfId="0" applyNumberFormat="1" applyFont="1" applyAlignment="1">
      <alignment horizontal="right"/>
    </xf>
    <xf numFmtId="177" fontId="10" fillId="0" borderId="0" xfId="0" applyNumberFormat="1" applyFont="1" applyAlignment="1">
      <alignment horizontal="right"/>
    </xf>
    <xf numFmtId="0" fontId="8" fillId="0" borderId="27" xfId="0" applyFont="1" applyBorder="1" applyAlignment="1" applyProtection="1">
      <alignment horizontal="center" vertical="center" wrapText="1"/>
      <protection/>
    </xf>
    <xf numFmtId="0" fontId="0" fillId="0" borderId="5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8" fillId="0" borderId="37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horizontal="right" vertical="center"/>
      <protection/>
    </xf>
    <xf numFmtId="49" fontId="8" fillId="0" borderId="20" xfId="0" applyNumberFormat="1" applyFont="1" applyBorder="1" applyAlignment="1" applyProtection="1">
      <alignment horizontal="right" vertical="center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0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distributed"/>
      <protection/>
    </xf>
    <xf numFmtId="0" fontId="8" fillId="0" borderId="0" xfId="0" applyFont="1" applyBorder="1" applyAlignment="1" applyProtection="1">
      <alignment horizontal="distributed" vertical="center"/>
      <protection/>
    </xf>
    <xf numFmtId="37" fontId="6" fillId="0" borderId="26" xfId="0" applyNumberFormat="1" applyFont="1" applyBorder="1" applyAlignment="1" applyProtection="1">
      <alignment horizontal="center" vertical="center"/>
      <protection/>
    </xf>
    <xf numFmtId="37" fontId="6" fillId="0" borderId="0" xfId="0" applyNumberFormat="1" applyFont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0" fillId="0" borderId="3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0" fillId="0" borderId="7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8" fillId="0" borderId="5" xfId="0" applyFont="1" applyBorder="1" applyAlignment="1" applyProtection="1">
      <alignment horizontal="center" vertical="center" wrapText="1"/>
      <protection/>
    </xf>
    <xf numFmtId="0" fontId="8" fillId="0" borderId="38" xfId="0" applyFont="1" applyBorder="1" applyAlignment="1" applyProtection="1">
      <alignment horizontal="center" vertical="center" wrapText="1"/>
      <protection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37" fontId="6" fillId="0" borderId="2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40" xfId="0" applyFont="1" applyBorder="1" applyAlignment="1" applyProtection="1">
      <alignment horizontal="center" vertical="center" wrapText="1"/>
      <protection/>
    </xf>
    <xf numFmtId="0" fontId="8" fillId="0" borderId="7" xfId="0" applyFont="1" applyBorder="1" applyAlignment="1" applyProtection="1">
      <alignment horizontal="center" vertical="center" wrapTex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8" fillId="0" borderId="37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1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176" fontId="6" fillId="0" borderId="26" xfId="0" applyNumberFormat="1" applyFont="1" applyBorder="1" applyAlignment="1" applyProtection="1">
      <alignment horizontal="center" vertical="center"/>
      <protection/>
    </xf>
    <xf numFmtId="176" fontId="6" fillId="0" borderId="0" xfId="0" applyNumberFormat="1" applyFont="1" applyBorder="1" applyAlignment="1" applyProtection="1">
      <alignment horizontal="center" vertical="center"/>
      <protection/>
    </xf>
    <xf numFmtId="176" fontId="6" fillId="0" borderId="20" xfId="0" applyNumberFormat="1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center" vertical="center" wrapText="1"/>
      <protection/>
    </xf>
    <xf numFmtId="0" fontId="8" fillId="0" borderId="35" xfId="0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/>
    </xf>
    <xf numFmtId="0" fontId="8" fillId="0" borderId="3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0" fillId="0" borderId="3" xfId="0" applyBorder="1" applyAlignment="1">
      <alignment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26" xfId="0" applyFont="1" applyBorder="1" applyAlignment="1" applyProtection="1">
      <alignment horizontal="center"/>
      <protection/>
    </xf>
    <xf numFmtId="0" fontId="8" fillId="0" borderId="5" xfId="0" applyFont="1" applyBorder="1" applyAlignment="1" applyProtection="1">
      <alignment horizontal="center" vertical="center"/>
      <protection/>
    </xf>
    <xf numFmtId="0" fontId="0" fillId="0" borderId="19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12" fillId="0" borderId="36" xfId="0" applyFont="1" applyBorder="1" applyAlignment="1" applyProtection="1">
      <alignment horizontal="center" vertical="center" wrapText="1"/>
      <protection/>
    </xf>
    <xf numFmtId="0" fontId="15" fillId="0" borderId="7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1" fillId="0" borderId="37" xfId="0" applyFont="1" applyBorder="1" applyAlignment="1" applyProtection="1">
      <alignment horizontal="center" vertical="center" wrapText="1"/>
      <protection/>
    </xf>
    <xf numFmtId="0" fontId="14" fillId="0" borderId="7" xfId="0" applyFont="1" applyBorder="1" applyAlignment="1">
      <alignment vertical="center" wrapText="1"/>
    </xf>
    <xf numFmtId="0" fontId="14" fillId="0" borderId="39" xfId="0" applyFont="1" applyBorder="1" applyAlignment="1">
      <alignment vertical="center" wrapText="1"/>
    </xf>
    <xf numFmtId="0" fontId="11" fillId="0" borderId="36" xfId="0" applyFont="1" applyBorder="1" applyAlignment="1" applyProtection="1">
      <alignment horizontal="center" vertical="center" wrapText="1"/>
      <protection/>
    </xf>
    <xf numFmtId="0" fontId="14" fillId="0" borderId="7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1" fillId="0" borderId="37" xfId="0" applyFont="1" applyBorder="1" applyAlignment="1">
      <alignment horizontal="center" vertical="center" wrapText="1"/>
    </xf>
    <xf numFmtId="184" fontId="6" fillId="0" borderId="26" xfId="0" applyNumberFormat="1" applyFont="1" applyBorder="1" applyAlignment="1" applyProtection="1">
      <alignment horizontal="center" vertical="center"/>
      <protection/>
    </xf>
    <xf numFmtId="184" fontId="6" fillId="0" borderId="0" xfId="0" applyNumberFormat="1" applyFont="1" applyBorder="1" applyAlignment="1" applyProtection="1">
      <alignment horizontal="center" vertical="center"/>
      <protection/>
    </xf>
    <xf numFmtId="184" fontId="6" fillId="0" borderId="20" xfId="0" applyNumberFormat="1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/>
      <protection/>
    </xf>
    <xf numFmtId="181" fontId="6" fillId="0" borderId="26" xfId="0" applyNumberFormat="1" applyFont="1" applyBorder="1" applyAlignment="1" applyProtection="1">
      <alignment horizontal="center" vertical="center"/>
      <protection/>
    </xf>
    <xf numFmtId="181" fontId="6" fillId="0" borderId="0" xfId="0" applyNumberFormat="1" applyFont="1" applyBorder="1" applyAlignment="1" applyProtection="1">
      <alignment horizontal="center" vertical="center"/>
      <protection/>
    </xf>
    <xf numFmtId="181" fontId="6" fillId="0" borderId="20" xfId="0" applyNumberFormat="1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0" fillId="0" borderId="15" xfId="0" applyBorder="1" applyAlignment="1">
      <alignment/>
    </xf>
    <xf numFmtId="49" fontId="8" fillId="0" borderId="0" xfId="0" applyNumberFormat="1" applyFont="1" applyBorder="1" applyAlignment="1" applyProtection="1">
      <alignment horizontal="center" vertical="center"/>
      <protection/>
    </xf>
    <xf numFmtId="49" fontId="8" fillId="0" borderId="20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6" fillId="0" borderId="20" xfId="0" applyNumberFormat="1" applyFont="1" applyBorder="1" applyAlignment="1" applyProtection="1">
      <alignment horizontal="center" vertical="center"/>
      <protection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39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27" xfId="0" applyFont="1" applyBorder="1" applyAlignment="1" applyProtection="1">
      <alignment horizontal="centerContinuous" vertical="center"/>
      <protection/>
    </xf>
    <xf numFmtId="0" fontId="8" fillId="0" borderId="28" xfId="0" applyFont="1" applyBorder="1" applyAlignment="1">
      <alignment horizontal="centerContinuous" vertical="center"/>
    </xf>
    <xf numFmtId="0" fontId="16" fillId="0" borderId="37" xfId="0" applyFont="1" applyBorder="1" applyAlignment="1" applyProtection="1">
      <alignment horizontal="center" vertical="center" wrapText="1"/>
      <protection/>
    </xf>
    <xf numFmtId="0" fontId="17" fillId="0" borderId="39" xfId="0" applyFont="1" applyBorder="1" applyAlignment="1">
      <alignment horizontal="center" vertical="center" wrapText="1"/>
    </xf>
    <xf numFmtId="41" fontId="0" fillId="0" borderId="0" xfId="0" applyNumberFormat="1" applyBorder="1" applyAlignment="1" applyProtection="1">
      <alignment horizontal="right" vertical="center"/>
      <protection/>
    </xf>
    <xf numFmtId="41" fontId="8" fillId="0" borderId="0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0" fontId="8" fillId="0" borderId="43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8" fillId="0" borderId="0" xfId="0" applyNumberFormat="1" applyFont="1" applyBorder="1" applyAlignment="1" applyProtection="1">
      <alignment vertical="center"/>
      <protection/>
    </xf>
    <xf numFmtId="2" fontId="9" fillId="0" borderId="0" xfId="0" applyNumberFormat="1" applyFont="1" applyAlignment="1">
      <alignment/>
    </xf>
    <xf numFmtId="185" fontId="10" fillId="0" borderId="0" xfId="0" applyNumberFormat="1" applyFont="1" applyAlignment="1">
      <alignment/>
    </xf>
    <xf numFmtId="41" fontId="8" fillId="0" borderId="0" xfId="0" applyNumberFormat="1" applyFont="1" applyBorder="1" applyAlignment="1">
      <alignment vertical="center"/>
    </xf>
    <xf numFmtId="185" fontId="8" fillId="0" borderId="0" xfId="0" applyNumberFormat="1" applyFont="1" applyBorder="1" applyAlignment="1" applyProtection="1">
      <alignment vertical="center"/>
      <protection/>
    </xf>
    <xf numFmtId="178" fontId="8" fillId="0" borderId="0" xfId="0" applyNumberFormat="1" applyFont="1" applyBorder="1" applyAlignment="1">
      <alignment vertical="center"/>
    </xf>
    <xf numFmtId="185" fontId="0" fillId="0" borderId="0" xfId="0" applyNumberFormat="1" applyAlignment="1">
      <alignment/>
    </xf>
    <xf numFmtId="41" fontId="0" fillId="0" borderId="0" xfId="0" applyNumberFormat="1" applyAlignment="1">
      <alignment horizontal="right"/>
    </xf>
    <xf numFmtId="186" fontId="8" fillId="0" borderId="0" xfId="0" applyNumberFormat="1" applyFont="1" applyBorder="1" applyAlignment="1" applyProtection="1" quotePrefix="1">
      <alignment horizontal="center" vertical="center"/>
      <protection/>
    </xf>
    <xf numFmtId="41" fontId="8" fillId="0" borderId="0" xfId="0" applyNumberFormat="1" applyFont="1" applyFill="1" applyBorder="1" applyAlignment="1" applyProtection="1">
      <alignment vertical="center"/>
      <protection/>
    </xf>
    <xf numFmtId="185" fontId="8" fillId="0" borderId="0" xfId="0" applyNumberFormat="1" applyFont="1" applyFill="1" applyBorder="1" applyAlignment="1" applyProtection="1">
      <alignment vertical="center"/>
      <protection/>
    </xf>
    <xf numFmtId="41" fontId="8" fillId="0" borderId="0" xfId="0" applyNumberFormat="1" applyFont="1" applyBorder="1" applyAlignment="1" applyProtection="1" quotePrefix="1">
      <alignment vertical="center"/>
      <protection/>
    </xf>
    <xf numFmtId="39" fontId="8" fillId="0" borderId="21" xfId="0" applyNumberFormat="1" applyFont="1" applyBorder="1" applyAlignment="1" applyProtection="1">
      <alignment vertical="center"/>
      <protection/>
    </xf>
    <xf numFmtId="0" fontId="0" fillId="0" borderId="21" xfId="0" applyBorder="1" applyAlignment="1">
      <alignment/>
    </xf>
    <xf numFmtId="39" fontId="8" fillId="0" borderId="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horizontal="centerContinuous" vertical="center"/>
      <protection/>
    </xf>
    <xf numFmtId="0" fontId="11" fillId="0" borderId="2" xfId="0" applyFont="1" applyBorder="1" applyAlignment="1" applyProtection="1">
      <alignment horizontal="centerContinuous" vertical="center"/>
      <protection/>
    </xf>
    <xf numFmtId="187" fontId="8" fillId="0" borderId="0" xfId="0" applyNumberFormat="1" applyFont="1" applyFill="1" applyBorder="1" applyAlignment="1" applyProtection="1">
      <alignment vertical="center"/>
      <protection/>
    </xf>
    <xf numFmtId="188" fontId="10" fillId="0" borderId="0" xfId="0" applyNumberFormat="1" applyFont="1" applyAlignment="1">
      <alignment/>
    </xf>
    <xf numFmtId="189" fontId="10" fillId="0" borderId="0" xfId="0" applyNumberFormat="1" applyFont="1" applyAlignment="1">
      <alignment/>
    </xf>
    <xf numFmtId="2" fontId="8" fillId="0" borderId="21" xfId="0" applyNumberFormat="1" applyFont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37" fontId="10" fillId="0" borderId="0" xfId="0" applyNumberFormat="1" applyFont="1" applyAlignment="1">
      <alignment/>
    </xf>
    <xf numFmtId="0" fontId="8" fillId="0" borderId="18" xfId="0" applyFont="1" applyBorder="1" applyAlignment="1" applyProtection="1">
      <alignment horizontal="centerContinuous" vertical="center"/>
      <protection/>
    </xf>
    <xf numFmtId="0" fontId="0" fillId="0" borderId="2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/>
    </xf>
    <xf numFmtId="176" fontId="8" fillId="0" borderId="26" xfId="0" applyNumberFormat="1" applyFont="1" applyFill="1" applyBorder="1" applyAlignment="1" applyProtection="1">
      <alignment horizontal="center" vertical="center"/>
      <protection/>
    </xf>
    <xf numFmtId="176" fontId="8" fillId="0" borderId="26" xfId="0" applyNumberFormat="1" applyFont="1" applyFill="1" applyBorder="1" applyAlignment="1" applyProtection="1" quotePrefix="1">
      <alignment horizontal="center" vertical="center"/>
      <protection/>
    </xf>
    <xf numFmtId="176" fontId="6" fillId="0" borderId="26" xfId="0" applyNumberFormat="1" applyFont="1" applyFill="1" applyBorder="1" applyAlignment="1" applyProtection="1" quotePrefix="1">
      <alignment horizontal="center" vertical="center"/>
      <protection/>
    </xf>
    <xf numFmtId="0" fontId="0" fillId="0" borderId="31" xfId="0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index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16</xdr:row>
      <xdr:rowOff>9525</xdr:rowOff>
    </xdr:from>
    <xdr:to>
      <xdr:col>1</xdr:col>
      <xdr:colOff>95250</xdr:colOff>
      <xdr:row>20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76275" y="2752725"/>
          <a:ext cx="76200" cy="676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21</xdr:row>
      <xdr:rowOff>0</xdr:rowOff>
    </xdr:from>
    <xdr:to>
      <xdr:col>1</xdr:col>
      <xdr:colOff>114300</xdr:colOff>
      <xdr:row>24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76275" y="3600450"/>
          <a:ext cx="952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19050</xdr:rowOff>
    </xdr:from>
    <xdr:to>
      <xdr:col>1</xdr:col>
      <xdr:colOff>104775</xdr:colOff>
      <xdr:row>29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657225" y="4305300"/>
          <a:ext cx="104775" cy="676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30</xdr:row>
      <xdr:rowOff>19050</xdr:rowOff>
    </xdr:from>
    <xdr:to>
      <xdr:col>1</xdr:col>
      <xdr:colOff>95250</xdr:colOff>
      <xdr:row>33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676275" y="5162550"/>
          <a:ext cx="76200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1</xdr:col>
      <xdr:colOff>114300</xdr:colOff>
      <xdr:row>36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85800" y="5829300"/>
          <a:ext cx="8572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37</xdr:row>
      <xdr:rowOff>9525</xdr:rowOff>
    </xdr:from>
    <xdr:to>
      <xdr:col>1</xdr:col>
      <xdr:colOff>95250</xdr:colOff>
      <xdr:row>38</xdr:row>
      <xdr:rowOff>152400</xdr:rowOff>
    </xdr:to>
    <xdr:sp>
      <xdr:nvSpPr>
        <xdr:cNvPr id="6" name="AutoShape 6"/>
        <xdr:cNvSpPr>
          <a:spLocks/>
        </xdr:cNvSpPr>
      </xdr:nvSpPr>
      <xdr:spPr>
        <a:xfrm>
          <a:off x="704850" y="6353175"/>
          <a:ext cx="4762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9525</xdr:rowOff>
    </xdr:from>
    <xdr:to>
      <xdr:col>1</xdr:col>
      <xdr:colOff>114300</xdr:colOff>
      <xdr:row>42</xdr:row>
      <xdr:rowOff>9525</xdr:rowOff>
    </xdr:to>
    <xdr:sp>
      <xdr:nvSpPr>
        <xdr:cNvPr id="7" name="AutoShape 7"/>
        <xdr:cNvSpPr>
          <a:spLocks/>
        </xdr:cNvSpPr>
      </xdr:nvSpPr>
      <xdr:spPr>
        <a:xfrm>
          <a:off x="685800" y="6867525"/>
          <a:ext cx="8572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0</xdr:rowOff>
    </xdr:from>
    <xdr:to>
      <xdr:col>1</xdr:col>
      <xdr:colOff>133350</xdr:colOff>
      <xdr:row>48</xdr:row>
      <xdr:rowOff>0</xdr:rowOff>
    </xdr:to>
    <xdr:sp>
      <xdr:nvSpPr>
        <xdr:cNvPr id="8" name="AutoShape 8"/>
        <xdr:cNvSpPr>
          <a:spLocks/>
        </xdr:cNvSpPr>
      </xdr:nvSpPr>
      <xdr:spPr>
        <a:xfrm>
          <a:off x="704850" y="7886700"/>
          <a:ext cx="8572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42</xdr:row>
      <xdr:rowOff>161925</xdr:rowOff>
    </xdr:from>
    <xdr:to>
      <xdr:col>1</xdr:col>
      <xdr:colOff>123825</xdr:colOff>
      <xdr:row>44</xdr:row>
      <xdr:rowOff>161925</xdr:rowOff>
    </xdr:to>
    <xdr:sp>
      <xdr:nvSpPr>
        <xdr:cNvPr id="9" name="AutoShape 9"/>
        <xdr:cNvSpPr>
          <a:spLocks/>
        </xdr:cNvSpPr>
      </xdr:nvSpPr>
      <xdr:spPr>
        <a:xfrm>
          <a:off x="704850" y="7362825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9525</xdr:rowOff>
    </xdr:from>
    <xdr:to>
      <xdr:col>1</xdr:col>
      <xdr:colOff>95250</xdr:colOff>
      <xdr:row>52</xdr:row>
      <xdr:rowOff>9525</xdr:rowOff>
    </xdr:to>
    <xdr:sp>
      <xdr:nvSpPr>
        <xdr:cNvPr id="10" name="AutoShape 10"/>
        <xdr:cNvSpPr>
          <a:spLocks/>
        </xdr:cNvSpPr>
      </xdr:nvSpPr>
      <xdr:spPr>
        <a:xfrm>
          <a:off x="685800" y="8410575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53</xdr:row>
      <xdr:rowOff>19050</xdr:rowOff>
    </xdr:from>
    <xdr:to>
      <xdr:col>1</xdr:col>
      <xdr:colOff>114300</xdr:colOff>
      <xdr:row>57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695325" y="9105900"/>
          <a:ext cx="76200" cy="676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38100</xdr:rowOff>
    </xdr:from>
    <xdr:to>
      <xdr:col>1</xdr:col>
      <xdr:colOff>114300</xdr:colOff>
      <xdr:row>60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695325" y="9982200"/>
          <a:ext cx="7620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20</xdr:row>
      <xdr:rowOff>19050</xdr:rowOff>
    </xdr:from>
    <xdr:to>
      <xdr:col>1</xdr:col>
      <xdr:colOff>104775</xdr:colOff>
      <xdr:row>23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33375" y="3448050"/>
          <a:ext cx="47625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4920;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松江～木次"/>
      <sheetName val="三刀屋～知夫"/>
    </sheetNames>
    <sheetDataSet>
      <sheetData sheetId="1">
        <row r="8">
          <cell r="C8">
            <v>18</v>
          </cell>
          <cell r="D8">
            <v>11</v>
          </cell>
          <cell r="E8">
            <v>97</v>
          </cell>
          <cell r="F8">
            <v>163</v>
          </cell>
          <cell r="G8">
            <v>35</v>
          </cell>
          <cell r="H8">
            <v>1101</v>
          </cell>
          <cell r="I8">
            <v>166</v>
          </cell>
          <cell r="J8">
            <v>163</v>
          </cell>
          <cell r="K8">
            <v>187</v>
          </cell>
          <cell r="L8">
            <v>217</v>
          </cell>
          <cell r="M8">
            <v>184</v>
          </cell>
          <cell r="N8">
            <v>184</v>
          </cell>
          <cell r="O8">
            <v>5</v>
          </cell>
          <cell r="P8">
            <v>3</v>
          </cell>
          <cell r="Q8">
            <v>24</v>
          </cell>
          <cell r="R8">
            <v>63</v>
          </cell>
          <cell r="S8">
            <v>11</v>
          </cell>
          <cell r="T8">
            <v>622</v>
          </cell>
          <cell r="U8">
            <v>204</v>
          </cell>
          <cell r="V8">
            <v>220</v>
          </cell>
          <cell r="W8">
            <v>198</v>
          </cell>
          <cell r="X8">
            <v>247</v>
          </cell>
        </row>
        <row r="15">
          <cell r="C15">
            <v>15</v>
          </cell>
          <cell r="D15">
            <v>2</v>
          </cell>
          <cell r="E15">
            <v>149</v>
          </cell>
          <cell r="F15">
            <v>226</v>
          </cell>
          <cell r="G15">
            <v>33</v>
          </cell>
          <cell r="H15">
            <v>3447</v>
          </cell>
          <cell r="I15">
            <v>531</v>
          </cell>
          <cell r="J15">
            <v>557</v>
          </cell>
          <cell r="K15">
            <v>593</v>
          </cell>
          <cell r="L15">
            <v>551</v>
          </cell>
          <cell r="M15">
            <v>577</v>
          </cell>
          <cell r="N15">
            <v>638</v>
          </cell>
          <cell r="O15">
            <v>7</v>
          </cell>
          <cell r="P15">
            <v>1</v>
          </cell>
          <cell r="Q15">
            <v>64</v>
          </cell>
          <cell r="R15">
            <v>139</v>
          </cell>
          <cell r="S15">
            <v>14</v>
          </cell>
          <cell r="T15">
            <v>1906</v>
          </cell>
          <cell r="U15">
            <v>596</v>
          </cell>
          <cell r="V15">
            <v>650</v>
          </cell>
          <cell r="W15">
            <v>660</v>
          </cell>
          <cell r="X15">
            <v>703</v>
          </cell>
        </row>
        <row r="22">
          <cell r="C22">
            <v>5</v>
          </cell>
          <cell r="D22">
            <v>1</v>
          </cell>
          <cell r="E22">
            <v>29</v>
          </cell>
          <cell r="F22">
            <v>49</v>
          </cell>
          <cell r="G22">
            <v>10</v>
          </cell>
          <cell r="H22">
            <v>421</v>
          </cell>
          <cell r="I22">
            <v>53</v>
          </cell>
          <cell r="J22">
            <v>73</v>
          </cell>
          <cell r="K22">
            <v>69</v>
          </cell>
          <cell r="L22">
            <v>69</v>
          </cell>
          <cell r="M22">
            <v>70</v>
          </cell>
          <cell r="N22">
            <v>87</v>
          </cell>
          <cell r="O22">
            <v>2</v>
          </cell>
          <cell r="P22">
            <v>0</v>
          </cell>
          <cell r="Q22">
            <v>11</v>
          </cell>
          <cell r="R22">
            <v>24</v>
          </cell>
          <cell r="S22">
            <v>4</v>
          </cell>
          <cell r="T22">
            <v>246</v>
          </cell>
          <cell r="U22">
            <v>86</v>
          </cell>
          <cell r="V22">
            <v>74</v>
          </cell>
          <cell r="W22">
            <v>86</v>
          </cell>
          <cell r="X22">
            <v>91</v>
          </cell>
        </row>
        <row r="26">
          <cell r="C26">
            <v>23</v>
          </cell>
          <cell r="D26">
            <v>15</v>
          </cell>
          <cell r="E26">
            <v>116</v>
          </cell>
          <cell r="F26">
            <v>211</v>
          </cell>
          <cell r="G26">
            <v>47</v>
          </cell>
          <cell r="H26">
            <v>1297</v>
          </cell>
          <cell r="I26">
            <v>211</v>
          </cell>
          <cell r="J26">
            <v>195</v>
          </cell>
          <cell r="K26">
            <v>223</v>
          </cell>
          <cell r="L26">
            <v>221</v>
          </cell>
          <cell r="M26">
            <v>194</v>
          </cell>
          <cell r="N26">
            <v>253</v>
          </cell>
          <cell r="O26">
            <v>7</v>
          </cell>
          <cell r="P26">
            <v>3</v>
          </cell>
          <cell r="Q26">
            <v>32</v>
          </cell>
          <cell r="R26">
            <v>83</v>
          </cell>
          <cell r="S26">
            <v>17</v>
          </cell>
          <cell r="T26">
            <v>748</v>
          </cell>
          <cell r="U26">
            <v>237</v>
          </cell>
          <cell r="V26">
            <v>262</v>
          </cell>
          <cell r="W26">
            <v>249</v>
          </cell>
          <cell r="X26">
            <v>286</v>
          </cell>
        </row>
        <row r="35">
          <cell r="C35">
            <v>16</v>
          </cell>
          <cell r="D35">
            <v>12</v>
          </cell>
          <cell r="E35">
            <v>76</v>
          </cell>
          <cell r="F35">
            <v>128</v>
          </cell>
          <cell r="G35">
            <v>40</v>
          </cell>
          <cell r="H35">
            <v>822</v>
          </cell>
          <cell r="I35">
            <v>123</v>
          </cell>
          <cell r="J35">
            <v>127</v>
          </cell>
          <cell r="K35">
            <v>129</v>
          </cell>
          <cell r="L35">
            <v>131</v>
          </cell>
          <cell r="M35">
            <v>148</v>
          </cell>
          <cell r="N35">
            <v>164</v>
          </cell>
          <cell r="O35">
            <v>4</v>
          </cell>
          <cell r="P35">
            <v>2</v>
          </cell>
          <cell r="Q35">
            <v>23</v>
          </cell>
          <cell r="R35">
            <v>55</v>
          </cell>
          <cell r="S35">
            <v>14</v>
          </cell>
          <cell r="T35">
            <v>534</v>
          </cell>
          <cell r="U35">
            <v>185</v>
          </cell>
          <cell r="V35">
            <v>157</v>
          </cell>
          <cell r="W35">
            <v>192</v>
          </cell>
          <cell r="X35">
            <v>196</v>
          </cell>
        </row>
        <row r="41">
          <cell r="C41">
            <v>6</v>
          </cell>
          <cell r="D41">
            <v>4</v>
          </cell>
          <cell r="E41">
            <v>27</v>
          </cell>
          <cell r="F41">
            <v>44</v>
          </cell>
          <cell r="G41">
            <v>9</v>
          </cell>
          <cell r="H41">
            <v>222</v>
          </cell>
          <cell r="I41">
            <v>38</v>
          </cell>
          <cell r="J41">
            <v>26</v>
          </cell>
          <cell r="K41">
            <v>39</v>
          </cell>
          <cell r="L41">
            <v>40</v>
          </cell>
          <cell r="M41">
            <v>44</v>
          </cell>
          <cell r="N41">
            <v>35</v>
          </cell>
          <cell r="O41">
            <v>2</v>
          </cell>
          <cell r="P41">
            <v>1</v>
          </cell>
          <cell r="Q41">
            <v>7</v>
          </cell>
          <cell r="R41">
            <v>20</v>
          </cell>
          <cell r="S41">
            <v>3</v>
          </cell>
          <cell r="T41">
            <v>113</v>
          </cell>
          <cell r="U41">
            <v>34</v>
          </cell>
          <cell r="V41">
            <v>35</v>
          </cell>
          <cell r="W41">
            <v>44</v>
          </cell>
          <cell r="X41">
            <v>56</v>
          </cell>
        </row>
        <row r="45">
          <cell r="C45">
            <v>13</v>
          </cell>
          <cell r="D45">
            <v>10</v>
          </cell>
          <cell r="E45">
            <v>69</v>
          </cell>
          <cell r="F45">
            <v>119</v>
          </cell>
          <cell r="G45">
            <v>19</v>
          </cell>
          <cell r="H45">
            <v>876</v>
          </cell>
          <cell r="I45">
            <v>144</v>
          </cell>
          <cell r="J45">
            <v>131</v>
          </cell>
          <cell r="K45">
            <v>144</v>
          </cell>
          <cell r="L45">
            <v>138</v>
          </cell>
          <cell r="M45">
            <v>164</v>
          </cell>
          <cell r="N45">
            <v>155</v>
          </cell>
          <cell r="O45">
            <v>7</v>
          </cell>
          <cell r="P45">
            <v>5</v>
          </cell>
          <cell r="Q45">
            <v>28</v>
          </cell>
          <cell r="R45">
            <v>80</v>
          </cell>
          <cell r="S45">
            <v>10</v>
          </cell>
          <cell r="T45">
            <v>498</v>
          </cell>
          <cell r="U45">
            <v>151</v>
          </cell>
          <cell r="V45">
            <v>176</v>
          </cell>
          <cell r="W45">
            <v>171</v>
          </cell>
          <cell r="X45">
            <v>187</v>
          </cell>
        </row>
        <row r="51">
          <cell r="C51">
            <v>19</v>
          </cell>
          <cell r="D51">
            <v>19</v>
          </cell>
          <cell r="E51">
            <v>113</v>
          </cell>
          <cell r="F51">
            <v>187</v>
          </cell>
          <cell r="G51">
            <v>38</v>
          </cell>
          <cell r="H51">
            <v>1300</v>
          </cell>
          <cell r="I51">
            <v>200</v>
          </cell>
          <cell r="J51">
            <v>214</v>
          </cell>
          <cell r="K51">
            <v>203</v>
          </cell>
          <cell r="L51">
            <v>222</v>
          </cell>
          <cell r="M51">
            <v>244</v>
          </cell>
          <cell r="N51">
            <v>217</v>
          </cell>
          <cell r="O51">
            <v>9</v>
          </cell>
          <cell r="P51">
            <v>9</v>
          </cell>
          <cell r="Q51">
            <v>40</v>
          </cell>
          <cell r="R51">
            <v>114</v>
          </cell>
          <cell r="S51">
            <v>16</v>
          </cell>
          <cell r="T51">
            <v>765</v>
          </cell>
          <cell r="U51">
            <v>248</v>
          </cell>
          <cell r="V51">
            <v>257</v>
          </cell>
          <cell r="W51">
            <v>260</v>
          </cell>
          <cell r="X51">
            <v>271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8">
      <selection activeCell="C30" sqref="C30"/>
    </sheetView>
  </sheetViews>
  <sheetFormatPr defaultColWidth="9.00390625" defaultRowHeight="13.5"/>
  <cols>
    <col min="1" max="2" width="5.625" style="2" customWidth="1"/>
    <col min="3" max="3" width="80.625" style="2" customWidth="1"/>
    <col min="4" max="16384" width="9.00390625" style="2" customWidth="1"/>
  </cols>
  <sheetData>
    <row r="1" spans="1:3" ht="30" customHeight="1">
      <c r="A1" s="1" t="s">
        <v>0</v>
      </c>
      <c r="B1" s="1"/>
      <c r="C1" s="1"/>
    </row>
    <row r="2" spans="1:3" s="6" customFormat="1" ht="24" customHeight="1">
      <c r="A2" s="3" t="s">
        <v>1</v>
      </c>
      <c r="B2" s="4"/>
      <c r="C2" s="5" t="s">
        <v>2</v>
      </c>
    </row>
    <row r="3" spans="1:3" ht="24" customHeight="1">
      <c r="A3" s="7">
        <v>199</v>
      </c>
      <c r="B3" s="8" t="s">
        <v>3</v>
      </c>
      <c r="C3" s="9" t="s">
        <v>4</v>
      </c>
    </row>
    <row r="4" spans="1:3" ht="24" customHeight="1">
      <c r="A4" s="10">
        <v>200</v>
      </c>
      <c r="B4" s="11" t="s">
        <v>3</v>
      </c>
      <c r="C4" s="12" t="s">
        <v>5</v>
      </c>
    </row>
    <row r="5" spans="1:3" ht="24" customHeight="1">
      <c r="A5" s="10">
        <v>201</v>
      </c>
      <c r="B5" s="11" t="s">
        <v>3</v>
      </c>
      <c r="C5" s="12" t="s">
        <v>6</v>
      </c>
    </row>
    <row r="6" spans="1:3" ht="24" customHeight="1">
      <c r="A6" s="10">
        <v>202</v>
      </c>
      <c r="B6" s="11" t="s">
        <v>3</v>
      </c>
      <c r="C6" s="12" t="s">
        <v>7</v>
      </c>
    </row>
    <row r="7" spans="1:3" ht="24" customHeight="1">
      <c r="A7" s="10">
        <v>203</v>
      </c>
      <c r="B7" s="11"/>
      <c r="C7" s="12" t="s">
        <v>8</v>
      </c>
    </row>
    <row r="8" spans="1:3" ht="24" customHeight="1">
      <c r="A8" s="10"/>
      <c r="B8" s="11"/>
      <c r="C8" s="12" t="s">
        <v>9</v>
      </c>
    </row>
    <row r="9" spans="1:3" ht="24" customHeight="1">
      <c r="A9" s="10">
        <v>204</v>
      </c>
      <c r="C9" s="12" t="s">
        <v>10</v>
      </c>
    </row>
    <row r="10" spans="1:3" ht="24" customHeight="1">
      <c r="A10" s="10"/>
      <c r="B10" s="13" t="s">
        <v>11</v>
      </c>
      <c r="C10" s="12" t="s">
        <v>12</v>
      </c>
    </row>
    <row r="11" spans="1:3" ht="24" customHeight="1">
      <c r="A11" s="10" t="s">
        <v>13</v>
      </c>
      <c r="B11" s="13" t="s">
        <v>14</v>
      </c>
      <c r="C11" s="12" t="s">
        <v>15</v>
      </c>
    </row>
    <row r="12" spans="1:3" ht="24" customHeight="1">
      <c r="A12" s="10">
        <v>205</v>
      </c>
      <c r="B12" s="11" t="s">
        <v>3</v>
      </c>
      <c r="C12" s="12" t="s">
        <v>16</v>
      </c>
    </row>
    <row r="13" spans="1:3" ht="24" customHeight="1">
      <c r="A13" s="10">
        <v>206</v>
      </c>
      <c r="B13" s="11" t="s">
        <v>3</v>
      </c>
      <c r="C13" s="12" t="s">
        <v>17</v>
      </c>
    </row>
    <row r="14" spans="1:3" ht="24" customHeight="1">
      <c r="A14" s="10">
        <v>207</v>
      </c>
      <c r="B14" s="11" t="s">
        <v>3</v>
      </c>
      <c r="C14" s="12" t="s">
        <v>18</v>
      </c>
    </row>
    <row r="15" spans="1:3" ht="24" customHeight="1">
      <c r="A15" s="10"/>
      <c r="B15" s="11"/>
      <c r="C15" s="12" t="s">
        <v>19</v>
      </c>
    </row>
    <row r="16" spans="1:3" ht="24" customHeight="1">
      <c r="A16" s="10">
        <v>208</v>
      </c>
      <c r="C16" s="12" t="s">
        <v>20</v>
      </c>
    </row>
    <row r="17" spans="1:3" ht="24" customHeight="1">
      <c r="A17" s="10"/>
      <c r="B17" s="13" t="s">
        <v>11</v>
      </c>
      <c r="C17" s="12" t="s">
        <v>21</v>
      </c>
    </row>
    <row r="18" spans="1:3" ht="24" customHeight="1">
      <c r="A18" s="10" t="s">
        <v>3</v>
      </c>
      <c r="B18" s="13" t="s">
        <v>14</v>
      </c>
      <c r="C18" s="12" t="s">
        <v>22</v>
      </c>
    </row>
    <row r="19" spans="1:3" ht="24" customHeight="1">
      <c r="A19" s="10"/>
      <c r="B19" s="13"/>
      <c r="C19" s="12" t="s">
        <v>23</v>
      </c>
    </row>
    <row r="20" spans="1:3" ht="24" customHeight="1">
      <c r="A20" s="10">
        <v>209</v>
      </c>
      <c r="C20" s="12" t="s">
        <v>24</v>
      </c>
    </row>
    <row r="21" spans="1:3" ht="24" customHeight="1">
      <c r="A21" s="10"/>
      <c r="C21" s="12" t="s">
        <v>25</v>
      </c>
    </row>
    <row r="22" spans="1:3" ht="24" customHeight="1">
      <c r="A22" s="10"/>
      <c r="B22" s="13" t="s">
        <v>11</v>
      </c>
      <c r="C22" s="12" t="s">
        <v>26</v>
      </c>
    </row>
    <row r="23" spans="1:3" ht="24" customHeight="1">
      <c r="A23" s="10"/>
      <c r="B23" s="13" t="s">
        <v>14</v>
      </c>
      <c r="C23" s="12" t="s">
        <v>27</v>
      </c>
    </row>
    <row r="24" spans="1:3" ht="24" customHeight="1">
      <c r="A24" s="10">
        <v>210</v>
      </c>
      <c r="B24" s="11" t="s">
        <v>3</v>
      </c>
      <c r="C24" s="12" t="s">
        <v>28</v>
      </c>
    </row>
    <row r="25" spans="1:3" ht="24" customHeight="1">
      <c r="A25" s="10">
        <v>211</v>
      </c>
      <c r="B25" s="11" t="s">
        <v>3</v>
      </c>
      <c r="C25" s="12" t="s">
        <v>29</v>
      </c>
    </row>
    <row r="26" spans="1:3" ht="24" customHeight="1">
      <c r="A26" s="10">
        <v>212</v>
      </c>
      <c r="B26" s="11" t="s">
        <v>3</v>
      </c>
      <c r="C26" s="12" t="s">
        <v>30</v>
      </c>
    </row>
    <row r="27" spans="1:3" ht="24" customHeight="1">
      <c r="A27" s="7">
        <v>213</v>
      </c>
      <c r="B27" s="14" t="s">
        <v>3</v>
      </c>
      <c r="C27" s="9" t="s">
        <v>31</v>
      </c>
    </row>
    <row r="28" spans="1:3" ht="24" customHeight="1">
      <c r="A28" s="10">
        <v>214</v>
      </c>
      <c r="B28" s="11"/>
      <c r="C28" s="12" t="s">
        <v>32</v>
      </c>
    </row>
    <row r="29" spans="1:3" ht="24" customHeight="1">
      <c r="A29" s="10">
        <v>215</v>
      </c>
      <c r="B29" s="11"/>
      <c r="C29" s="12" t="s">
        <v>33</v>
      </c>
    </row>
    <row r="30" spans="1:3" ht="24" customHeight="1">
      <c r="A30" s="15">
        <v>216</v>
      </c>
      <c r="B30" s="16" t="s">
        <v>3</v>
      </c>
      <c r="C30" s="17" t="s">
        <v>34</v>
      </c>
    </row>
    <row r="31" spans="1:2" ht="13.5">
      <c r="A31" s="18" t="s">
        <v>3</v>
      </c>
      <c r="B31" s="18"/>
    </row>
    <row r="32" spans="1:2" ht="13.5">
      <c r="A32" s="18"/>
      <c r="B32" s="18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27"/>
  <sheetViews>
    <sheetView workbookViewId="0" topLeftCell="A1">
      <selection activeCell="J28" sqref="J28"/>
    </sheetView>
  </sheetViews>
  <sheetFormatPr defaultColWidth="9.00390625" defaultRowHeight="13.5"/>
  <cols>
    <col min="1" max="1" width="3.625" style="0" customWidth="1"/>
    <col min="2" max="2" width="4.625" style="0" customWidth="1"/>
    <col min="3" max="3" width="9.125" style="0" customWidth="1"/>
    <col min="4" max="4" width="7.625" style="0" customWidth="1"/>
    <col min="5" max="20" width="8.625" style="0" customWidth="1"/>
    <col min="21" max="21" width="9.625" style="0" customWidth="1"/>
    <col min="22" max="26" width="9.50390625" style="0" bestFit="1" customWidth="1"/>
    <col min="27" max="27" width="9.125" style="0" bestFit="1" customWidth="1"/>
    <col min="28" max="28" width="5.625" style="0" customWidth="1"/>
  </cols>
  <sheetData>
    <row r="1" spans="1:28" ht="13.5" customHeight="1">
      <c r="A1" s="19" t="s">
        <v>352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:28" ht="13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B2" s="21" t="s">
        <v>353</v>
      </c>
    </row>
    <row r="3" spans="1:28" ht="13.5" customHeight="1" thickTop="1">
      <c r="A3" s="169" t="s">
        <v>354</v>
      </c>
      <c r="B3" s="169"/>
      <c r="C3" s="170"/>
      <c r="D3" s="245" t="s">
        <v>355</v>
      </c>
      <c r="E3" s="246"/>
      <c r="F3" s="246"/>
      <c r="G3" s="246"/>
      <c r="H3" s="246"/>
      <c r="I3" s="246"/>
      <c r="J3" s="246"/>
      <c r="K3" s="247"/>
      <c r="L3" s="245" t="s">
        <v>356</v>
      </c>
      <c r="M3" s="246"/>
      <c r="N3" s="246"/>
      <c r="O3" s="246"/>
      <c r="P3" s="246"/>
      <c r="Q3" s="246"/>
      <c r="R3" s="246"/>
      <c r="S3" s="247"/>
      <c r="T3" s="245" t="s">
        <v>357</v>
      </c>
      <c r="U3" s="246"/>
      <c r="V3" s="246"/>
      <c r="W3" s="246"/>
      <c r="X3" s="246"/>
      <c r="Y3" s="246"/>
      <c r="Z3" s="246"/>
      <c r="AA3" s="247"/>
      <c r="AB3" s="235" t="s">
        <v>358</v>
      </c>
    </row>
    <row r="4" spans="1:28" ht="13.5" customHeight="1">
      <c r="A4" s="174"/>
      <c r="B4" s="174"/>
      <c r="C4" s="171"/>
      <c r="D4" s="238" t="s">
        <v>102</v>
      </c>
      <c r="E4" s="280" t="s">
        <v>359</v>
      </c>
      <c r="F4" s="294" t="s">
        <v>360</v>
      </c>
      <c r="G4" s="295"/>
      <c r="H4" s="296"/>
      <c r="I4" s="83" t="s">
        <v>361</v>
      </c>
      <c r="J4" s="157"/>
      <c r="K4" s="158"/>
      <c r="L4" s="238" t="s">
        <v>102</v>
      </c>
      <c r="M4" s="280" t="s">
        <v>359</v>
      </c>
      <c r="N4" s="294" t="s">
        <v>360</v>
      </c>
      <c r="O4" s="295"/>
      <c r="P4" s="296"/>
      <c r="Q4" s="83" t="s">
        <v>361</v>
      </c>
      <c r="R4" s="157"/>
      <c r="S4" s="158"/>
      <c r="T4" s="238" t="s">
        <v>102</v>
      </c>
      <c r="U4" s="280" t="s">
        <v>362</v>
      </c>
      <c r="V4" s="294" t="s">
        <v>360</v>
      </c>
      <c r="W4" s="295"/>
      <c r="X4" s="296"/>
      <c r="Y4" s="83" t="s">
        <v>363</v>
      </c>
      <c r="Z4" s="157"/>
      <c r="AA4" s="158"/>
      <c r="AB4" s="236"/>
    </row>
    <row r="5" spans="1:28" ht="13.5" customHeight="1">
      <c r="A5" s="172"/>
      <c r="B5" s="172"/>
      <c r="C5" s="173"/>
      <c r="D5" s="239"/>
      <c r="E5" s="255"/>
      <c r="F5" s="51" t="s">
        <v>45</v>
      </c>
      <c r="G5" s="51" t="s">
        <v>46</v>
      </c>
      <c r="H5" s="51" t="s">
        <v>47</v>
      </c>
      <c r="I5" s="51" t="s">
        <v>45</v>
      </c>
      <c r="J5" s="51" t="s">
        <v>46</v>
      </c>
      <c r="K5" s="51" t="s">
        <v>47</v>
      </c>
      <c r="L5" s="239"/>
      <c r="M5" s="255"/>
      <c r="N5" s="51" t="s">
        <v>45</v>
      </c>
      <c r="O5" s="51" t="s">
        <v>46</v>
      </c>
      <c r="P5" s="51" t="s">
        <v>47</v>
      </c>
      <c r="Q5" s="51" t="s">
        <v>45</v>
      </c>
      <c r="R5" s="51" t="s">
        <v>46</v>
      </c>
      <c r="S5" s="51" t="s">
        <v>47</v>
      </c>
      <c r="T5" s="239"/>
      <c r="U5" s="255"/>
      <c r="V5" s="51" t="s">
        <v>45</v>
      </c>
      <c r="W5" s="51" t="s">
        <v>46</v>
      </c>
      <c r="X5" s="51" t="s">
        <v>47</v>
      </c>
      <c r="Y5" s="51" t="s">
        <v>45</v>
      </c>
      <c r="Z5" s="51" t="s">
        <v>46</v>
      </c>
      <c r="AA5" s="51" t="s">
        <v>47</v>
      </c>
      <c r="AB5" s="237"/>
    </row>
    <row r="6" spans="1:28" ht="13.5" customHeight="1">
      <c r="A6" s="43"/>
      <c r="B6" s="43"/>
      <c r="C6" s="159"/>
      <c r="D6" s="43"/>
      <c r="E6" s="160"/>
      <c r="F6" s="43"/>
      <c r="G6" s="43"/>
      <c r="H6" s="43"/>
      <c r="I6" s="43"/>
      <c r="J6" s="43"/>
      <c r="K6" s="43"/>
      <c r="L6" s="160"/>
      <c r="M6" s="160"/>
      <c r="N6" s="43"/>
      <c r="O6" s="43"/>
      <c r="P6" s="43"/>
      <c r="Q6" s="43"/>
      <c r="R6" s="43"/>
      <c r="S6" s="43"/>
      <c r="T6" s="160"/>
      <c r="U6" s="160"/>
      <c r="V6" s="43"/>
      <c r="W6" s="43"/>
      <c r="X6" s="43"/>
      <c r="Y6" s="43"/>
      <c r="Z6" s="43"/>
      <c r="AA6" s="159"/>
      <c r="AB6" s="161"/>
    </row>
    <row r="7" spans="1:28" ht="13.5" customHeight="1">
      <c r="A7" s="19" t="s">
        <v>364</v>
      </c>
      <c r="B7" s="84"/>
      <c r="C7" s="28"/>
      <c r="D7" s="89"/>
      <c r="E7" s="89"/>
      <c r="F7" s="89"/>
      <c r="G7" s="89"/>
      <c r="H7" s="89"/>
      <c r="I7" s="89"/>
      <c r="J7" s="27"/>
      <c r="K7" s="89"/>
      <c r="L7" s="89"/>
      <c r="M7" s="89"/>
      <c r="N7" s="89"/>
      <c r="O7" s="89"/>
      <c r="P7" s="89"/>
      <c r="Q7" s="89"/>
      <c r="R7" s="27"/>
      <c r="S7" s="89"/>
      <c r="T7" s="89"/>
      <c r="U7" s="89"/>
      <c r="V7" s="89"/>
      <c r="W7" s="89"/>
      <c r="X7" s="89"/>
      <c r="Y7" s="89"/>
      <c r="Z7" s="89"/>
      <c r="AA7" s="89"/>
      <c r="AB7" s="118"/>
    </row>
    <row r="8" spans="1:28" ht="13.5" customHeight="1">
      <c r="A8" s="27"/>
      <c r="B8" s="240" t="s">
        <v>91</v>
      </c>
      <c r="C8" s="241"/>
      <c r="D8" s="33">
        <v>71</v>
      </c>
      <c r="E8" s="33">
        <v>3467</v>
      </c>
      <c r="F8" s="33">
        <v>4172</v>
      </c>
      <c r="G8" s="33">
        <v>2700</v>
      </c>
      <c r="H8" s="33">
        <v>1472</v>
      </c>
      <c r="I8" s="33">
        <v>528</v>
      </c>
      <c r="J8" s="33">
        <v>325</v>
      </c>
      <c r="K8" s="33">
        <v>203</v>
      </c>
      <c r="L8" s="33">
        <v>107</v>
      </c>
      <c r="M8" s="33">
        <v>4883</v>
      </c>
      <c r="N8" s="33">
        <v>6824</v>
      </c>
      <c r="O8" s="33">
        <v>3801</v>
      </c>
      <c r="P8" s="33">
        <v>3023</v>
      </c>
      <c r="Q8" s="33">
        <v>897</v>
      </c>
      <c r="R8" s="33">
        <v>502</v>
      </c>
      <c r="S8" s="33">
        <v>395</v>
      </c>
      <c r="T8" s="33">
        <v>810</v>
      </c>
      <c r="U8" s="33">
        <v>48143</v>
      </c>
      <c r="V8" s="33">
        <v>77818</v>
      </c>
      <c r="W8" s="33">
        <v>49134</v>
      </c>
      <c r="X8" s="33">
        <v>28684</v>
      </c>
      <c r="Y8" s="33">
        <v>16039</v>
      </c>
      <c r="Z8" s="33">
        <v>9944</v>
      </c>
      <c r="AA8" s="33">
        <v>6095</v>
      </c>
      <c r="AB8" s="103" t="s">
        <v>203</v>
      </c>
    </row>
    <row r="9" spans="1:28" ht="13.5" customHeight="1">
      <c r="A9" s="27"/>
      <c r="B9" s="240" t="s">
        <v>144</v>
      </c>
      <c r="C9" s="241"/>
      <c r="D9" s="162">
        <v>71</v>
      </c>
      <c r="E9" s="162">
        <v>3459</v>
      </c>
      <c r="F9" s="33">
        <v>4089</v>
      </c>
      <c r="G9" s="162">
        <v>2621</v>
      </c>
      <c r="H9" s="162">
        <v>1468</v>
      </c>
      <c r="I9" s="33">
        <v>545</v>
      </c>
      <c r="J9" s="162">
        <v>340</v>
      </c>
      <c r="K9" s="162">
        <v>205</v>
      </c>
      <c r="L9" s="162">
        <v>107</v>
      </c>
      <c r="M9" s="162">
        <v>4877</v>
      </c>
      <c r="N9" s="33">
        <v>6818</v>
      </c>
      <c r="O9" s="162">
        <v>3799</v>
      </c>
      <c r="P9" s="162">
        <v>3019</v>
      </c>
      <c r="Q9" s="33">
        <v>931</v>
      </c>
      <c r="R9" s="162">
        <v>523</v>
      </c>
      <c r="S9" s="162">
        <v>408</v>
      </c>
      <c r="T9" s="162">
        <v>814</v>
      </c>
      <c r="U9" s="162">
        <v>49211</v>
      </c>
      <c r="V9" s="33">
        <v>79197</v>
      </c>
      <c r="W9" s="162">
        <v>50212</v>
      </c>
      <c r="X9" s="162">
        <v>28985</v>
      </c>
      <c r="Y9" s="33">
        <v>16690</v>
      </c>
      <c r="Z9" s="162">
        <v>10351</v>
      </c>
      <c r="AA9" s="162">
        <v>6339</v>
      </c>
      <c r="AB9" s="104">
        <v>12</v>
      </c>
    </row>
    <row r="10" spans="1:28" s="35" customFormat="1" ht="13.5" customHeight="1">
      <c r="A10" s="27"/>
      <c r="B10" s="240" t="s">
        <v>145</v>
      </c>
      <c r="C10" s="241"/>
      <c r="D10" s="162">
        <v>71</v>
      </c>
      <c r="E10" s="162">
        <v>3439</v>
      </c>
      <c r="F10" s="33">
        <v>4001</v>
      </c>
      <c r="G10" s="162">
        <v>2581</v>
      </c>
      <c r="H10" s="162">
        <v>1420</v>
      </c>
      <c r="I10" s="33">
        <v>512</v>
      </c>
      <c r="J10" s="162">
        <v>307</v>
      </c>
      <c r="K10" s="162">
        <v>205</v>
      </c>
      <c r="L10" s="162">
        <v>107</v>
      </c>
      <c r="M10" s="162">
        <v>4896</v>
      </c>
      <c r="N10" s="33">
        <v>6829</v>
      </c>
      <c r="O10" s="162">
        <v>3824</v>
      </c>
      <c r="P10" s="162">
        <v>3005</v>
      </c>
      <c r="Q10" s="33">
        <v>1028</v>
      </c>
      <c r="R10" s="162">
        <v>558</v>
      </c>
      <c r="S10" s="162">
        <v>470</v>
      </c>
      <c r="T10" s="162">
        <v>818</v>
      </c>
      <c r="U10" s="162">
        <v>50282</v>
      </c>
      <c r="V10" s="33">
        <v>81242</v>
      </c>
      <c r="W10" s="162">
        <v>51688</v>
      </c>
      <c r="X10" s="162">
        <v>29554</v>
      </c>
      <c r="Y10" s="33">
        <v>17036</v>
      </c>
      <c r="Z10" s="162">
        <v>10605</v>
      </c>
      <c r="AA10" s="162">
        <v>6431</v>
      </c>
      <c r="AB10" s="104">
        <v>13</v>
      </c>
    </row>
    <row r="11" spans="1:28" s="35" customFormat="1" ht="13.5" customHeight="1">
      <c r="A11" s="27"/>
      <c r="B11" s="240" t="s">
        <v>146</v>
      </c>
      <c r="C11" s="241"/>
      <c r="D11" s="162">
        <v>71</v>
      </c>
      <c r="E11" s="162">
        <v>3449</v>
      </c>
      <c r="F11" s="33">
        <v>3926</v>
      </c>
      <c r="G11" s="162">
        <v>2521</v>
      </c>
      <c r="H11" s="162">
        <v>1405</v>
      </c>
      <c r="I11" s="33">
        <v>499</v>
      </c>
      <c r="J11" s="162">
        <v>317</v>
      </c>
      <c r="K11" s="162">
        <v>182</v>
      </c>
      <c r="L11" s="162">
        <v>106</v>
      </c>
      <c r="M11" s="162">
        <v>4920</v>
      </c>
      <c r="N11" s="33">
        <v>6719</v>
      </c>
      <c r="O11" s="162">
        <v>3751</v>
      </c>
      <c r="P11" s="162">
        <v>2968</v>
      </c>
      <c r="Q11" s="33">
        <v>935</v>
      </c>
      <c r="R11" s="162">
        <v>516</v>
      </c>
      <c r="S11" s="162">
        <v>419</v>
      </c>
      <c r="T11" s="162">
        <v>816</v>
      </c>
      <c r="U11" s="162">
        <v>51497</v>
      </c>
      <c r="V11" s="33">
        <v>83526</v>
      </c>
      <c r="W11" s="162">
        <v>53366</v>
      </c>
      <c r="X11" s="162">
        <v>30160</v>
      </c>
      <c r="Y11" s="33">
        <v>17282</v>
      </c>
      <c r="Z11" s="162">
        <v>10798</v>
      </c>
      <c r="AA11" s="162">
        <v>6484</v>
      </c>
      <c r="AB11" s="104">
        <v>14</v>
      </c>
    </row>
    <row r="12" spans="1:28" s="41" customFormat="1" ht="13.5" customHeight="1">
      <c r="A12" s="84"/>
      <c r="B12" s="180" t="s">
        <v>147</v>
      </c>
      <c r="C12" s="181"/>
      <c r="D12" s="163">
        <v>71</v>
      </c>
      <c r="E12" s="60">
        <v>3401</v>
      </c>
      <c r="F12" s="60">
        <v>3882</v>
      </c>
      <c r="G12" s="60">
        <v>2495</v>
      </c>
      <c r="H12" s="60">
        <v>1387</v>
      </c>
      <c r="I12" s="60">
        <v>511</v>
      </c>
      <c r="J12" s="60">
        <v>312</v>
      </c>
      <c r="K12" s="60">
        <v>199</v>
      </c>
      <c r="L12" s="60">
        <v>106</v>
      </c>
      <c r="M12" s="60">
        <v>4915</v>
      </c>
      <c r="N12" s="60">
        <v>6705</v>
      </c>
      <c r="O12" s="60">
        <v>3714</v>
      </c>
      <c r="P12" s="60">
        <v>2991</v>
      </c>
      <c r="Q12" s="60">
        <v>1066</v>
      </c>
      <c r="R12" s="60">
        <v>601</v>
      </c>
      <c r="S12" s="60">
        <v>465</v>
      </c>
      <c r="T12" s="60">
        <v>818</v>
      </c>
      <c r="U12" s="60">
        <v>52778</v>
      </c>
      <c r="V12" s="60">
        <v>85886</v>
      </c>
      <c r="W12" s="60">
        <v>55152</v>
      </c>
      <c r="X12" s="60">
        <v>30734</v>
      </c>
      <c r="Y12" s="60">
        <v>17917</v>
      </c>
      <c r="Z12" s="60">
        <v>11242</v>
      </c>
      <c r="AA12" s="60">
        <v>6675</v>
      </c>
      <c r="AB12" s="106">
        <v>15</v>
      </c>
    </row>
    <row r="13" spans="1:28" s="41" customFormat="1" ht="13.5" customHeight="1">
      <c r="A13" s="84"/>
      <c r="B13" s="164"/>
      <c r="C13" s="59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165"/>
    </row>
    <row r="14" spans="1:28" ht="13.5" customHeight="1">
      <c r="A14" s="19" t="s">
        <v>365</v>
      </c>
      <c r="B14" s="84"/>
      <c r="C14" s="28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118"/>
    </row>
    <row r="15" spans="1:28" ht="13.5" customHeight="1">
      <c r="A15" s="27"/>
      <c r="B15" s="240" t="s">
        <v>91</v>
      </c>
      <c r="C15" s="241"/>
      <c r="D15" s="33">
        <v>1</v>
      </c>
      <c r="E15" s="33">
        <v>54</v>
      </c>
      <c r="F15" s="33">
        <v>31</v>
      </c>
      <c r="G15" s="33">
        <v>21</v>
      </c>
      <c r="H15" s="33">
        <v>10</v>
      </c>
      <c r="I15" s="33">
        <v>10</v>
      </c>
      <c r="J15" s="33">
        <v>8</v>
      </c>
      <c r="K15" s="33">
        <v>2</v>
      </c>
      <c r="L15" s="33">
        <v>2</v>
      </c>
      <c r="M15" s="33">
        <v>84</v>
      </c>
      <c r="N15" s="33">
        <v>59</v>
      </c>
      <c r="O15" s="33">
        <v>33</v>
      </c>
      <c r="P15" s="33">
        <v>26</v>
      </c>
      <c r="Q15" s="33">
        <v>7</v>
      </c>
      <c r="R15" s="33">
        <v>1</v>
      </c>
      <c r="S15" s="33">
        <v>6</v>
      </c>
      <c r="T15" s="166">
        <v>8</v>
      </c>
      <c r="U15" s="33">
        <v>471</v>
      </c>
      <c r="V15" s="33">
        <v>549</v>
      </c>
      <c r="W15" s="33">
        <v>335</v>
      </c>
      <c r="X15" s="33">
        <v>214</v>
      </c>
      <c r="Y15" s="33">
        <v>130</v>
      </c>
      <c r="Z15" s="33">
        <v>72</v>
      </c>
      <c r="AA15" s="33">
        <v>58</v>
      </c>
      <c r="AB15" s="103" t="s">
        <v>203</v>
      </c>
    </row>
    <row r="16" spans="1:28" ht="13.5" customHeight="1">
      <c r="A16" s="27"/>
      <c r="B16" s="240" t="s">
        <v>144</v>
      </c>
      <c r="C16" s="241"/>
      <c r="D16" s="162">
        <v>1</v>
      </c>
      <c r="E16" s="162">
        <v>49</v>
      </c>
      <c r="F16" s="33">
        <v>31</v>
      </c>
      <c r="G16" s="162">
        <v>21</v>
      </c>
      <c r="H16" s="162">
        <v>10</v>
      </c>
      <c r="I16" s="33">
        <v>4</v>
      </c>
      <c r="J16" s="162">
        <v>3</v>
      </c>
      <c r="K16" s="162">
        <v>1</v>
      </c>
      <c r="L16" s="162">
        <v>2</v>
      </c>
      <c r="M16" s="162">
        <v>84</v>
      </c>
      <c r="N16" s="33">
        <v>55</v>
      </c>
      <c r="O16" s="162">
        <v>34</v>
      </c>
      <c r="P16" s="162">
        <v>21</v>
      </c>
      <c r="Q16" s="33">
        <v>11</v>
      </c>
      <c r="R16" s="162">
        <v>4</v>
      </c>
      <c r="S16" s="162">
        <v>7</v>
      </c>
      <c r="T16" s="162">
        <v>9</v>
      </c>
      <c r="U16" s="162">
        <v>516</v>
      </c>
      <c r="V16" s="33">
        <v>538</v>
      </c>
      <c r="W16" s="162">
        <v>330</v>
      </c>
      <c r="X16" s="162">
        <v>208</v>
      </c>
      <c r="Y16" s="33">
        <v>156</v>
      </c>
      <c r="Z16" s="162">
        <v>94</v>
      </c>
      <c r="AA16" s="162">
        <v>62</v>
      </c>
      <c r="AB16" s="104">
        <v>12</v>
      </c>
    </row>
    <row r="17" spans="1:28" s="35" customFormat="1" ht="13.5" customHeight="1">
      <c r="A17" s="27"/>
      <c r="B17" s="240" t="s">
        <v>145</v>
      </c>
      <c r="C17" s="241"/>
      <c r="D17" s="162">
        <v>1</v>
      </c>
      <c r="E17" s="162">
        <v>52</v>
      </c>
      <c r="F17" s="33">
        <v>35</v>
      </c>
      <c r="G17" s="162">
        <v>25</v>
      </c>
      <c r="H17" s="162">
        <v>10</v>
      </c>
      <c r="I17" s="33">
        <v>5</v>
      </c>
      <c r="J17" s="162">
        <v>4</v>
      </c>
      <c r="K17" s="162">
        <v>1</v>
      </c>
      <c r="L17" s="162">
        <v>2</v>
      </c>
      <c r="M17" s="162">
        <v>88</v>
      </c>
      <c r="N17" s="33">
        <v>59</v>
      </c>
      <c r="O17" s="162">
        <v>37</v>
      </c>
      <c r="P17" s="162">
        <v>22</v>
      </c>
      <c r="Q17" s="33">
        <v>4</v>
      </c>
      <c r="R17" s="162">
        <v>3</v>
      </c>
      <c r="S17" s="162">
        <v>1</v>
      </c>
      <c r="T17" s="162">
        <v>9</v>
      </c>
      <c r="U17" s="162">
        <v>519</v>
      </c>
      <c r="V17" s="33">
        <v>541</v>
      </c>
      <c r="W17" s="162">
        <v>332</v>
      </c>
      <c r="X17" s="162">
        <v>209</v>
      </c>
      <c r="Y17" s="33">
        <v>144</v>
      </c>
      <c r="Z17" s="162">
        <v>82</v>
      </c>
      <c r="AA17" s="162">
        <v>62</v>
      </c>
      <c r="AB17" s="104">
        <v>13</v>
      </c>
    </row>
    <row r="18" spans="1:28" s="35" customFormat="1" ht="13.5" customHeight="1">
      <c r="A18" s="27"/>
      <c r="B18" s="240" t="s">
        <v>146</v>
      </c>
      <c r="C18" s="241"/>
      <c r="D18" s="162">
        <v>1</v>
      </c>
      <c r="E18" s="162">
        <v>48</v>
      </c>
      <c r="F18" s="33">
        <v>34</v>
      </c>
      <c r="G18" s="162">
        <v>22</v>
      </c>
      <c r="H18" s="162">
        <v>12</v>
      </c>
      <c r="I18" s="33">
        <v>9</v>
      </c>
      <c r="J18" s="162">
        <v>5</v>
      </c>
      <c r="K18" s="162">
        <v>4</v>
      </c>
      <c r="L18" s="162">
        <v>2</v>
      </c>
      <c r="M18" s="162">
        <v>84</v>
      </c>
      <c r="N18" s="33">
        <v>58</v>
      </c>
      <c r="O18" s="162">
        <v>33</v>
      </c>
      <c r="P18" s="162">
        <v>25</v>
      </c>
      <c r="Q18" s="33">
        <v>5</v>
      </c>
      <c r="R18" s="162">
        <v>1</v>
      </c>
      <c r="S18" s="162">
        <v>4</v>
      </c>
      <c r="T18" s="162">
        <v>9</v>
      </c>
      <c r="U18" s="162">
        <v>532</v>
      </c>
      <c r="V18" s="33">
        <v>561</v>
      </c>
      <c r="W18" s="162">
        <v>343</v>
      </c>
      <c r="X18" s="162">
        <v>218</v>
      </c>
      <c r="Y18" s="33">
        <v>139</v>
      </c>
      <c r="Z18" s="162">
        <v>87</v>
      </c>
      <c r="AA18" s="162">
        <v>52</v>
      </c>
      <c r="AB18" s="104">
        <v>14</v>
      </c>
    </row>
    <row r="19" spans="1:28" s="41" customFormat="1" ht="13.5" customHeight="1">
      <c r="A19" s="84"/>
      <c r="B19" s="180" t="s">
        <v>147</v>
      </c>
      <c r="C19" s="181"/>
      <c r="D19" s="163">
        <v>1</v>
      </c>
      <c r="E19" s="60">
        <v>46</v>
      </c>
      <c r="F19" s="60">
        <v>32</v>
      </c>
      <c r="G19" s="60">
        <v>20</v>
      </c>
      <c r="H19" s="60">
        <v>12</v>
      </c>
      <c r="I19" s="60">
        <v>1</v>
      </c>
      <c r="J19" s="60">
        <v>1</v>
      </c>
      <c r="K19" s="167">
        <v>0</v>
      </c>
      <c r="L19" s="60">
        <v>2</v>
      </c>
      <c r="M19" s="60">
        <v>82</v>
      </c>
      <c r="N19" s="60">
        <v>54</v>
      </c>
      <c r="O19" s="60">
        <v>30</v>
      </c>
      <c r="P19" s="60">
        <v>24</v>
      </c>
      <c r="Q19" s="60">
        <v>4</v>
      </c>
      <c r="R19" s="60">
        <v>1</v>
      </c>
      <c r="S19" s="60">
        <v>3</v>
      </c>
      <c r="T19" s="60">
        <v>9</v>
      </c>
      <c r="U19" s="60">
        <v>541</v>
      </c>
      <c r="V19" s="60">
        <v>571</v>
      </c>
      <c r="W19" s="60">
        <v>345</v>
      </c>
      <c r="X19" s="60">
        <v>226</v>
      </c>
      <c r="Y19" s="60">
        <v>142</v>
      </c>
      <c r="Z19" s="60">
        <v>89</v>
      </c>
      <c r="AA19" s="60">
        <v>53</v>
      </c>
      <c r="AB19" s="106">
        <v>15</v>
      </c>
    </row>
    <row r="20" spans="1:28" ht="13.5" customHeight="1">
      <c r="A20" s="27"/>
      <c r="B20" s="27"/>
      <c r="C20" s="28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118"/>
    </row>
    <row r="21" spans="1:28" ht="13.5" customHeight="1">
      <c r="A21" s="27"/>
      <c r="B21" s="174" t="s">
        <v>366</v>
      </c>
      <c r="C21" s="175"/>
      <c r="D21" s="87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2</v>
      </c>
      <c r="M21" s="80" t="s">
        <v>115</v>
      </c>
      <c r="N21" s="87">
        <v>7</v>
      </c>
      <c r="O21" s="87">
        <v>3</v>
      </c>
      <c r="P21" s="87">
        <v>4</v>
      </c>
      <c r="Q21" s="80" t="s">
        <v>115</v>
      </c>
      <c r="R21" s="80" t="s">
        <v>115</v>
      </c>
      <c r="S21" s="80" t="s">
        <v>115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7">
        <v>0</v>
      </c>
      <c r="Z21" s="87">
        <v>0</v>
      </c>
      <c r="AA21" s="87">
        <v>0</v>
      </c>
      <c r="AB21" s="109" t="s">
        <v>367</v>
      </c>
    </row>
    <row r="22" spans="1:28" ht="13.5" customHeight="1">
      <c r="A22" s="311" t="s">
        <v>368</v>
      </c>
      <c r="B22" s="174" t="s">
        <v>369</v>
      </c>
      <c r="C22" s="175"/>
      <c r="D22" s="87">
        <v>1</v>
      </c>
      <c r="E22" s="80" t="s">
        <v>115</v>
      </c>
      <c r="F22" s="87">
        <v>3</v>
      </c>
      <c r="G22" s="87">
        <v>2</v>
      </c>
      <c r="H22" s="87">
        <v>1</v>
      </c>
      <c r="I22" s="80" t="s">
        <v>115</v>
      </c>
      <c r="J22" s="80" t="s">
        <v>115</v>
      </c>
      <c r="K22" s="80" t="s">
        <v>115</v>
      </c>
      <c r="L22" s="87">
        <v>2</v>
      </c>
      <c r="M22" s="80" t="s">
        <v>115</v>
      </c>
      <c r="N22" s="87">
        <v>22</v>
      </c>
      <c r="O22" s="87">
        <v>15</v>
      </c>
      <c r="P22" s="87">
        <v>7</v>
      </c>
      <c r="Q22" s="80" t="s">
        <v>115</v>
      </c>
      <c r="R22" s="80" t="s">
        <v>115</v>
      </c>
      <c r="S22" s="80" t="s">
        <v>115</v>
      </c>
      <c r="T22" s="87">
        <v>9</v>
      </c>
      <c r="U22" s="80" t="s">
        <v>115</v>
      </c>
      <c r="V22" s="87">
        <v>144</v>
      </c>
      <c r="W22" s="87">
        <v>86</v>
      </c>
      <c r="X22" s="87">
        <v>58</v>
      </c>
      <c r="Y22" s="80" t="s">
        <v>115</v>
      </c>
      <c r="Z22" s="80" t="s">
        <v>115</v>
      </c>
      <c r="AA22" s="80" t="s">
        <v>115</v>
      </c>
      <c r="AB22" s="109" t="s">
        <v>370</v>
      </c>
    </row>
    <row r="23" spans="1:28" ht="13.5" customHeight="1">
      <c r="A23" s="311"/>
      <c r="B23" s="174" t="s">
        <v>371</v>
      </c>
      <c r="C23" s="175"/>
      <c r="D23" s="87">
        <v>1</v>
      </c>
      <c r="E23" s="80" t="s">
        <v>115</v>
      </c>
      <c r="F23" s="87">
        <v>4</v>
      </c>
      <c r="G23" s="87">
        <v>1</v>
      </c>
      <c r="H23" s="87">
        <v>3</v>
      </c>
      <c r="I23" s="87">
        <v>0</v>
      </c>
      <c r="J23" s="87">
        <v>0</v>
      </c>
      <c r="K23" s="87">
        <v>0</v>
      </c>
      <c r="L23" s="87">
        <v>2</v>
      </c>
      <c r="M23" s="80" t="s">
        <v>115</v>
      </c>
      <c r="N23" s="87">
        <v>13</v>
      </c>
      <c r="O23" s="87">
        <v>6</v>
      </c>
      <c r="P23" s="87">
        <v>7</v>
      </c>
      <c r="Q23" s="87">
        <v>1</v>
      </c>
      <c r="R23" s="87">
        <v>1</v>
      </c>
      <c r="S23" s="87">
        <v>0</v>
      </c>
      <c r="T23" s="87">
        <v>9</v>
      </c>
      <c r="U23" s="80" t="s">
        <v>115</v>
      </c>
      <c r="V23" s="87">
        <v>122</v>
      </c>
      <c r="W23" s="87">
        <v>65</v>
      </c>
      <c r="X23" s="87">
        <v>57</v>
      </c>
      <c r="Y23" s="168">
        <v>43</v>
      </c>
      <c r="Z23" s="168">
        <v>27</v>
      </c>
      <c r="AA23" s="168">
        <v>16</v>
      </c>
      <c r="AB23" s="109" t="s">
        <v>372</v>
      </c>
    </row>
    <row r="24" spans="1:28" ht="13.5" customHeight="1">
      <c r="A24" s="27"/>
      <c r="B24" s="174" t="s">
        <v>373</v>
      </c>
      <c r="C24" s="175"/>
      <c r="D24" s="87">
        <v>1</v>
      </c>
      <c r="E24" s="80" t="s">
        <v>115</v>
      </c>
      <c r="F24" s="87">
        <v>25</v>
      </c>
      <c r="G24" s="87">
        <v>17</v>
      </c>
      <c r="H24" s="87">
        <v>8</v>
      </c>
      <c r="I24" s="87">
        <v>1</v>
      </c>
      <c r="J24" s="87">
        <v>1</v>
      </c>
      <c r="K24" s="87">
        <v>0</v>
      </c>
      <c r="L24" s="87">
        <v>2</v>
      </c>
      <c r="M24" s="80" t="s">
        <v>115</v>
      </c>
      <c r="N24" s="87">
        <v>12</v>
      </c>
      <c r="O24" s="87">
        <v>6</v>
      </c>
      <c r="P24" s="87">
        <v>6</v>
      </c>
      <c r="Q24" s="87">
        <v>3</v>
      </c>
      <c r="R24" s="87">
        <v>0</v>
      </c>
      <c r="S24" s="87">
        <v>3</v>
      </c>
      <c r="T24" s="87">
        <v>9</v>
      </c>
      <c r="U24" s="80" t="s">
        <v>115</v>
      </c>
      <c r="V24" s="87">
        <v>305</v>
      </c>
      <c r="W24" s="87">
        <v>194</v>
      </c>
      <c r="X24" s="87">
        <v>111</v>
      </c>
      <c r="Y24" s="87">
        <v>99</v>
      </c>
      <c r="Z24" s="87">
        <v>62</v>
      </c>
      <c r="AA24" s="87">
        <v>37</v>
      </c>
      <c r="AB24" s="109" t="s">
        <v>374</v>
      </c>
    </row>
    <row r="25" spans="1:28" ht="13.5" customHeight="1">
      <c r="A25" s="46"/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137"/>
    </row>
    <row r="26" spans="1:28" ht="13.5" customHeight="1">
      <c r="A26" s="49" t="s">
        <v>375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</row>
    <row r="27" spans="1:28" ht="13.5" customHeight="1">
      <c r="A27" s="49" t="s">
        <v>376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</row>
    <row r="28" ht="13.5" customHeight="1"/>
    <row r="29" ht="13.5" customHeight="1"/>
  </sheetData>
  <mergeCells count="29">
    <mergeCell ref="B24:C24"/>
    <mergeCell ref="B18:C18"/>
    <mergeCell ref="B19:C19"/>
    <mergeCell ref="B21:C21"/>
    <mergeCell ref="A22:A23"/>
    <mergeCell ref="B22:C22"/>
    <mergeCell ref="B23:C23"/>
    <mergeCell ref="B12:C12"/>
    <mergeCell ref="B15:C15"/>
    <mergeCell ref="B16:C16"/>
    <mergeCell ref="B17:C17"/>
    <mergeCell ref="B8:C8"/>
    <mergeCell ref="B9:C9"/>
    <mergeCell ref="B10:C10"/>
    <mergeCell ref="B11:C11"/>
    <mergeCell ref="AB3:AB5"/>
    <mergeCell ref="D4:D5"/>
    <mergeCell ref="E4:E5"/>
    <mergeCell ref="F4:H4"/>
    <mergeCell ref="L4:L5"/>
    <mergeCell ref="M4:M5"/>
    <mergeCell ref="N4:P4"/>
    <mergeCell ref="T4:T5"/>
    <mergeCell ref="U4:U5"/>
    <mergeCell ref="V4:X4"/>
    <mergeCell ref="A3:C5"/>
    <mergeCell ref="D3:K3"/>
    <mergeCell ref="L3:S3"/>
    <mergeCell ref="T3:AA3"/>
  </mergeCells>
  <printOptions/>
  <pageMargins left="0.75" right="0.75" top="1" bottom="1" header="0.512" footer="0.51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39"/>
  <sheetViews>
    <sheetView workbookViewId="0" topLeftCell="A1">
      <selection activeCell="E26" sqref="E26"/>
    </sheetView>
  </sheetViews>
  <sheetFormatPr defaultColWidth="9.00390625" defaultRowHeight="13.5"/>
  <cols>
    <col min="1" max="2" width="6.625" style="0" customWidth="1"/>
    <col min="3" max="4" width="11.625" style="0" customWidth="1"/>
    <col min="5" max="9" width="9.625" style="0" customWidth="1"/>
    <col min="10" max="10" width="9.25390625" style="0" customWidth="1"/>
    <col min="11" max="12" width="8.625" style="0" customWidth="1"/>
    <col min="13" max="15" width="8.25390625" style="0" customWidth="1"/>
    <col min="16" max="16" width="9.25390625" style="0" customWidth="1"/>
    <col min="17" max="18" width="8.625" style="0" customWidth="1"/>
    <col min="19" max="22" width="9.625" style="0" customWidth="1"/>
    <col min="23" max="24" width="8.875" style="0" customWidth="1"/>
    <col min="25" max="25" width="6.625" style="0" customWidth="1"/>
  </cols>
  <sheetData>
    <row r="1" spans="1:25" ht="13.5" customHeight="1">
      <c r="A1" s="19" t="s">
        <v>377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13.5" customHeight="1" thickBot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Y2" s="21" t="s">
        <v>378</v>
      </c>
    </row>
    <row r="3" spans="1:25" ht="13.5" customHeight="1" thickTop="1">
      <c r="A3" s="169" t="s">
        <v>379</v>
      </c>
      <c r="B3" s="170"/>
      <c r="C3" s="178" t="s">
        <v>142</v>
      </c>
      <c r="D3" s="254" t="s">
        <v>380</v>
      </c>
      <c r="E3" s="321" t="s">
        <v>381</v>
      </c>
      <c r="F3" s="321" t="s">
        <v>382</v>
      </c>
      <c r="G3" s="321" t="s">
        <v>383</v>
      </c>
      <c r="H3" s="178" t="s">
        <v>384</v>
      </c>
      <c r="I3" s="254" t="s">
        <v>385</v>
      </c>
      <c r="J3" s="254" t="s">
        <v>386</v>
      </c>
      <c r="K3" s="235" t="s">
        <v>387</v>
      </c>
      <c r="L3" s="317"/>
      <c r="M3" s="317"/>
      <c r="N3" s="318"/>
      <c r="O3" s="254" t="s">
        <v>388</v>
      </c>
      <c r="P3" s="254" t="s">
        <v>389</v>
      </c>
      <c r="Q3" s="262" t="s">
        <v>390</v>
      </c>
      <c r="R3" s="170"/>
      <c r="S3" s="262" t="s">
        <v>391</v>
      </c>
      <c r="T3" s="170"/>
      <c r="U3" s="262" t="s">
        <v>392</v>
      </c>
      <c r="V3" s="170"/>
      <c r="W3" s="262" t="s">
        <v>393</v>
      </c>
      <c r="X3" s="170"/>
      <c r="Y3" s="262" t="s">
        <v>394</v>
      </c>
    </row>
    <row r="4" spans="1:25" ht="13.5" customHeight="1">
      <c r="A4" s="174"/>
      <c r="B4" s="171"/>
      <c r="C4" s="179"/>
      <c r="D4" s="324"/>
      <c r="E4" s="322"/>
      <c r="F4" s="322"/>
      <c r="G4" s="322"/>
      <c r="H4" s="179"/>
      <c r="I4" s="278"/>
      <c r="J4" s="266"/>
      <c r="K4" s="236"/>
      <c r="L4" s="319"/>
      <c r="M4" s="319"/>
      <c r="N4" s="320"/>
      <c r="O4" s="266"/>
      <c r="P4" s="266"/>
      <c r="Q4" s="263"/>
      <c r="R4" s="265"/>
      <c r="S4" s="263"/>
      <c r="T4" s="265"/>
      <c r="U4" s="263"/>
      <c r="V4" s="265"/>
      <c r="W4" s="263"/>
      <c r="X4" s="265"/>
      <c r="Y4" s="316"/>
    </row>
    <row r="5" spans="1:25" ht="21.75" customHeight="1">
      <c r="A5" s="172"/>
      <c r="B5" s="173"/>
      <c r="C5" s="239"/>
      <c r="D5" s="255"/>
      <c r="E5" s="323"/>
      <c r="F5" s="323"/>
      <c r="G5" s="323"/>
      <c r="H5" s="239"/>
      <c r="I5" s="279"/>
      <c r="J5" s="267"/>
      <c r="K5" s="51" t="s">
        <v>395</v>
      </c>
      <c r="L5" s="51" t="s">
        <v>396</v>
      </c>
      <c r="M5" s="52" t="s">
        <v>397</v>
      </c>
      <c r="N5" s="51" t="s">
        <v>398</v>
      </c>
      <c r="O5" s="267"/>
      <c r="P5" s="267"/>
      <c r="Q5" s="51" t="s">
        <v>399</v>
      </c>
      <c r="R5" s="51" t="s">
        <v>400</v>
      </c>
      <c r="S5" s="51" t="s">
        <v>399</v>
      </c>
      <c r="T5" s="51" t="s">
        <v>400</v>
      </c>
      <c r="U5" s="51" t="s">
        <v>399</v>
      </c>
      <c r="V5" s="51" t="s">
        <v>400</v>
      </c>
      <c r="W5" s="51" t="s">
        <v>399</v>
      </c>
      <c r="X5" s="51" t="s">
        <v>400</v>
      </c>
      <c r="Y5" s="249"/>
    </row>
    <row r="6" spans="1:25" ht="7.5" customHeight="1">
      <c r="A6" s="27"/>
      <c r="B6" s="28"/>
      <c r="C6" s="27"/>
      <c r="D6" s="27"/>
      <c r="E6" s="27"/>
      <c r="F6" s="27"/>
      <c r="G6" s="27"/>
      <c r="H6" s="27"/>
      <c r="I6" s="81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118"/>
    </row>
    <row r="7" spans="1:25" ht="13.5" customHeight="1">
      <c r="A7" s="312" t="s">
        <v>401</v>
      </c>
      <c r="B7" s="313"/>
      <c r="C7" s="19"/>
      <c r="D7" s="27"/>
      <c r="E7" s="27"/>
      <c r="F7" s="27"/>
      <c r="G7" s="27"/>
      <c r="H7" s="27"/>
      <c r="I7" s="27"/>
      <c r="J7" s="314" t="s">
        <v>402</v>
      </c>
      <c r="K7" s="314"/>
      <c r="L7" s="314"/>
      <c r="M7" s="314"/>
      <c r="N7" s="314"/>
      <c r="O7" s="314"/>
      <c r="P7" s="314"/>
      <c r="Q7" s="314"/>
      <c r="R7" s="314"/>
      <c r="S7" s="27"/>
      <c r="T7" s="27"/>
      <c r="U7" s="27"/>
      <c r="V7" s="27"/>
      <c r="W7" s="27"/>
      <c r="X7" s="27"/>
      <c r="Y7" s="315" t="s">
        <v>338</v>
      </c>
    </row>
    <row r="8" spans="1:25" s="41" customFormat="1" ht="6" customHeight="1">
      <c r="A8" s="312"/>
      <c r="B8" s="313"/>
      <c r="C8" s="84"/>
      <c r="D8" s="84"/>
      <c r="E8" s="84"/>
      <c r="F8" s="84"/>
      <c r="G8" s="84"/>
      <c r="H8" s="84"/>
      <c r="I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315"/>
    </row>
    <row r="9" spans="1:25" ht="13.5" customHeight="1">
      <c r="A9" s="183" t="s">
        <v>403</v>
      </c>
      <c r="B9" s="30" t="s">
        <v>404</v>
      </c>
      <c r="C9" s="62">
        <v>1502711</v>
      </c>
      <c r="D9" s="62">
        <v>1455445</v>
      </c>
      <c r="E9" s="62">
        <v>6071</v>
      </c>
      <c r="F9" s="184">
        <v>3539</v>
      </c>
      <c r="G9" s="185">
        <v>2729</v>
      </c>
      <c r="H9" s="62">
        <v>14654</v>
      </c>
      <c r="I9" s="62">
        <v>20045</v>
      </c>
      <c r="J9" s="62">
        <v>228</v>
      </c>
      <c r="K9" s="62">
        <v>2155</v>
      </c>
      <c r="L9" s="62">
        <v>33</v>
      </c>
      <c r="M9" s="184">
        <v>17</v>
      </c>
      <c r="N9" s="185">
        <v>21</v>
      </c>
      <c r="O9" s="186">
        <v>96.9</v>
      </c>
      <c r="P9" s="186">
        <v>1.1</v>
      </c>
      <c r="Q9" s="62">
        <v>435</v>
      </c>
      <c r="R9" s="62">
        <v>56</v>
      </c>
      <c r="S9" s="62">
        <v>8417</v>
      </c>
      <c r="T9" s="62">
        <v>736</v>
      </c>
      <c r="U9" s="62">
        <v>5617</v>
      </c>
      <c r="V9" s="62">
        <v>950</v>
      </c>
      <c r="W9" s="62">
        <v>464</v>
      </c>
      <c r="X9" s="62">
        <v>205</v>
      </c>
      <c r="Y9" s="109" t="s">
        <v>405</v>
      </c>
    </row>
    <row r="10" spans="1:25" ht="13.5" customHeight="1">
      <c r="A10" s="27"/>
      <c r="B10" s="30" t="s">
        <v>406</v>
      </c>
      <c r="C10" s="62">
        <v>1464760</v>
      </c>
      <c r="D10" s="187">
        <v>1420715</v>
      </c>
      <c r="E10" s="187">
        <v>5087</v>
      </c>
      <c r="F10" s="187">
        <v>3186</v>
      </c>
      <c r="G10" s="187">
        <v>2396</v>
      </c>
      <c r="H10" s="187">
        <v>13047</v>
      </c>
      <c r="I10" s="187">
        <v>20101</v>
      </c>
      <c r="J10" s="187">
        <v>228</v>
      </c>
      <c r="K10" s="187">
        <v>1792</v>
      </c>
      <c r="L10" s="187">
        <v>29</v>
      </c>
      <c r="M10" s="187">
        <v>24</v>
      </c>
      <c r="N10" s="187">
        <v>11</v>
      </c>
      <c r="O10" s="186">
        <v>97</v>
      </c>
      <c r="P10" s="186">
        <v>1</v>
      </c>
      <c r="Q10" s="187">
        <v>448</v>
      </c>
      <c r="R10" s="187">
        <v>55</v>
      </c>
      <c r="S10" s="187">
        <v>7633</v>
      </c>
      <c r="T10" s="187">
        <v>591</v>
      </c>
      <c r="U10" s="187">
        <v>4803</v>
      </c>
      <c r="V10" s="187">
        <v>715</v>
      </c>
      <c r="W10" s="187">
        <v>518</v>
      </c>
      <c r="X10" s="187">
        <v>140</v>
      </c>
      <c r="Y10" s="188" t="s">
        <v>407</v>
      </c>
    </row>
    <row r="11" spans="1:25" s="35" customFormat="1" ht="13.5" customHeight="1">
      <c r="A11" s="27"/>
      <c r="B11" s="30" t="s">
        <v>408</v>
      </c>
      <c r="C11" s="62">
        <v>1410403</v>
      </c>
      <c r="D11" s="187">
        <v>1367159</v>
      </c>
      <c r="E11" s="187">
        <v>4761</v>
      </c>
      <c r="F11" s="187">
        <v>2623</v>
      </c>
      <c r="G11" s="187">
        <v>2048</v>
      </c>
      <c r="H11" s="187">
        <v>13168</v>
      </c>
      <c r="I11" s="187">
        <v>20472</v>
      </c>
      <c r="J11" s="187">
        <v>172</v>
      </c>
      <c r="K11" s="187">
        <v>1575</v>
      </c>
      <c r="L11" s="187">
        <v>18</v>
      </c>
      <c r="M11" s="187">
        <v>22</v>
      </c>
      <c r="N11" s="187">
        <v>11</v>
      </c>
      <c r="O11" s="189">
        <v>96.9</v>
      </c>
      <c r="P11" s="189">
        <v>1</v>
      </c>
      <c r="Q11" s="187">
        <v>447</v>
      </c>
      <c r="R11" s="187">
        <v>40</v>
      </c>
      <c r="S11" s="187">
        <v>7576</v>
      </c>
      <c r="T11" s="187">
        <v>456</v>
      </c>
      <c r="U11" s="187">
        <v>5010</v>
      </c>
      <c r="V11" s="187">
        <v>636</v>
      </c>
      <c r="W11" s="187">
        <v>499</v>
      </c>
      <c r="X11" s="187">
        <v>130</v>
      </c>
      <c r="Y11" s="188" t="s">
        <v>409</v>
      </c>
    </row>
    <row r="12" spans="1:25" s="35" customFormat="1" ht="13.5" customHeight="1">
      <c r="A12" s="27"/>
      <c r="B12" s="30" t="s">
        <v>410</v>
      </c>
      <c r="C12" s="190">
        <v>1365471</v>
      </c>
      <c r="D12" s="187">
        <v>1324375</v>
      </c>
      <c r="E12" s="187">
        <v>4784</v>
      </c>
      <c r="F12" s="187">
        <v>2384</v>
      </c>
      <c r="G12" s="187">
        <v>1784</v>
      </c>
      <c r="H12" s="187">
        <v>11088</v>
      </c>
      <c r="I12" s="187">
        <v>20864</v>
      </c>
      <c r="J12" s="187">
        <v>192</v>
      </c>
      <c r="K12" s="187">
        <v>1166</v>
      </c>
      <c r="L12" s="187">
        <v>25</v>
      </c>
      <c r="M12" s="187">
        <v>14</v>
      </c>
      <c r="N12" s="187">
        <v>7</v>
      </c>
      <c r="O12" s="189">
        <v>97</v>
      </c>
      <c r="P12" s="189">
        <v>0.9</v>
      </c>
      <c r="Q12" s="187">
        <v>350</v>
      </c>
      <c r="R12" s="187">
        <v>39</v>
      </c>
      <c r="S12" s="187">
        <v>5787</v>
      </c>
      <c r="T12" s="187">
        <v>339</v>
      </c>
      <c r="U12" s="187">
        <v>4568</v>
      </c>
      <c r="V12" s="187">
        <v>622</v>
      </c>
      <c r="W12" s="187">
        <v>495</v>
      </c>
      <c r="X12" s="187">
        <v>100</v>
      </c>
      <c r="Y12" s="188" t="s">
        <v>411</v>
      </c>
    </row>
    <row r="13" spans="1:25" s="41" customFormat="1" ht="13.5" customHeight="1">
      <c r="A13" s="84"/>
      <c r="B13" s="39" t="s">
        <v>412</v>
      </c>
      <c r="C13" s="191">
        <f>SUM(D13:J13)</f>
        <v>1325208</v>
      </c>
      <c r="D13" s="73">
        <v>1289008</v>
      </c>
      <c r="E13" s="73">
        <v>4092</v>
      </c>
      <c r="F13" s="73">
        <v>2110</v>
      </c>
      <c r="G13" s="73">
        <v>1380</v>
      </c>
      <c r="H13" s="73">
        <v>9310</v>
      </c>
      <c r="I13" s="73">
        <v>19144</v>
      </c>
      <c r="J13" s="73">
        <v>164</v>
      </c>
      <c r="K13" s="73">
        <v>1019</v>
      </c>
      <c r="L13" s="73">
        <v>12</v>
      </c>
      <c r="M13" s="73">
        <v>13</v>
      </c>
      <c r="N13" s="73">
        <v>7</v>
      </c>
      <c r="O13" s="192">
        <v>97.3</v>
      </c>
      <c r="P13" s="192">
        <v>0.8</v>
      </c>
      <c r="Q13" s="73">
        <v>329</v>
      </c>
      <c r="R13" s="73">
        <v>21</v>
      </c>
      <c r="S13" s="73">
        <v>4721</v>
      </c>
      <c r="T13" s="73">
        <v>283</v>
      </c>
      <c r="U13" s="73">
        <v>3876</v>
      </c>
      <c r="V13" s="73">
        <v>606</v>
      </c>
      <c r="W13" s="73">
        <v>426</v>
      </c>
      <c r="X13" s="73">
        <v>99</v>
      </c>
      <c r="Y13" s="193" t="s">
        <v>413</v>
      </c>
    </row>
    <row r="14" spans="1:25" s="41" customFormat="1" ht="13.5" customHeight="1">
      <c r="A14" s="55" t="s">
        <v>414</v>
      </c>
      <c r="B14" s="14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5"/>
      <c r="P14" s="195"/>
      <c r="Q14" s="194"/>
      <c r="R14" s="194"/>
      <c r="S14" s="194"/>
      <c r="T14" s="194"/>
      <c r="U14" s="194"/>
      <c r="V14" s="194"/>
      <c r="W14" s="194"/>
      <c r="X14" s="194"/>
      <c r="Y14" s="196" t="s">
        <v>350</v>
      </c>
    </row>
    <row r="15" spans="1:25" ht="13.5" customHeight="1">
      <c r="A15" s="183" t="s">
        <v>415</v>
      </c>
      <c r="B15" s="30" t="s">
        <v>404</v>
      </c>
      <c r="C15" s="62">
        <v>9777</v>
      </c>
      <c r="D15" s="62">
        <v>9437</v>
      </c>
      <c r="E15" s="62">
        <v>29</v>
      </c>
      <c r="F15" s="184">
        <v>29</v>
      </c>
      <c r="G15" s="185">
        <v>50</v>
      </c>
      <c r="H15" s="62">
        <v>139</v>
      </c>
      <c r="I15" s="62">
        <v>91</v>
      </c>
      <c r="J15" s="185">
        <v>2</v>
      </c>
      <c r="K15" s="62">
        <v>27</v>
      </c>
      <c r="L15" s="197">
        <v>1</v>
      </c>
      <c r="M15" s="185">
        <v>1</v>
      </c>
      <c r="N15" s="185" t="s">
        <v>416</v>
      </c>
      <c r="O15" s="186">
        <v>96.5</v>
      </c>
      <c r="P15" s="186">
        <v>1.7</v>
      </c>
      <c r="Q15" s="197">
        <v>10</v>
      </c>
      <c r="R15" s="197" t="s">
        <v>416</v>
      </c>
      <c r="S15" s="197">
        <v>92</v>
      </c>
      <c r="T15" s="197">
        <v>10</v>
      </c>
      <c r="U15" s="197">
        <v>41</v>
      </c>
      <c r="V15" s="197">
        <v>9</v>
      </c>
      <c r="W15" s="197">
        <v>6</v>
      </c>
      <c r="X15" s="197" t="s">
        <v>416</v>
      </c>
      <c r="Y15" s="109" t="s">
        <v>417</v>
      </c>
    </row>
    <row r="16" spans="1:25" ht="13.5" customHeight="1">
      <c r="A16" s="27"/>
      <c r="B16" s="30" t="s">
        <v>406</v>
      </c>
      <c r="C16" s="62">
        <v>9311</v>
      </c>
      <c r="D16" s="187">
        <v>9070</v>
      </c>
      <c r="E16" s="187">
        <v>11</v>
      </c>
      <c r="F16" s="187">
        <v>19</v>
      </c>
      <c r="G16" s="187">
        <v>15</v>
      </c>
      <c r="H16" s="187">
        <v>110</v>
      </c>
      <c r="I16" s="187">
        <v>85</v>
      </c>
      <c r="J16" s="187">
        <v>1</v>
      </c>
      <c r="K16" s="187">
        <v>24</v>
      </c>
      <c r="L16" s="198" t="s">
        <v>416</v>
      </c>
      <c r="M16" s="198" t="s">
        <v>416</v>
      </c>
      <c r="N16" s="197" t="s">
        <v>416</v>
      </c>
      <c r="O16" s="189">
        <v>97.4</v>
      </c>
      <c r="P16" s="189">
        <v>1.4</v>
      </c>
      <c r="Q16" s="187">
        <v>8</v>
      </c>
      <c r="R16" s="198">
        <v>2</v>
      </c>
      <c r="S16" s="187">
        <v>80</v>
      </c>
      <c r="T16" s="187">
        <v>8</v>
      </c>
      <c r="U16" s="187">
        <v>30</v>
      </c>
      <c r="V16" s="187">
        <v>4</v>
      </c>
      <c r="W16" s="198" t="s">
        <v>416</v>
      </c>
      <c r="X16" s="198">
        <v>2</v>
      </c>
      <c r="Y16" s="188" t="s">
        <v>407</v>
      </c>
    </row>
    <row r="17" spans="1:25" s="35" customFormat="1" ht="13.5" customHeight="1">
      <c r="A17" s="27"/>
      <c r="B17" s="30" t="s">
        <v>408</v>
      </c>
      <c r="C17" s="62">
        <v>9181</v>
      </c>
      <c r="D17" s="187">
        <v>8935</v>
      </c>
      <c r="E17" s="187">
        <v>18</v>
      </c>
      <c r="F17" s="187">
        <v>11</v>
      </c>
      <c r="G17" s="187">
        <v>17</v>
      </c>
      <c r="H17" s="187">
        <v>127</v>
      </c>
      <c r="I17" s="187">
        <v>72</v>
      </c>
      <c r="J17" s="187">
        <v>1</v>
      </c>
      <c r="K17" s="187">
        <v>24</v>
      </c>
      <c r="L17" s="197" t="s">
        <v>416</v>
      </c>
      <c r="M17" s="197" t="s">
        <v>416</v>
      </c>
      <c r="N17" s="197">
        <v>1</v>
      </c>
      <c r="O17" s="189">
        <v>97.3</v>
      </c>
      <c r="P17" s="189">
        <v>1.7</v>
      </c>
      <c r="Q17" s="187">
        <v>7</v>
      </c>
      <c r="R17" s="198" t="s">
        <v>416</v>
      </c>
      <c r="S17" s="187">
        <v>74</v>
      </c>
      <c r="T17" s="187">
        <v>1</v>
      </c>
      <c r="U17" s="187">
        <v>59</v>
      </c>
      <c r="V17" s="187">
        <v>2</v>
      </c>
      <c r="W17" s="198">
        <v>9</v>
      </c>
      <c r="X17" s="198" t="s">
        <v>416</v>
      </c>
      <c r="Y17" s="188" t="s">
        <v>409</v>
      </c>
    </row>
    <row r="18" spans="1:25" s="35" customFormat="1" ht="13.5" customHeight="1">
      <c r="A18" s="27"/>
      <c r="B18" s="30" t="s">
        <v>410</v>
      </c>
      <c r="C18" s="190">
        <v>8902</v>
      </c>
      <c r="D18" s="187">
        <v>8654</v>
      </c>
      <c r="E18" s="187">
        <v>22</v>
      </c>
      <c r="F18" s="187">
        <v>13</v>
      </c>
      <c r="G18" s="187">
        <v>35</v>
      </c>
      <c r="H18" s="187">
        <v>86</v>
      </c>
      <c r="I18" s="187">
        <v>92</v>
      </c>
      <c r="J18" s="197" t="s">
        <v>416</v>
      </c>
      <c r="K18" s="187">
        <v>15</v>
      </c>
      <c r="L18" s="197" t="s">
        <v>416</v>
      </c>
      <c r="M18" s="197" t="s">
        <v>416</v>
      </c>
      <c r="N18" s="197" t="s">
        <v>416</v>
      </c>
      <c r="O18" s="189">
        <v>97.2</v>
      </c>
      <c r="P18" s="189">
        <v>1.1</v>
      </c>
      <c r="Q18" s="187">
        <v>3</v>
      </c>
      <c r="R18" s="198" t="s">
        <v>416</v>
      </c>
      <c r="S18" s="187">
        <v>51</v>
      </c>
      <c r="T18" s="187">
        <v>3</v>
      </c>
      <c r="U18" s="187">
        <v>39</v>
      </c>
      <c r="V18" s="187">
        <v>1</v>
      </c>
      <c r="W18" s="198">
        <v>4</v>
      </c>
      <c r="X18" s="198" t="s">
        <v>416</v>
      </c>
      <c r="Y18" s="188" t="s">
        <v>411</v>
      </c>
    </row>
    <row r="19" spans="1:25" s="41" customFormat="1" ht="13.5" customHeight="1">
      <c r="A19" s="84"/>
      <c r="B19" s="39" t="s">
        <v>412</v>
      </c>
      <c r="C19" s="191">
        <f>SUM(D19:J19)</f>
        <v>8654</v>
      </c>
      <c r="D19" s="73">
        <v>8444</v>
      </c>
      <c r="E19" s="73">
        <v>20</v>
      </c>
      <c r="F19" s="73">
        <v>12</v>
      </c>
      <c r="G19" s="73">
        <v>21</v>
      </c>
      <c r="H19" s="73">
        <v>85</v>
      </c>
      <c r="I19" s="73">
        <v>72</v>
      </c>
      <c r="J19" s="197" t="s">
        <v>416</v>
      </c>
      <c r="K19" s="73">
        <v>3</v>
      </c>
      <c r="L19" s="197" t="s">
        <v>416</v>
      </c>
      <c r="M19" s="197" t="s">
        <v>416</v>
      </c>
      <c r="N19" s="197" t="s">
        <v>416</v>
      </c>
      <c r="O19" s="192">
        <v>97.6</v>
      </c>
      <c r="P19" s="192">
        <v>1</v>
      </c>
      <c r="Q19" s="73">
        <v>2</v>
      </c>
      <c r="R19" s="198" t="s">
        <v>416</v>
      </c>
      <c r="S19" s="73">
        <v>38</v>
      </c>
      <c r="T19" s="73">
        <v>3</v>
      </c>
      <c r="U19" s="73">
        <v>39</v>
      </c>
      <c r="V19" s="73">
        <v>2</v>
      </c>
      <c r="W19" s="73">
        <v>4</v>
      </c>
      <c r="X19" s="198" t="s">
        <v>416</v>
      </c>
      <c r="Y19" s="193" t="s">
        <v>413</v>
      </c>
    </row>
    <row r="20" spans="1:25" s="41" customFormat="1" ht="7.5" customHeight="1">
      <c r="A20" s="84"/>
      <c r="B20" s="59"/>
      <c r="C20" s="194"/>
      <c r="D20" s="194"/>
      <c r="E20" s="194"/>
      <c r="F20" s="194"/>
      <c r="G20" s="194"/>
      <c r="H20" s="194"/>
      <c r="I20" s="194"/>
      <c r="J20" s="185"/>
      <c r="K20" s="194"/>
      <c r="L20" s="194"/>
      <c r="M20" s="185"/>
      <c r="N20" s="185"/>
      <c r="O20" s="195"/>
      <c r="P20" s="195"/>
      <c r="Q20" s="199"/>
      <c r="R20" s="199"/>
      <c r="S20" s="199"/>
      <c r="T20" s="199"/>
      <c r="U20" s="199"/>
      <c r="V20" s="199"/>
      <c r="W20" s="194"/>
      <c r="X20" s="194"/>
      <c r="Y20" s="193"/>
    </row>
    <row r="21" spans="1:25" ht="13.5" customHeight="1">
      <c r="A21" s="312" t="s">
        <v>401</v>
      </c>
      <c r="B21" s="313"/>
      <c r="D21" s="62"/>
      <c r="E21" s="62"/>
      <c r="F21" s="62"/>
      <c r="G21" s="62"/>
      <c r="H21" s="62"/>
      <c r="I21" s="62"/>
      <c r="J21" s="314" t="s">
        <v>418</v>
      </c>
      <c r="K21" s="314"/>
      <c r="L21" s="314"/>
      <c r="M21" s="314"/>
      <c r="N21" s="314"/>
      <c r="O21" s="314"/>
      <c r="P21" s="314"/>
      <c r="Q21" s="314"/>
      <c r="R21" s="314"/>
      <c r="S21" s="62"/>
      <c r="T21" s="62"/>
      <c r="U21" s="62"/>
      <c r="V21" s="62"/>
      <c r="W21" s="62"/>
      <c r="X21" s="62"/>
      <c r="Y21" s="315" t="s">
        <v>338</v>
      </c>
    </row>
    <row r="22" spans="1:25" s="41" customFormat="1" ht="6" customHeight="1">
      <c r="A22" s="312"/>
      <c r="B22" s="313"/>
      <c r="C22" s="194"/>
      <c r="D22" s="194"/>
      <c r="E22" s="194"/>
      <c r="F22" s="194"/>
      <c r="G22" s="194"/>
      <c r="H22" s="194"/>
      <c r="I22" s="194"/>
      <c r="J22" s="182"/>
      <c r="K22" s="182"/>
      <c r="L22" s="182"/>
      <c r="M22" s="182"/>
      <c r="N22" s="182"/>
      <c r="O22" s="182"/>
      <c r="P22" s="182"/>
      <c r="Q22" s="182"/>
      <c r="R22" s="194"/>
      <c r="S22" s="194"/>
      <c r="T22" s="194"/>
      <c r="U22" s="194"/>
      <c r="V22" s="194"/>
      <c r="W22" s="194"/>
      <c r="X22" s="194"/>
      <c r="Y22" s="315"/>
    </row>
    <row r="23" spans="1:25" ht="13.5" customHeight="1">
      <c r="A23" s="183" t="s">
        <v>415</v>
      </c>
      <c r="B23" s="30" t="s">
        <v>404</v>
      </c>
      <c r="C23" s="62">
        <v>1362682</v>
      </c>
      <c r="D23" s="62">
        <v>602078</v>
      </c>
      <c r="E23" s="62">
        <v>228390</v>
      </c>
      <c r="F23" s="184">
        <v>124478</v>
      </c>
      <c r="G23" s="185">
        <v>10687</v>
      </c>
      <c r="H23" s="62">
        <v>269154</v>
      </c>
      <c r="I23" s="62">
        <v>127341</v>
      </c>
      <c r="J23" s="62">
        <v>554</v>
      </c>
      <c r="K23" s="62">
        <v>1214</v>
      </c>
      <c r="L23" s="62">
        <v>2979</v>
      </c>
      <c r="M23" s="184">
        <v>2448</v>
      </c>
      <c r="N23" s="185">
        <v>64</v>
      </c>
      <c r="O23" s="186">
        <v>44.2</v>
      </c>
      <c r="P23" s="186">
        <v>20.2</v>
      </c>
      <c r="Q23" s="62">
        <v>2105</v>
      </c>
      <c r="R23" s="62">
        <v>359</v>
      </c>
      <c r="S23" s="62">
        <v>101365</v>
      </c>
      <c r="T23" s="62">
        <v>22753</v>
      </c>
      <c r="U23" s="62">
        <v>113091</v>
      </c>
      <c r="V23" s="62">
        <v>32641</v>
      </c>
      <c r="W23" s="62">
        <v>2828</v>
      </c>
      <c r="X23" s="62">
        <v>717</v>
      </c>
      <c r="Y23" s="109" t="s">
        <v>417</v>
      </c>
    </row>
    <row r="24" spans="1:25" ht="13.5" customHeight="1">
      <c r="A24" s="27"/>
      <c r="B24" s="30" t="s">
        <v>406</v>
      </c>
      <c r="C24" s="62">
        <v>1328902</v>
      </c>
      <c r="D24" s="187">
        <v>599747</v>
      </c>
      <c r="E24" s="187">
        <v>228672</v>
      </c>
      <c r="F24" s="187">
        <v>115512</v>
      </c>
      <c r="G24" s="187">
        <v>10192</v>
      </c>
      <c r="H24" s="187">
        <v>241703</v>
      </c>
      <c r="I24" s="187">
        <v>132456</v>
      </c>
      <c r="J24" s="187">
        <v>620</v>
      </c>
      <c r="K24" s="187">
        <v>770</v>
      </c>
      <c r="L24" s="187">
        <v>2417</v>
      </c>
      <c r="M24" s="187">
        <v>2130</v>
      </c>
      <c r="N24" s="187">
        <v>54</v>
      </c>
      <c r="O24" s="189">
        <v>45.1</v>
      </c>
      <c r="P24" s="189">
        <v>18.6</v>
      </c>
      <c r="Q24" s="187">
        <v>2315</v>
      </c>
      <c r="R24" s="187">
        <v>367</v>
      </c>
      <c r="S24" s="187">
        <v>93617</v>
      </c>
      <c r="T24" s="187">
        <v>15670</v>
      </c>
      <c r="U24" s="187">
        <v>104598</v>
      </c>
      <c r="V24" s="187">
        <v>26936</v>
      </c>
      <c r="W24" s="187">
        <v>2870</v>
      </c>
      <c r="X24" s="187">
        <v>701</v>
      </c>
      <c r="Y24" s="188" t="s">
        <v>407</v>
      </c>
    </row>
    <row r="25" spans="1:25" s="35" customFormat="1" ht="13.5" customHeight="1">
      <c r="A25" s="27"/>
      <c r="B25" s="30" t="s">
        <v>408</v>
      </c>
      <c r="C25" s="62">
        <v>1326844</v>
      </c>
      <c r="D25" s="187">
        <v>598849</v>
      </c>
      <c r="E25" s="187">
        <v>232625</v>
      </c>
      <c r="F25" s="187">
        <v>115147</v>
      </c>
      <c r="G25" s="187">
        <v>9496</v>
      </c>
      <c r="H25" s="187">
        <v>240176</v>
      </c>
      <c r="I25" s="187">
        <v>129875</v>
      </c>
      <c r="J25" s="187">
        <v>676</v>
      </c>
      <c r="K25" s="187">
        <v>611</v>
      </c>
      <c r="L25" s="187">
        <v>2052</v>
      </c>
      <c r="M25" s="187">
        <v>1620</v>
      </c>
      <c r="N25" s="187">
        <v>46</v>
      </c>
      <c r="O25" s="189">
        <v>45.1</v>
      </c>
      <c r="P25" s="189">
        <v>18.4</v>
      </c>
      <c r="Q25" s="187">
        <v>2125</v>
      </c>
      <c r="R25" s="187">
        <v>360</v>
      </c>
      <c r="S25" s="187">
        <v>97790</v>
      </c>
      <c r="T25" s="187">
        <v>16213</v>
      </c>
      <c r="U25" s="187">
        <v>99235</v>
      </c>
      <c r="V25" s="187">
        <v>25084</v>
      </c>
      <c r="W25" s="187">
        <v>3010</v>
      </c>
      <c r="X25" s="187">
        <v>688</v>
      </c>
      <c r="Y25" s="188" t="s">
        <v>409</v>
      </c>
    </row>
    <row r="26" spans="1:25" s="35" customFormat="1" ht="13.5" customHeight="1">
      <c r="A26" s="27"/>
      <c r="B26" s="30" t="s">
        <v>410</v>
      </c>
      <c r="C26" s="190">
        <v>1314809</v>
      </c>
      <c r="D26" s="187">
        <v>589674</v>
      </c>
      <c r="E26" s="187">
        <v>236791</v>
      </c>
      <c r="F26" s="187">
        <v>118902</v>
      </c>
      <c r="G26" s="187">
        <v>9847</v>
      </c>
      <c r="H26" s="187">
        <v>221359</v>
      </c>
      <c r="I26" s="187">
        <v>137902</v>
      </c>
      <c r="J26" s="187">
        <v>334</v>
      </c>
      <c r="K26" s="187">
        <v>483</v>
      </c>
      <c r="L26" s="187">
        <v>1607</v>
      </c>
      <c r="M26" s="187">
        <v>1213</v>
      </c>
      <c r="N26" s="187">
        <v>30</v>
      </c>
      <c r="O26" s="189">
        <v>44.8</v>
      </c>
      <c r="P26" s="189">
        <v>17.13</v>
      </c>
      <c r="Q26" s="187">
        <v>2355</v>
      </c>
      <c r="R26" s="187">
        <v>310</v>
      </c>
      <c r="S26" s="187">
        <v>77083</v>
      </c>
      <c r="T26" s="187">
        <v>13750</v>
      </c>
      <c r="U26" s="187">
        <v>101178</v>
      </c>
      <c r="V26" s="187">
        <v>25795</v>
      </c>
      <c r="W26" s="187">
        <v>4021</v>
      </c>
      <c r="X26" s="187">
        <v>722</v>
      </c>
      <c r="Y26" s="188" t="s">
        <v>411</v>
      </c>
    </row>
    <row r="27" spans="1:25" s="41" customFormat="1" ht="13.5" customHeight="1">
      <c r="A27" s="84"/>
      <c r="B27" s="39" t="s">
        <v>412</v>
      </c>
      <c r="C27" s="191">
        <f>SUM(D27:J27)</f>
        <v>1281334</v>
      </c>
      <c r="D27" s="73">
        <v>571959</v>
      </c>
      <c r="E27" s="73">
        <v>241931</v>
      </c>
      <c r="F27" s="73">
        <v>115393</v>
      </c>
      <c r="G27" s="73">
        <v>9506</v>
      </c>
      <c r="H27" s="73">
        <v>210017</v>
      </c>
      <c r="I27" s="73">
        <v>132246</v>
      </c>
      <c r="J27" s="73">
        <v>282</v>
      </c>
      <c r="K27" s="73">
        <v>334</v>
      </c>
      <c r="L27" s="73">
        <v>1369</v>
      </c>
      <c r="M27" s="73">
        <v>1098</v>
      </c>
      <c r="N27" s="73">
        <v>45</v>
      </c>
      <c r="O27" s="192">
        <v>44.6</v>
      </c>
      <c r="P27" s="192">
        <v>16.6</v>
      </c>
      <c r="Q27" s="73">
        <v>2683</v>
      </c>
      <c r="R27" s="73">
        <v>312</v>
      </c>
      <c r="S27" s="73">
        <v>85629</v>
      </c>
      <c r="T27" s="73">
        <v>12163</v>
      </c>
      <c r="U27" s="73">
        <v>121785</v>
      </c>
      <c r="V27" s="73">
        <v>24487</v>
      </c>
      <c r="W27" s="73">
        <v>2766</v>
      </c>
      <c r="X27" s="73">
        <v>556</v>
      </c>
      <c r="Y27" s="193" t="s">
        <v>413</v>
      </c>
    </row>
    <row r="28" spans="1:25" s="41" customFormat="1" ht="13.5" customHeight="1">
      <c r="A28" s="55" t="s">
        <v>414</v>
      </c>
      <c r="B28" s="14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5"/>
      <c r="P28" s="195"/>
      <c r="Q28" s="194"/>
      <c r="R28" s="194"/>
      <c r="S28" s="194"/>
      <c r="T28" s="194"/>
      <c r="U28" s="194"/>
      <c r="V28" s="194"/>
      <c r="W28" s="194"/>
      <c r="X28" s="194"/>
      <c r="Y28" s="196" t="s">
        <v>350</v>
      </c>
    </row>
    <row r="29" spans="1:25" ht="13.5" customHeight="1">
      <c r="A29" s="183" t="s">
        <v>415</v>
      </c>
      <c r="B29" s="30" t="s">
        <v>404</v>
      </c>
      <c r="C29" s="62">
        <v>9077</v>
      </c>
      <c r="D29" s="62">
        <v>3774</v>
      </c>
      <c r="E29" s="62">
        <v>1862</v>
      </c>
      <c r="F29" s="184">
        <v>300</v>
      </c>
      <c r="G29" s="185">
        <v>137</v>
      </c>
      <c r="H29" s="62">
        <v>2416</v>
      </c>
      <c r="I29" s="62">
        <v>583</v>
      </c>
      <c r="J29" s="197">
        <v>5</v>
      </c>
      <c r="K29" s="62">
        <v>8</v>
      </c>
      <c r="L29" s="62">
        <v>9</v>
      </c>
      <c r="M29" s="184">
        <v>5</v>
      </c>
      <c r="N29" s="185" t="s">
        <v>416</v>
      </c>
      <c r="O29" s="186">
        <v>41.6</v>
      </c>
      <c r="P29" s="186">
        <v>26.9</v>
      </c>
      <c r="Q29" s="62">
        <v>17</v>
      </c>
      <c r="R29" s="62">
        <v>6</v>
      </c>
      <c r="S29" s="62">
        <v>795</v>
      </c>
      <c r="T29" s="62">
        <v>300</v>
      </c>
      <c r="U29" s="62">
        <v>671</v>
      </c>
      <c r="V29" s="62">
        <v>626</v>
      </c>
      <c r="W29" s="62">
        <v>16</v>
      </c>
      <c r="X29" s="62">
        <v>7</v>
      </c>
      <c r="Y29" s="109" t="s">
        <v>417</v>
      </c>
    </row>
    <row r="30" spans="1:25" ht="13.5" customHeight="1">
      <c r="A30" s="27"/>
      <c r="B30" s="30" t="s">
        <v>406</v>
      </c>
      <c r="C30" s="62">
        <v>8906</v>
      </c>
      <c r="D30" s="187">
        <v>3783</v>
      </c>
      <c r="E30" s="187">
        <v>1789</v>
      </c>
      <c r="F30" s="187">
        <v>323</v>
      </c>
      <c r="G30" s="187">
        <v>120</v>
      </c>
      <c r="H30" s="187">
        <v>2224</v>
      </c>
      <c r="I30" s="187">
        <v>665</v>
      </c>
      <c r="J30" s="187">
        <v>2</v>
      </c>
      <c r="K30" s="187">
        <v>5</v>
      </c>
      <c r="L30" s="187">
        <v>12</v>
      </c>
      <c r="M30" s="187">
        <v>7</v>
      </c>
      <c r="N30" s="198" t="s">
        <v>416</v>
      </c>
      <c r="O30" s="189">
        <v>42.5</v>
      </c>
      <c r="P30" s="189">
        <v>25.2</v>
      </c>
      <c r="Q30" s="187">
        <v>18</v>
      </c>
      <c r="R30" s="187">
        <v>5</v>
      </c>
      <c r="S30" s="187">
        <v>828</v>
      </c>
      <c r="T30" s="187">
        <v>257</v>
      </c>
      <c r="U30" s="187">
        <v>641</v>
      </c>
      <c r="V30" s="187">
        <v>469</v>
      </c>
      <c r="W30" s="187">
        <v>24</v>
      </c>
      <c r="X30" s="187">
        <v>6</v>
      </c>
      <c r="Y30" s="188" t="s">
        <v>407</v>
      </c>
    </row>
    <row r="31" spans="1:25" s="35" customFormat="1" ht="13.5" customHeight="1">
      <c r="A31" s="27"/>
      <c r="B31" s="30" t="s">
        <v>408</v>
      </c>
      <c r="C31" s="62">
        <v>8667</v>
      </c>
      <c r="D31" s="187">
        <v>3649</v>
      </c>
      <c r="E31" s="187">
        <v>1751</v>
      </c>
      <c r="F31" s="187">
        <v>353</v>
      </c>
      <c r="G31" s="187">
        <v>102</v>
      </c>
      <c r="H31" s="187">
        <v>2178</v>
      </c>
      <c r="I31" s="187">
        <v>614</v>
      </c>
      <c r="J31" s="187">
        <v>20</v>
      </c>
      <c r="K31" s="187">
        <v>3</v>
      </c>
      <c r="L31" s="187">
        <v>4</v>
      </c>
      <c r="M31" s="187">
        <v>5</v>
      </c>
      <c r="N31" s="198" t="s">
        <v>416</v>
      </c>
      <c r="O31" s="189">
        <v>42.1</v>
      </c>
      <c r="P31" s="189">
        <v>25.3</v>
      </c>
      <c r="Q31" s="187">
        <v>20</v>
      </c>
      <c r="R31" s="187">
        <v>5</v>
      </c>
      <c r="S31" s="187">
        <v>832</v>
      </c>
      <c r="T31" s="187">
        <v>222</v>
      </c>
      <c r="U31" s="187">
        <v>649</v>
      </c>
      <c r="V31" s="187">
        <v>410</v>
      </c>
      <c r="W31" s="187">
        <v>39</v>
      </c>
      <c r="X31" s="187">
        <v>13</v>
      </c>
      <c r="Y31" s="188" t="s">
        <v>409</v>
      </c>
    </row>
    <row r="32" spans="1:25" s="35" customFormat="1" ht="13.5" customHeight="1">
      <c r="A32" s="27"/>
      <c r="B32" s="30" t="s">
        <v>410</v>
      </c>
      <c r="C32" s="190">
        <v>8632</v>
      </c>
      <c r="D32" s="187">
        <v>3629</v>
      </c>
      <c r="E32" s="187">
        <v>1787</v>
      </c>
      <c r="F32" s="187">
        <v>304</v>
      </c>
      <c r="G32" s="187">
        <v>151</v>
      </c>
      <c r="H32" s="187">
        <v>2069</v>
      </c>
      <c r="I32" s="187">
        <v>686</v>
      </c>
      <c r="J32" s="187">
        <v>6</v>
      </c>
      <c r="K32" s="187">
        <v>1</v>
      </c>
      <c r="L32" s="187">
        <v>13</v>
      </c>
      <c r="M32" s="187">
        <v>5</v>
      </c>
      <c r="N32" s="198">
        <v>1</v>
      </c>
      <c r="O32" s="189">
        <v>42</v>
      </c>
      <c r="P32" s="189">
        <v>24.2</v>
      </c>
      <c r="Q32" s="187">
        <v>26</v>
      </c>
      <c r="R32" s="187">
        <v>10</v>
      </c>
      <c r="S32" s="187">
        <v>623</v>
      </c>
      <c r="T32" s="187">
        <v>181</v>
      </c>
      <c r="U32" s="187">
        <v>364</v>
      </c>
      <c r="V32" s="187">
        <v>173</v>
      </c>
      <c r="W32" s="187">
        <v>46</v>
      </c>
      <c r="X32" s="187">
        <v>10</v>
      </c>
      <c r="Y32" s="188" t="s">
        <v>411</v>
      </c>
    </row>
    <row r="33" spans="1:25" s="41" customFormat="1" ht="13.5" customHeight="1">
      <c r="A33" s="84"/>
      <c r="B33" s="39" t="s">
        <v>412</v>
      </c>
      <c r="C33" s="191">
        <f>SUM(D33:J33)</f>
        <v>8240</v>
      </c>
      <c r="D33" s="73">
        <v>3427</v>
      </c>
      <c r="E33" s="73">
        <v>1928</v>
      </c>
      <c r="F33" s="73">
        <v>325</v>
      </c>
      <c r="G33" s="73">
        <v>124</v>
      </c>
      <c r="H33" s="41">
        <v>1864</v>
      </c>
      <c r="I33" s="73">
        <v>566</v>
      </c>
      <c r="J33" s="73">
        <v>6</v>
      </c>
      <c r="K33" s="198" t="s">
        <v>419</v>
      </c>
      <c r="L33" s="73">
        <v>15</v>
      </c>
      <c r="M33" s="73">
        <v>1</v>
      </c>
      <c r="N33" s="198" t="s">
        <v>419</v>
      </c>
      <c r="O33" s="192">
        <v>41.6</v>
      </c>
      <c r="P33" s="192">
        <v>22.8</v>
      </c>
      <c r="Q33" s="73">
        <v>24</v>
      </c>
      <c r="R33" s="73">
        <v>4</v>
      </c>
      <c r="S33" s="73">
        <v>725</v>
      </c>
      <c r="T33" s="73">
        <v>162</v>
      </c>
      <c r="U33" s="73">
        <v>1115</v>
      </c>
      <c r="V33" s="73">
        <v>380</v>
      </c>
      <c r="W33" s="73">
        <v>16</v>
      </c>
      <c r="X33" s="73">
        <v>6</v>
      </c>
      <c r="Y33" s="193" t="s">
        <v>413</v>
      </c>
    </row>
    <row r="34" spans="1:25" ht="13.5" customHeight="1">
      <c r="A34" s="46"/>
      <c r="B34" s="4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200"/>
      <c r="P34" s="200"/>
      <c r="Q34" s="67"/>
      <c r="R34" s="67"/>
      <c r="S34" s="67"/>
      <c r="T34" s="67"/>
      <c r="U34" s="67"/>
      <c r="V34" s="67"/>
      <c r="W34" s="67"/>
      <c r="X34" s="67"/>
      <c r="Y34" s="137"/>
    </row>
    <row r="35" spans="1:25" ht="13.5" customHeight="1">
      <c r="A35" s="201" t="s">
        <v>420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</row>
    <row r="36" spans="1:25" ht="13.5" customHeight="1">
      <c r="A36" s="201" t="s">
        <v>421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</row>
    <row r="37" spans="1:25" ht="13.5" customHeight="1">
      <c r="A37" s="201" t="s">
        <v>422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</row>
    <row r="38" spans="1:25" ht="13.5" customHeight="1">
      <c r="A38" s="201" t="s">
        <v>423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 ht="13.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ht="13.5" customHeight="1"/>
  </sheetData>
  <mergeCells count="23">
    <mergeCell ref="A3:B5"/>
    <mergeCell ref="C3:C5"/>
    <mergeCell ref="D3:D5"/>
    <mergeCell ref="E3:E5"/>
    <mergeCell ref="F3:F5"/>
    <mergeCell ref="G3:G5"/>
    <mergeCell ref="H3:H5"/>
    <mergeCell ref="I3:I5"/>
    <mergeCell ref="W3:X4"/>
    <mergeCell ref="J3:J5"/>
    <mergeCell ref="K3:N4"/>
    <mergeCell ref="O3:O5"/>
    <mergeCell ref="P3:P5"/>
    <mergeCell ref="A21:B22"/>
    <mergeCell ref="J21:R21"/>
    <mergeCell ref="Y21:Y22"/>
    <mergeCell ref="Y3:Y5"/>
    <mergeCell ref="A7:B8"/>
    <mergeCell ref="J7:R7"/>
    <mergeCell ref="Y7:Y8"/>
    <mergeCell ref="Q3:R4"/>
    <mergeCell ref="S3:T4"/>
    <mergeCell ref="U3:V4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37"/>
  <sheetViews>
    <sheetView workbookViewId="0" topLeftCell="A1">
      <selection activeCell="J27" sqref="J27"/>
    </sheetView>
  </sheetViews>
  <sheetFormatPr defaultColWidth="9.00390625" defaultRowHeight="13.5"/>
  <cols>
    <col min="1" max="1" width="3.125" style="0" customWidth="1"/>
    <col min="2" max="2" width="9.125" style="0" customWidth="1"/>
    <col min="3" max="3" width="9.375" style="0" customWidth="1"/>
    <col min="4" max="7" width="8.75390625" style="0" customWidth="1"/>
    <col min="8" max="8" width="7.875" style="0" customWidth="1"/>
    <col min="9" max="9" width="8.25390625" style="0" customWidth="1"/>
    <col min="10" max="14" width="8.625" style="0" customWidth="1"/>
    <col min="15" max="15" width="8.75390625" style="0" customWidth="1"/>
    <col min="17" max="17" width="8.625" style="0" customWidth="1"/>
    <col min="18" max="21" width="8.50390625" style="0" customWidth="1"/>
    <col min="22" max="23" width="8.75390625" style="0" customWidth="1"/>
    <col min="24" max="24" width="9.375" style="0" customWidth="1"/>
    <col min="25" max="25" width="6.625" style="0" customWidth="1"/>
  </cols>
  <sheetData>
    <row r="1" spans="1:25" ht="13.5" customHeight="1">
      <c r="A1" s="19" t="s">
        <v>424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13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1" t="s">
        <v>425</v>
      </c>
    </row>
    <row r="3" spans="1:25" ht="18" customHeight="1" thickTop="1">
      <c r="A3" s="242" t="s">
        <v>426</v>
      </c>
      <c r="B3" s="287"/>
      <c r="C3" s="290" t="s">
        <v>427</v>
      </c>
      <c r="D3" s="25" t="s">
        <v>428</v>
      </c>
      <c r="E3" s="25"/>
      <c r="F3" s="26"/>
      <c r="G3" s="26"/>
      <c r="H3" s="26"/>
      <c r="I3" s="26"/>
      <c r="J3" s="328" t="s">
        <v>429</v>
      </c>
      <c r="K3" s="334" t="s">
        <v>430</v>
      </c>
      <c r="L3" s="335"/>
      <c r="M3" s="335"/>
      <c r="N3" s="336"/>
      <c r="O3" s="254" t="s">
        <v>431</v>
      </c>
      <c r="P3" s="254" t="s">
        <v>432</v>
      </c>
      <c r="Q3" s="254" t="s">
        <v>433</v>
      </c>
      <c r="R3" s="235" t="s">
        <v>434</v>
      </c>
      <c r="S3" s="331"/>
      <c r="T3" s="331"/>
      <c r="U3" s="243"/>
      <c r="V3" s="254" t="s">
        <v>435</v>
      </c>
      <c r="W3" s="328" t="s">
        <v>436</v>
      </c>
      <c r="X3" s="328" t="s">
        <v>437</v>
      </c>
      <c r="Y3" s="235" t="s">
        <v>438</v>
      </c>
    </row>
    <row r="4" spans="1:25" ht="13.5" customHeight="1">
      <c r="A4" s="275"/>
      <c r="B4" s="288"/>
      <c r="C4" s="266"/>
      <c r="D4" s="238" t="s">
        <v>300</v>
      </c>
      <c r="E4" s="337" t="s">
        <v>439</v>
      </c>
      <c r="F4" s="325" t="s">
        <v>440</v>
      </c>
      <c r="G4" s="325" t="s">
        <v>441</v>
      </c>
      <c r="H4" s="325" t="s">
        <v>442</v>
      </c>
      <c r="I4" s="325" t="s">
        <v>443</v>
      </c>
      <c r="J4" s="326"/>
      <c r="K4" s="238" t="s">
        <v>300</v>
      </c>
      <c r="L4" s="325" t="s">
        <v>444</v>
      </c>
      <c r="M4" s="238" t="s">
        <v>111</v>
      </c>
      <c r="N4" s="280" t="s">
        <v>445</v>
      </c>
      <c r="O4" s="324"/>
      <c r="P4" s="266"/>
      <c r="Q4" s="266"/>
      <c r="R4" s="332"/>
      <c r="S4" s="333"/>
      <c r="T4" s="333"/>
      <c r="U4" s="221"/>
      <c r="V4" s="266"/>
      <c r="W4" s="329"/>
      <c r="X4" s="329"/>
      <c r="Y4" s="236"/>
    </row>
    <row r="5" spans="1:25" ht="13.5" customHeight="1">
      <c r="A5" s="275"/>
      <c r="B5" s="288"/>
      <c r="C5" s="266"/>
      <c r="D5" s="179"/>
      <c r="E5" s="329"/>
      <c r="F5" s="326"/>
      <c r="G5" s="326"/>
      <c r="H5" s="326"/>
      <c r="I5" s="329"/>
      <c r="J5" s="326"/>
      <c r="K5" s="179"/>
      <c r="L5" s="326"/>
      <c r="M5" s="179"/>
      <c r="N5" s="278"/>
      <c r="O5" s="324"/>
      <c r="P5" s="266"/>
      <c r="Q5" s="266"/>
      <c r="R5" s="238" t="s">
        <v>446</v>
      </c>
      <c r="S5" s="238" t="s">
        <v>396</v>
      </c>
      <c r="T5" s="238" t="s">
        <v>397</v>
      </c>
      <c r="U5" s="238" t="s">
        <v>447</v>
      </c>
      <c r="V5" s="266"/>
      <c r="W5" s="329"/>
      <c r="X5" s="329"/>
      <c r="Y5" s="236"/>
    </row>
    <row r="6" spans="1:25" ht="13.5" customHeight="1">
      <c r="A6" s="275"/>
      <c r="B6" s="288"/>
      <c r="C6" s="266"/>
      <c r="D6" s="179"/>
      <c r="E6" s="329"/>
      <c r="F6" s="326"/>
      <c r="G6" s="326"/>
      <c r="H6" s="326"/>
      <c r="I6" s="329"/>
      <c r="J6" s="326"/>
      <c r="K6" s="179"/>
      <c r="L6" s="326"/>
      <c r="M6" s="179"/>
      <c r="N6" s="278"/>
      <c r="O6" s="324"/>
      <c r="P6" s="266"/>
      <c r="Q6" s="266"/>
      <c r="R6" s="179"/>
      <c r="S6" s="179"/>
      <c r="T6" s="179"/>
      <c r="U6" s="179"/>
      <c r="V6" s="266"/>
      <c r="W6" s="329"/>
      <c r="X6" s="329"/>
      <c r="Y6" s="236"/>
    </row>
    <row r="7" spans="1:25" ht="13.5" customHeight="1">
      <c r="A7" s="276"/>
      <c r="B7" s="289"/>
      <c r="C7" s="267"/>
      <c r="D7" s="239"/>
      <c r="E7" s="330"/>
      <c r="F7" s="327"/>
      <c r="G7" s="327"/>
      <c r="H7" s="327"/>
      <c r="I7" s="330"/>
      <c r="J7" s="327"/>
      <c r="K7" s="239"/>
      <c r="L7" s="327"/>
      <c r="M7" s="239"/>
      <c r="N7" s="279"/>
      <c r="O7" s="255"/>
      <c r="P7" s="267"/>
      <c r="Q7" s="267"/>
      <c r="R7" s="239"/>
      <c r="S7" s="239"/>
      <c r="T7" s="239"/>
      <c r="U7" s="239"/>
      <c r="V7" s="267"/>
      <c r="W7" s="330"/>
      <c r="X7" s="330"/>
      <c r="Y7" s="237"/>
    </row>
    <row r="8" spans="1:25" ht="13.5" customHeight="1">
      <c r="A8" s="27"/>
      <c r="B8" s="28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27"/>
      <c r="W8" s="27"/>
      <c r="X8" s="27"/>
      <c r="Y8" s="118"/>
    </row>
    <row r="9" spans="1:25" ht="13.5" customHeight="1">
      <c r="A9" s="240" t="s">
        <v>448</v>
      </c>
      <c r="B9" s="241"/>
      <c r="C9" s="29">
        <v>9077</v>
      </c>
      <c r="D9" s="29">
        <v>3774</v>
      </c>
      <c r="E9" s="29">
        <v>2739</v>
      </c>
      <c r="F9" s="29">
        <v>1007</v>
      </c>
      <c r="G9" s="29">
        <v>8</v>
      </c>
      <c r="H9" s="29">
        <v>19</v>
      </c>
      <c r="I9" s="29">
        <v>1</v>
      </c>
      <c r="J9" s="29">
        <v>1862</v>
      </c>
      <c r="K9" s="29">
        <v>300</v>
      </c>
      <c r="L9" s="29">
        <v>163</v>
      </c>
      <c r="M9" s="29">
        <v>137</v>
      </c>
      <c r="N9" s="45" t="s">
        <v>449</v>
      </c>
      <c r="O9" s="203">
        <v>137</v>
      </c>
      <c r="P9" s="29">
        <v>2416</v>
      </c>
      <c r="Q9" s="29">
        <v>588</v>
      </c>
      <c r="R9" s="29">
        <v>8</v>
      </c>
      <c r="S9" s="29">
        <v>9</v>
      </c>
      <c r="T9" s="29">
        <v>5</v>
      </c>
      <c r="U9" s="203">
        <v>0</v>
      </c>
      <c r="V9" s="186">
        <v>41.577613749036026</v>
      </c>
      <c r="W9" s="186">
        <v>20.51338547978407</v>
      </c>
      <c r="X9" s="186">
        <v>26.61672358708824</v>
      </c>
      <c r="Y9" s="109" t="s">
        <v>203</v>
      </c>
    </row>
    <row r="10" spans="1:25" ht="13.5" customHeight="1">
      <c r="A10" s="240" t="s">
        <v>450</v>
      </c>
      <c r="B10" s="241"/>
      <c r="C10" s="29">
        <v>8906</v>
      </c>
      <c r="D10" s="29">
        <v>3783</v>
      </c>
      <c r="E10" s="29">
        <v>2930</v>
      </c>
      <c r="F10" s="29">
        <v>836</v>
      </c>
      <c r="G10" s="29">
        <v>6</v>
      </c>
      <c r="H10" s="29">
        <v>10</v>
      </c>
      <c r="I10" s="29">
        <v>0</v>
      </c>
      <c r="J10" s="29">
        <v>1789</v>
      </c>
      <c r="K10" s="29">
        <v>323</v>
      </c>
      <c r="L10" s="29">
        <v>193</v>
      </c>
      <c r="M10" s="29">
        <v>130</v>
      </c>
      <c r="N10" s="204" t="s">
        <v>449</v>
      </c>
      <c r="O10" s="29">
        <v>120</v>
      </c>
      <c r="P10" s="29">
        <v>2224</v>
      </c>
      <c r="Q10" s="29">
        <v>667</v>
      </c>
      <c r="R10" s="29">
        <v>5</v>
      </c>
      <c r="S10" s="29">
        <v>12</v>
      </c>
      <c r="T10" s="29">
        <v>7</v>
      </c>
      <c r="U10" s="29">
        <v>0</v>
      </c>
      <c r="V10" s="186">
        <v>42.476981810015715</v>
      </c>
      <c r="W10" s="186">
        <v>20.08758140579385</v>
      </c>
      <c r="X10" s="186">
        <v>24.971929036604536</v>
      </c>
      <c r="Y10" s="188" t="s">
        <v>451</v>
      </c>
    </row>
    <row r="11" spans="1:25" s="35" customFormat="1" ht="13.5" customHeight="1">
      <c r="A11" s="240" t="s">
        <v>452</v>
      </c>
      <c r="B11" s="241"/>
      <c r="C11" s="29">
        <v>8667</v>
      </c>
      <c r="D11" s="29">
        <v>3649</v>
      </c>
      <c r="E11" s="29">
        <v>2833</v>
      </c>
      <c r="F11" s="29">
        <v>793</v>
      </c>
      <c r="G11" s="29">
        <v>4</v>
      </c>
      <c r="H11" s="29">
        <v>18</v>
      </c>
      <c r="I11" s="29">
        <v>1</v>
      </c>
      <c r="J11" s="29">
        <v>1751</v>
      </c>
      <c r="K11" s="29">
        <v>353</v>
      </c>
      <c r="L11" s="29">
        <v>185</v>
      </c>
      <c r="M11" s="29">
        <v>168</v>
      </c>
      <c r="N11" s="204" t="s">
        <v>449</v>
      </c>
      <c r="O11" s="29">
        <v>102</v>
      </c>
      <c r="P11" s="29">
        <v>2178</v>
      </c>
      <c r="Q11" s="29">
        <v>634</v>
      </c>
      <c r="R11" s="29">
        <v>3</v>
      </c>
      <c r="S11" s="29">
        <v>4</v>
      </c>
      <c r="T11" s="29">
        <v>5</v>
      </c>
      <c r="U11" s="29">
        <v>1</v>
      </c>
      <c r="V11" s="186">
        <v>42.10222683742933</v>
      </c>
      <c r="W11" s="186">
        <v>20.203069112726432</v>
      </c>
      <c r="X11" s="186">
        <v>25.12980269989616</v>
      </c>
      <c r="Y11" s="188" t="s">
        <v>453</v>
      </c>
    </row>
    <row r="12" spans="1:25" s="35" customFormat="1" ht="13.5" customHeight="1">
      <c r="A12" s="240" t="s">
        <v>454</v>
      </c>
      <c r="B12" s="241"/>
      <c r="C12" s="205">
        <v>8632</v>
      </c>
      <c r="D12" s="205">
        <v>3629</v>
      </c>
      <c r="E12" s="205">
        <v>2765</v>
      </c>
      <c r="F12" s="205">
        <v>838</v>
      </c>
      <c r="G12" s="205">
        <v>7</v>
      </c>
      <c r="H12" s="205">
        <v>19</v>
      </c>
      <c r="I12" s="29">
        <v>0</v>
      </c>
      <c r="J12" s="205">
        <v>1787</v>
      </c>
      <c r="K12" s="205">
        <v>304</v>
      </c>
      <c r="L12" s="205">
        <v>128</v>
      </c>
      <c r="M12" s="205">
        <v>176</v>
      </c>
      <c r="N12" s="204" t="s">
        <v>449</v>
      </c>
      <c r="O12" s="205">
        <v>151</v>
      </c>
      <c r="P12" s="205">
        <v>2069</v>
      </c>
      <c r="Q12" s="205">
        <v>692</v>
      </c>
      <c r="R12" s="205">
        <v>1</v>
      </c>
      <c r="S12" s="205">
        <v>13</v>
      </c>
      <c r="T12" s="205">
        <v>5</v>
      </c>
      <c r="U12" s="205">
        <v>1</v>
      </c>
      <c r="V12" s="206">
        <v>42</v>
      </c>
      <c r="W12" s="206">
        <v>20.7</v>
      </c>
      <c r="X12" s="206">
        <v>24</v>
      </c>
      <c r="Y12" s="188" t="s">
        <v>455</v>
      </c>
    </row>
    <row r="13" spans="1:25" s="41" customFormat="1" ht="13.5" customHeight="1">
      <c r="A13" s="180" t="s">
        <v>456</v>
      </c>
      <c r="B13" s="181"/>
      <c r="C13" s="191">
        <f>SUM(C18,C28)</f>
        <v>8240</v>
      </c>
      <c r="D13" s="191">
        <f aca="true" t="shared" si="0" ref="D13:T13">SUM(D18,D28)</f>
        <v>3427</v>
      </c>
      <c r="E13" s="191">
        <f t="shared" si="0"/>
        <v>2680</v>
      </c>
      <c r="F13" s="191">
        <f t="shared" si="0"/>
        <v>726</v>
      </c>
      <c r="G13" s="191">
        <f t="shared" si="0"/>
        <v>3</v>
      </c>
      <c r="H13" s="191">
        <f t="shared" si="0"/>
        <v>18</v>
      </c>
      <c r="I13" s="29">
        <v>0</v>
      </c>
      <c r="J13" s="191">
        <f t="shared" si="0"/>
        <v>1928</v>
      </c>
      <c r="K13" s="191">
        <f t="shared" si="0"/>
        <v>325</v>
      </c>
      <c r="L13" s="191">
        <f t="shared" si="0"/>
        <v>131</v>
      </c>
      <c r="M13" s="191">
        <f t="shared" si="0"/>
        <v>194</v>
      </c>
      <c r="N13" s="207" t="s">
        <v>115</v>
      </c>
      <c r="O13" s="191">
        <f t="shared" si="0"/>
        <v>124</v>
      </c>
      <c r="P13" s="191">
        <f t="shared" si="0"/>
        <v>1864</v>
      </c>
      <c r="Q13" s="191">
        <f t="shared" si="0"/>
        <v>572</v>
      </c>
      <c r="R13" s="29">
        <v>0</v>
      </c>
      <c r="S13" s="191">
        <f t="shared" si="0"/>
        <v>15</v>
      </c>
      <c r="T13" s="191">
        <f t="shared" si="0"/>
        <v>1</v>
      </c>
      <c r="U13" s="29">
        <v>0</v>
      </c>
      <c r="V13" s="208">
        <f>D13/C13*100</f>
        <v>41.58980582524272</v>
      </c>
      <c r="W13" s="208">
        <f>J13/C13*100</f>
        <v>23.398058252427184</v>
      </c>
      <c r="X13" s="208">
        <f>P13/C13*100</f>
        <v>22.62135922330097</v>
      </c>
      <c r="Y13" s="193" t="s">
        <v>457</v>
      </c>
    </row>
    <row r="14" spans="1:25" ht="13.5" customHeight="1">
      <c r="A14" s="27"/>
      <c r="B14" s="28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195"/>
      <c r="W14" s="195"/>
      <c r="X14" s="195"/>
      <c r="Y14" s="118"/>
    </row>
    <row r="15" spans="1:25" ht="13.5" customHeight="1">
      <c r="A15" s="114" t="s">
        <v>46</v>
      </c>
      <c r="B15" s="210"/>
      <c r="C15" s="79">
        <v>4115</v>
      </c>
      <c r="D15" s="79">
        <v>1608</v>
      </c>
      <c r="E15" s="79">
        <v>1525</v>
      </c>
      <c r="F15" s="79">
        <v>66</v>
      </c>
      <c r="G15" s="79">
        <v>2</v>
      </c>
      <c r="H15" s="79">
        <v>15</v>
      </c>
      <c r="I15" s="29">
        <v>0</v>
      </c>
      <c r="J15" s="79">
        <v>795</v>
      </c>
      <c r="K15" s="79">
        <v>216</v>
      </c>
      <c r="L15" s="79">
        <v>85</v>
      </c>
      <c r="M15" s="79">
        <v>131</v>
      </c>
      <c r="N15" s="207" t="s">
        <v>115</v>
      </c>
      <c r="O15" s="79">
        <v>96</v>
      </c>
      <c r="P15" s="79">
        <v>1098</v>
      </c>
      <c r="Q15" s="79">
        <v>302</v>
      </c>
      <c r="R15" s="29">
        <v>0</v>
      </c>
      <c r="S15" s="29">
        <v>4</v>
      </c>
      <c r="T15" s="29">
        <v>0</v>
      </c>
      <c r="U15" s="29">
        <v>0</v>
      </c>
      <c r="V15" s="211">
        <v>39.1</v>
      </c>
      <c r="W15" s="211">
        <v>19.3</v>
      </c>
      <c r="X15" s="211">
        <v>26.7</v>
      </c>
      <c r="Y15" s="109" t="s">
        <v>46</v>
      </c>
    </row>
    <row r="16" spans="1:25" ht="13.5" customHeight="1">
      <c r="A16" s="114" t="s">
        <v>47</v>
      </c>
      <c r="B16" s="210"/>
      <c r="C16" s="79">
        <v>4125</v>
      </c>
      <c r="D16" s="79">
        <v>1819</v>
      </c>
      <c r="E16" s="79">
        <v>1155</v>
      </c>
      <c r="F16" s="79">
        <v>660</v>
      </c>
      <c r="G16" s="79">
        <v>1</v>
      </c>
      <c r="H16" s="79">
        <v>3</v>
      </c>
      <c r="I16" s="29">
        <v>0</v>
      </c>
      <c r="J16" s="79">
        <v>1133</v>
      </c>
      <c r="K16" s="79">
        <v>109</v>
      </c>
      <c r="L16" s="79">
        <v>46</v>
      </c>
      <c r="M16" s="79">
        <v>63</v>
      </c>
      <c r="N16" s="207" t="s">
        <v>115</v>
      </c>
      <c r="O16" s="79">
        <v>28</v>
      </c>
      <c r="P16" s="79">
        <v>766</v>
      </c>
      <c r="Q16" s="79">
        <v>270</v>
      </c>
      <c r="R16" s="29">
        <v>0</v>
      </c>
      <c r="S16" s="29">
        <v>11</v>
      </c>
      <c r="T16" s="29">
        <v>1</v>
      </c>
      <c r="U16" s="29">
        <v>0</v>
      </c>
      <c r="V16" s="211">
        <v>44.1</v>
      </c>
      <c r="W16" s="211">
        <v>27.5</v>
      </c>
      <c r="X16" s="211">
        <v>18.6</v>
      </c>
      <c r="Y16" s="109" t="s">
        <v>47</v>
      </c>
    </row>
    <row r="17" spans="1:25" ht="13.5" customHeight="1">
      <c r="A17" s="27"/>
      <c r="B17" s="28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212"/>
      <c r="W17" s="212"/>
      <c r="X17" s="212"/>
      <c r="Y17" s="118"/>
    </row>
    <row r="18" spans="1:25" ht="13.5" customHeight="1">
      <c r="A18" s="43">
        <v>1</v>
      </c>
      <c r="B18" s="69" t="s">
        <v>458</v>
      </c>
      <c r="C18" s="79">
        <v>8182</v>
      </c>
      <c r="D18" s="79">
        <v>3424</v>
      </c>
      <c r="E18" s="79">
        <v>2679</v>
      </c>
      <c r="F18" s="79">
        <v>724</v>
      </c>
      <c r="G18" s="79">
        <v>3</v>
      </c>
      <c r="H18" s="79">
        <v>18</v>
      </c>
      <c r="I18" s="29">
        <v>0</v>
      </c>
      <c r="J18" s="79">
        <v>1918</v>
      </c>
      <c r="K18" s="79">
        <v>324</v>
      </c>
      <c r="L18" s="79">
        <v>130</v>
      </c>
      <c r="M18" s="79">
        <v>194</v>
      </c>
      <c r="N18" s="207" t="s">
        <v>115</v>
      </c>
      <c r="O18" s="79">
        <v>123</v>
      </c>
      <c r="P18" s="79">
        <v>1842</v>
      </c>
      <c r="Q18" s="79">
        <v>551</v>
      </c>
      <c r="R18" s="29">
        <v>0</v>
      </c>
      <c r="S18" s="79">
        <v>15</v>
      </c>
      <c r="T18" s="79">
        <v>1</v>
      </c>
      <c r="U18" s="29">
        <v>0</v>
      </c>
      <c r="V18" s="212">
        <v>41.8</v>
      </c>
      <c r="W18" s="212">
        <v>23.4</v>
      </c>
      <c r="X18" s="212">
        <v>22.5</v>
      </c>
      <c r="Y18" s="109" t="s">
        <v>459</v>
      </c>
    </row>
    <row r="19" spans="1:25" ht="13.5" customHeight="1">
      <c r="A19" s="43">
        <v>2</v>
      </c>
      <c r="B19" s="213" t="s">
        <v>460</v>
      </c>
      <c r="C19" s="79">
        <v>5136</v>
      </c>
      <c r="D19" s="79">
        <v>2857</v>
      </c>
      <c r="E19" s="79">
        <v>2282</v>
      </c>
      <c r="F19" s="79">
        <v>574</v>
      </c>
      <c r="G19" s="79">
        <v>1</v>
      </c>
      <c r="H19" s="29">
        <v>0</v>
      </c>
      <c r="I19" s="29">
        <v>0</v>
      </c>
      <c r="J19" s="79">
        <v>1106</v>
      </c>
      <c r="K19" s="79">
        <v>213</v>
      </c>
      <c r="L19" s="79">
        <v>66</v>
      </c>
      <c r="M19" s="79">
        <v>1477</v>
      </c>
      <c r="N19" s="207" t="s">
        <v>115</v>
      </c>
      <c r="O19" s="79">
        <v>60</v>
      </c>
      <c r="P19" s="79">
        <v>531</v>
      </c>
      <c r="Q19" s="79">
        <v>369</v>
      </c>
      <c r="R19" s="29">
        <v>0</v>
      </c>
      <c r="S19" s="79">
        <v>6</v>
      </c>
      <c r="T19" s="79">
        <v>1</v>
      </c>
      <c r="U19" s="29">
        <v>0</v>
      </c>
      <c r="V19" s="212">
        <v>55.6</v>
      </c>
      <c r="W19" s="212">
        <v>21.5</v>
      </c>
      <c r="X19" s="212">
        <v>10.3</v>
      </c>
      <c r="Y19" s="109" t="s">
        <v>461</v>
      </c>
    </row>
    <row r="20" spans="1:25" ht="13.5" customHeight="1">
      <c r="A20" s="43">
        <v>3</v>
      </c>
      <c r="B20" s="213" t="s">
        <v>462</v>
      </c>
      <c r="C20" s="79">
        <v>332</v>
      </c>
      <c r="D20" s="79">
        <v>41</v>
      </c>
      <c r="E20" s="79">
        <v>17</v>
      </c>
      <c r="F20" s="79">
        <v>24</v>
      </c>
      <c r="G20" s="29">
        <v>0</v>
      </c>
      <c r="H20" s="29">
        <v>0</v>
      </c>
      <c r="I20" s="29">
        <v>0</v>
      </c>
      <c r="J20" s="79">
        <v>92</v>
      </c>
      <c r="K20" s="79">
        <v>5</v>
      </c>
      <c r="L20" s="29">
        <v>0</v>
      </c>
      <c r="M20" s="79">
        <v>5</v>
      </c>
      <c r="N20" s="207" t="s">
        <v>115</v>
      </c>
      <c r="O20" s="79">
        <v>12</v>
      </c>
      <c r="P20" s="79">
        <v>161</v>
      </c>
      <c r="Q20" s="79">
        <v>21</v>
      </c>
      <c r="R20" s="29">
        <v>0</v>
      </c>
      <c r="S20" s="79">
        <v>1</v>
      </c>
      <c r="T20" s="29">
        <v>0</v>
      </c>
      <c r="U20" s="29">
        <v>0</v>
      </c>
      <c r="V20" s="212">
        <v>12.3</v>
      </c>
      <c r="W20" s="212">
        <v>27.7</v>
      </c>
      <c r="X20" s="212">
        <v>48.5</v>
      </c>
      <c r="Y20" s="109" t="s">
        <v>463</v>
      </c>
    </row>
    <row r="21" spans="1:25" ht="13.5" customHeight="1">
      <c r="A21" s="43">
        <v>4</v>
      </c>
      <c r="B21" s="213" t="s">
        <v>464</v>
      </c>
      <c r="C21" s="79">
        <v>758</v>
      </c>
      <c r="D21" s="79">
        <v>90</v>
      </c>
      <c r="E21" s="79">
        <v>79</v>
      </c>
      <c r="F21" s="79">
        <v>9</v>
      </c>
      <c r="G21" s="29">
        <v>0</v>
      </c>
      <c r="H21" s="79">
        <v>2</v>
      </c>
      <c r="I21" s="29">
        <v>0</v>
      </c>
      <c r="J21" s="79">
        <v>149</v>
      </c>
      <c r="K21" s="79">
        <v>36</v>
      </c>
      <c r="L21" s="79">
        <v>31</v>
      </c>
      <c r="M21" s="79">
        <v>5</v>
      </c>
      <c r="N21" s="207" t="s">
        <v>115</v>
      </c>
      <c r="O21" s="79">
        <v>26</v>
      </c>
      <c r="P21" s="79">
        <v>423</v>
      </c>
      <c r="Q21" s="79">
        <v>34</v>
      </c>
      <c r="R21" s="29">
        <v>0</v>
      </c>
      <c r="S21" s="29">
        <v>0</v>
      </c>
      <c r="T21" s="29">
        <v>0</v>
      </c>
      <c r="U21" s="29">
        <v>0</v>
      </c>
      <c r="V21" s="212">
        <v>11.9</v>
      </c>
      <c r="W21" s="212">
        <v>19.7</v>
      </c>
      <c r="X21" s="212">
        <v>55.8</v>
      </c>
      <c r="Y21" s="109" t="s">
        <v>465</v>
      </c>
    </row>
    <row r="22" spans="1:25" ht="13.5" customHeight="1">
      <c r="A22" s="43">
        <v>5</v>
      </c>
      <c r="B22" s="213" t="s">
        <v>466</v>
      </c>
      <c r="C22" s="79">
        <v>1118</v>
      </c>
      <c r="D22" s="79">
        <v>166</v>
      </c>
      <c r="E22" s="79">
        <v>96</v>
      </c>
      <c r="F22" s="79">
        <v>70</v>
      </c>
      <c r="G22" s="29">
        <v>0</v>
      </c>
      <c r="H22" s="29">
        <v>0</v>
      </c>
      <c r="I22" s="29">
        <v>0</v>
      </c>
      <c r="J22" s="79">
        <v>373</v>
      </c>
      <c r="K22" s="79">
        <v>22</v>
      </c>
      <c r="L22" s="79">
        <v>12</v>
      </c>
      <c r="M22" s="79">
        <v>10</v>
      </c>
      <c r="N22" s="207" t="s">
        <v>115</v>
      </c>
      <c r="O22" s="79">
        <v>17</v>
      </c>
      <c r="P22" s="79">
        <v>465</v>
      </c>
      <c r="Q22" s="79">
        <v>75</v>
      </c>
      <c r="R22" s="29">
        <v>0</v>
      </c>
      <c r="S22" s="79">
        <v>4</v>
      </c>
      <c r="T22" s="29">
        <v>0</v>
      </c>
      <c r="U22" s="29">
        <v>0</v>
      </c>
      <c r="V22" s="212">
        <v>14.8</v>
      </c>
      <c r="W22" s="212">
        <v>33.4</v>
      </c>
      <c r="X22" s="212">
        <v>41.6</v>
      </c>
      <c r="Y22" s="109" t="s">
        <v>467</v>
      </c>
    </row>
    <row r="23" spans="1:25" ht="13.5" customHeight="1">
      <c r="A23" s="43">
        <v>6</v>
      </c>
      <c r="B23" s="213" t="s">
        <v>468</v>
      </c>
      <c r="C23" s="79">
        <v>169</v>
      </c>
      <c r="D23" s="79">
        <v>23</v>
      </c>
      <c r="E23" s="79">
        <v>3</v>
      </c>
      <c r="F23" s="79">
        <v>6</v>
      </c>
      <c r="G23" s="29">
        <v>0</v>
      </c>
      <c r="H23" s="79">
        <v>14</v>
      </c>
      <c r="I23" s="29">
        <v>0</v>
      </c>
      <c r="J23" s="79">
        <v>45</v>
      </c>
      <c r="K23" s="79">
        <v>4</v>
      </c>
      <c r="L23" s="79">
        <v>1</v>
      </c>
      <c r="M23" s="79">
        <v>3</v>
      </c>
      <c r="N23" s="207" t="s">
        <v>115</v>
      </c>
      <c r="O23" s="79">
        <v>2</v>
      </c>
      <c r="P23" s="79">
        <v>88</v>
      </c>
      <c r="Q23" s="79">
        <v>7</v>
      </c>
      <c r="R23" s="29">
        <v>0</v>
      </c>
      <c r="S23" s="29">
        <v>0</v>
      </c>
      <c r="T23" s="29">
        <v>0</v>
      </c>
      <c r="U23" s="29">
        <v>0</v>
      </c>
      <c r="V23" s="212">
        <v>13.6</v>
      </c>
      <c r="W23" s="212">
        <v>26.6</v>
      </c>
      <c r="X23" s="212">
        <v>52.1</v>
      </c>
      <c r="Y23" s="109" t="s">
        <v>469</v>
      </c>
    </row>
    <row r="24" spans="1:25" ht="13.5" customHeight="1">
      <c r="A24" s="43">
        <v>7</v>
      </c>
      <c r="B24" s="213" t="s">
        <v>470</v>
      </c>
      <c r="C24" s="79">
        <v>37</v>
      </c>
      <c r="D24" s="79">
        <v>4</v>
      </c>
      <c r="E24" s="79">
        <v>1</v>
      </c>
      <c r="F24" s="79">
        <v>3</v>
      </c>
      <c r="G24" s="29">
        <v>0</v>
      </c>
      <c r="H24" s="29">
        <v>0</v>
      </c>
      <c r="I24" s="29">
        <v>0</v>
      </c>
      <c r="J24" s="79">
        <v>5</v>
      </c>
      <c r="K24" s="29">
        <v>0</v>
      </c>
      <c r="L24" s="29">
        <v>0</v>
      </c>
      <c r="M24" s="29">
        <v>0</v>
      </c>
      <c r="N24" s="207" t="s">
        <v>115</v>
      </c>
      <c r="O24" s="29">
        <v>0</v>
      </c>
      <c r="P24" s="79">
        <v>27</v>
      </c>
      <c r="Q24" s="79">
        <v>1</v>
      </c>
      <c r="R24" s="29">
        <v>0</v>
      </c>
      <c r="S24" s="29">
        <v>0</v>
      </c>
      <c r="T24" s="29">
        <v>0</v>
      </c>
      <c r="U24" s="29">
        <v>0</v>
      </c>
      <c r="V24" s="212">
        <v>10.8</v>
      </c>
      <c r="W24" s="212">
        <v>13.5</v>
      </c>
      <c r="X24" s="212">
        <v>73</v>
      </c>
      <c r="Y24" s="109" t="s">
        <v>471</v>
      </c>
    </row>
    <row r="25" spans="1:25" ht="13.5" customHeight="1">
      <c r="A25" s="43">
        <v>8</v>
      </c>
      <c r="B25" s="213" t="s">
        <v>472</v>
      </c>
      <c r="C25" s="79">
        <v>269</v>
      </c>
      <c r="D25" s="79">
        <v>42</v>
      </c>
      <c r="E25" s="79">
        <v>17</v>
      </c>
      <c r="F25" s="79">
        <v>21</v>
      </c>
      <c r="G25" s="79">
        <v>2</v>
      </c>
      <c r="H25" s="79">
        <v>2</v>
      </c>
      <c r="I25" s="29">
        <v>0</v>
      </c>
      <c r="J25" s="79">
        <v>108</v>
      </c>
      <c r="K25" s="79">
        <v>7</v>
      </c>
      <c r="L25" s="29">
        <v>0</v>
      </c>
      <c r="M25" s="79">
        <v>7</v>
      </c>
      <c r="N25" s="207" t="s">
        <v>473</v>
      </c>
      <c r="O25" s="79">
        <v>5</v>
      </c>
      <c r="P25" s="79">
        <v>98</v>
      </c>
      <c r="Q25" s="79">
        <v>9</v>
      </c>
      <c r="R25" s="29">
        <v>0</v>
      </c>
      <c r="S25" s="79">
        <v>4</v>
      </c>
      <c r="T25" s="29">
        <v>0</v>
      </c>
      <c r="U25" s="29">
        <v>0</v>
      </c>
      <c r="V25" s="212">
        <v>15.6</v>
      </c>
      <c r="W25" s="212">
        <v>40.1</v>
      </c>
      <c r="X25" s="212">
        <v>36.4</v>
      </c>
      <c r="Y25" s="109" t="s">
        <v>474</v>
      </c>
    </row>
    <row r="26" spans="1:25" ht="13.5" customHeight="1">
      <c r="A26" s="43">
        <v>9</v>
      </c>
      <c r="B26" s="213" t="s">
        <v>475</v>
      </c>
      <c r="C26" s="79">
        <v>363</v>
      </c>
      <c r="D26" s="79">
        <v>201</v>
      </c>
      <c r="E26" s="79">
        <v>184</v>
      </c>
      <c r="F26" s="79">
        <v>17</v>
      </c>
      <c r="G26" s="29">
        <v>0</v>
      </c>
      <c r="H26" s="29">
        <v>0</v>
      </c>
      <c r="I26" s="29">
        <v>0</v>
      </c>
      <c r="J26" s="79">
        <v>40</v>
      </c>
      <c r="K26" s="79">
        <v>37</v>
      </c>
      <c r="L26" s="79">
        <v>20</v>
      </c>
      <c r="M26" s="79">
        <v>17</v>
      </c>
      <c r="N26" s="207" t="s">
        <v>473</v>
      </c>
      <c r="O26" s="79">
        <v>1</v>
      </c>
      <c r="P26" s="79">
        <v>49</v>
      </c>
      <c r="Q26" s="79">
        <v>35</v>
      </c>
      <c r="R26" s="29">
        <v>0</v>
      </c>
      <c r="S26" s="29">
        <v>0</v>
      </c>
      <c r="T26" s="29">
        <v>0</v>
      </c>
      <c r="U26" s="29">
        <v>0</v>
      </c>
      <c r="V26" s="212">
        <v>55.4</v>
      </c>
      <c r="W26" s="212">
        <v>11</v>
      </c>
      <c r="X26" s="212">
        <v>13.5</v>
      </c>
      <c r="Y26" s="109" t="s">
        <v>476</v>
      </c>
    </row>
    <row r="27" spans="1:25" ht="13.5" customHeight="1">
      <c r="A27" s="138"/>
      <c r="B27" s="214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212"/>
      <c r="W27" s="212"/>
      <c r="X27" s="212"/>
      <c r="Y27" s="118"/>
    </row>
    <row r="28" spans="1:25" ht="13.5" customHeight="1">
      <c r="A28" s="43">
        <v>10</v>
      </c>
      <c r="B28" s="69" t="s">
        <v>477</v>
      </c>
      <c r="C28" s="79">
        <v>58</v>
      </c>
      <c r="D28" s="79">
        <v>3</v>
      </c>
      <c r="E28" s="79">
        <v>1</v>
      </c>
      <c r="F28" s="79">
        <v>2</v>
      </c>
      <c r="G28" s="29">
        <v>0</v>
      </c>
      <c r="H28" s="29">
        <v>0</v>
      </c>
      <c r="I28" s="29">
        <v>0</v>
      </c>
      <c r="J28" s="79">
        <v>10</v>
      </c>
      <c r="K28" s="79">
        <v>1</v>
      </c>
      <c r="L28" s="79">
        <v>1</v>
      </c>
      <c r="M28" s="29">
        <v>0</v>
      </c>
      <c r="N28" s="207" t="s">
        <v>473</v>
      </c>
      <c r="O28" s="79">
        <v>1</v>
      </c>
      <c r="P28" s="79">
        <v>22</v>
      </c>
      <c r="Q28" s="79">
        <v>21</v>
      </c>
      <c r="R28" s="29">
        <v>0</v>
      </c>
      <c r="S28" s="29">
        <v>0</v>
      </c>
      <c r="T28" s="29">
        <v>0</v>
      </c>
      <c r="U28" s="29">
        <v>0</v>
      </c>
      <c r="V28" s="212">
        <v>5.2</v>
      </c>
      <c r="W28" s="212">
        <v>17.2</v>
      </c>
      <c r="X28" s="212">
        <v>37.9</v>
      </c>
      <c r="Y28" s="109">
        <v>10</v>
      </c>
    </row>
    <row r="29" spans="1:25" ht="13.5" customHeight="1">
      <c r="A29" s="43">
        <v>11</v>
      </c>
      <c r="B29" s="213" t="s">
        <v>478</v>
      </c>
      <c r="C29" s="79">
        <v>22</v>
      </c>
      <c r="D29" s="79">
        <v>2</v>
      </c>
      <c r="E29" s="79">
        <v>1</v>
      </c>
      <c r="F29" s="79">
        <v>1</v>
      </c>
      <c r="G29" s="29">
        <v>0</v>
      </c>
      <c r="H29" s="29">
        <v>0</v>
      </c>
      <c r="I29" s="29">
        <v>0</v>
      </c>
      <c r="J29" s="79">
        <v>1</v>
      </c>
      <c r="K29" s="29">
        <v>0</v>
      </c>
      <c r="L29" s="29">
        <v>0</v>
      </c>
      <c r="M29" s="29">
        <v>0</v>
      </c>
      <c r="N29" s="207" t="s">
        <v>473</v>
      </c>
      <c r="O29" s="29">
        <v>0</v>
      </c>
      <c r="P29" s="29">
        <v>10</v>
      </c>
      <c r="Q29" s="29">
        <v>9</v>
      </c>
      <c r="R29" s="29">
        <v>0</v>
      </c>
      <c r="S29" s="29">
        <v>0</v>
      </c>
      <c r="T29" s="29">
        <v>0</v>
      </c>
      <c r="U29" s="29">
        <v>0</v>
      </c>
      <c r="V29" s="212">
        <v>9.1</v>
      </c>
      <c r="W29" s="212">
        <v>4.5</v>
      </c>
      <c r="X29" s="212">
        <v>45.5</v>
      </c>
      <c r="Y29" s="109">
        <v>11</v>
      </c>
    </row>
    <row r="30" spans="1:25" ht="13.5" customHeight="1">
      <c r="A30" s="43">
        <v>12</v>
      </c>
      <c r="B30" s="213" t="s">
        <v>479</v>
      </c>
      <c r="C30" s="79">
        <v>11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79">
        <v>1</v>
      </c>
      <c r="K30" s="79">
        <v>1</v>
      </c>
      <c r="L30" s="79">
        <v>1</v>
      </c>
      <c r="M30" s="29">
        <v>0</v>
      </c>
      <c r="N30" s="207" t="s">
        <v>473</v>
      </c>
      <c r="O30" s="79">
        <v>1</v>
      </c>
      <c r="P30" s="79">
        <v>8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12">
        <v>9.1</v>
      </c>
      <c r="X30" s="212">
        <v>72.7</v>
      </c>
      <c r="Y30" s="109">
        <v>12</v>
      </c>
    </row>
    <row r="31" spans="1:25" ht="13.5" customHeight="1">
      <c r="A31" s="43">
        <v>13</v>
      </c>
      <c r="B31" s="213" t="s">
        <v>480</v>
      </c>
      <c r="C31" s="79">
        <v>18</v>
      </c>
      <c r="D31" s="79">
        <v>1</v>
      </c>
      <c r="E31" s="29">
        <v>0</v>
      </c>
      <c r="F31" s="79">
        <v>1</v>
      </c>
      <c r="G31" s="29">
        <v>0</v>
      </c>
      <c r="H31" s="29">
        <v>0</v>
      </c>
      <c r="I31" s="29">
        <v>0</v>
      </c>
      <c r="J31" s="79">
        <v>3</v>
      </c>
      <c r="K31" s="29">
        <v>0</v>
      </c>
      <c r="L31" s="29">
        <v>0</v>
      </c>
      <c r="M31" s="29">
        <v>0</v>
      </c>
      <c r="N31" s="207" t="s">
        <v>473</v>
      </c>
      <c r="O31" s="29">
        <v>0</v>
      </c>
      <c r="P31" s="79">
        <v>2</v>
      </c>
      <c r="Q31" s="79">
        <v>12</v>
      </c>
      <c r="R31" s="29">
        <v>0</v>
      </c>
      <c r="S31" s="29">
        <v>0</v>
      </c>
      <c r="T31" s="29">
        <v>0</v>
      </c>
      <c r="U31" s="29">
        <v>0</v>
      </c>
      <c r="V31" s="212">
        <v>5.6</v>
      </c>
      <c r="W31" s="212">
        <v>16.7</v>
      </c>
      <c r="X31" s="212">
        <v>11.1</v>
      </c>
      <c r="Y31" s="109">
        <v>13</v>
      </c>
    </row>
    <row r="32" spans="1:25" ht="13.5" customHeight="1">
      <c r="A32" s="43">
        <v>14</v>
      </c>
      <c r="B32" s="213" t="s">
        <v>481</v>
      </c>
      <c r="C32" s="79">
        <v>7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79">
        <v>5</v>
      </c>
      <c r="K32" s="29">
        <v>0</v>
      </c>
      <c r="L32" s="29">
        <v>0</v>
      </c>
      <c r="M32" s="29">
        <v>0</v>
      </c>
      <c r="N32" s="207" t="s">
        <v>473</v>
      </c>
      <c r="O32" s="29">
        <v>0</v>
      </c>
      <c r="P32" s="79">
        <v>2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12">
        <v>71.4</v>
      </c>
      <c r="X32" s="212">
        <v>28.6</v>
      </c>
      <c r="Y32" s="109">
        <v>14</v>
      </c>
    </row>
    <row r="33" spans="1:25" ht="13.5" customHeight="1">
      <c r="A33" s="46"/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200"/>
      <c r="W33" s="200"/>
      <c r="X33" s="200"/>
      <c r="Y33" s="137"/>
    </row>
    <row r="34" spans="1:25" ht="13.5" customHeight="1">
      <c r="A34" s="49" t="s">
        <v>482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</row>
    <row r="35" spans="1:25" ht="13.5" customHeight="1">
      <c r="A35" s="49" t="s">
        <v>483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</row>
    <row r="36" spans="1:25" ht="13.5" customHeight="1">
      <c r="A36" s="49" t="s">
        <v>484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</row>
    <row r="37" spans="1:25" ht="13.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</sheetData>
  <mergeCells count="31">
    <mergeCell ref="A3:B7"/>
    <mergeCell ref="C3:C7"/>
    <mergeCell ref="J3:J7"/>
    <mergeCell ref="K3:N3"/>
    <mergeCell ref="D4:D7"/>
    <mergeCell ref="E4:E7"/>
    <mergeCell ref="F4:F7"/>
    <mergeCell ref="G4:G7"/>
    <mergeCell ref="H4:H7"/>
    <mergeCell ref="I4:I7"/>
    <mergeCell ref="O3:O7"/>
    <mergeCell ref="P3:P7"/>
    <mergeCell ref="Q3:Q7"/>
    <mergeCell ref="R3:U4"/>
    <mergeCell ref="R5:R7"/>
    <mergeCell ref="S5:S7"/>
    <mergeCell ref="T5:T7"/>
    <mergeCell ref="U5:U7"/>
    <mergeCell ref="V3:V7"/>
    <mergeCell ref="W3:W7"/>
    <mergeCell ref="X3:X7"/>
    <mergeCell ref="Y3:Y7"/>
    <mergeCell ref="K4:K7"/>
    <mergeCell ref="L4:L7"/>
    <mergeCell ref="M4:M7"/>
    <mergeCell ref="N4:N7"/>
    <mergeCell ref="A13:B13"/>
    <mergeCell ref="A9:B9"/>
    <mergeCell ref="A10:B10"/>
    <mergeCell ref="A11:B11"/>
    <mergeCell ref="A12:B12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48"/>
  <sheetViews>
    <sheetView workbookViewId="0" topLeftCell="A1">
      <selection activeCell="F16" sqref="F16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3.625" style="0" customWidth="1"/>
    <col min="4" max="27" width="8.625" style="0" customWidth="1"/>
    <col min="28" max="28" width="6.00390625" style="231" customWidth="1"/>
  </cols>
  <sheetData>
    <row r="1" spans="1:28" ht="13.5" customHeight="1">
      <c r="A1" s="215" t="s">
        <v>485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150"/>
    </row>
    <row r="2" spans="1:28" ht="13.5" customHeight="1">
      <c r="A2" s="49" t="s">
        <v>486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150"/>
    </row>
    <row r="3" spans="1:28" ht="13.5" customHeight="1" thickBo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6" t="s">
        <v>486</v>
      </c>
      <c r="W3" s="20"/>
      <c r="X3" s="20"/>
      <c r="Z3" s="345" t="s">
        <v>487</v>
      </c>
      <c r="AA3" s="346"/>
      <c r="AB3" s="346"/>
    </row>
    <row r="4" spans="1:28" ht="13.5" customHeight="1" thickTop="1">
      <c r="A4" s="169" t="s">
        <v>488</v>
      </c>
      <c r="B4" s="169"/>
      <c r="C4" s="170"/>
      <c r="D4" s="259" t="s">
        <v>46</v>
      </c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1"/>
      <c r="P4" s="259" t="s">
        <v>47</v>
      </c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1"/>
      <c r="AB4" s="262" t="s">
        <v>489</v>
      </c>
    </row>
    <row r="5" spans="1:28" ht="13.5" customHeight="1">
      <c r="A5" s="174"/>
      <c r="B5" s="174"/>
      <c r="C5" s="171"/>
      <c r="D5" s="217" t="s">
        <v>490</v>
      </c>
      <c r="E5" s="218"/>
      <c r="F5" s="218"/>
      <c r="G5" s="218"/>
      <c r="H5" s="218"/>
      <c r="I5" s="218"/>
      <c r="J5" s="217" t="s">
        <v>491</v>
      </c>
      <c r="K5" s="218"/>
      <c r="L5" s="218"/>
      <c r="M5" s="217" t="s">
        <v>492</v>
      </c>
      <c r="N5" s="218"/>
      <c r="O5" s="218"/>
      <c r="P5" s="217" t="s">
        <v>493</v>
      </c>
      <c r="Q5" s="217"/>
      <c r="R5" s="218"/>
      <c r="S5" s="218"/>
      <c r="T5" s="218"/>
      <c r="U5" s="218"/>
      <c r="V5" s="217" t="s">
        <v>494</v>
      </c>
      <c r="W5" s="218"/>
      <c r="X5" s="218"/>
      <c r="Y5" s="217" t="s">
        <v>495</v>
      </c>
      <c r="Z5" s="218"/>
      <c r="AA5" s="218"/>
      <c r="AB5" s="316"/>
    </row>
    <row r="6" spans="1:28" ht="13.5" customHeight="1">
      <c r="A6" s="172"/>
      <c r="B6" s="172"/>
      <c r="C6" s="173"/>
      <c r="D6" s="51" t="s">
        <v>496</v>
      </c>
      <c r="E6" s="51" t="s">
        <v>497</v>
      </c>
      <c r="F6" s="51" t="s">
        <v>498</v>
      </c>
      <c r="G6" s="51" t="s">
        <v>499</v>
      </c>
      <c r="H6" s="51" t="s">
        <v>500</v>
      </c>
      <c r="I6" s="51" t="s">
        <v>501</v>
      </c>
      <c r="J6" s="51" t="s">
        <v>502</v>
      </c>
      <c r="K6" s="51" t="s">
        <v>503</v>
      </c>
      <c r="L6" s="51" t="s">
        <v>504</v>
      </c>
      <c r="M6" s="51" t="s">
        <v>505</v>
      </c>
      <c r="N6" s="51" t="s">
        <v>506</v>
      </c>
      <c r="O6" s="51" t="s">
        <v>507</v>
      </c>
      <c r="P6" s="51" t="s">
        <v>496</v>
      </c>
      <c r="Q6" s="51" t="s">
        <v>497</v>
      </c>
      <c r="R6" s="51" t="s">
        <v>498</v>
      </c>
      <c r="S6" s="51" t="s">
        <v>499</v>
      </c>
      <c r="T6" s="51" t="s">
        <v>500</v>
      </c>
      <c r="U6" s="51" t="s">
        <v>501</v>
      </c>
      <c r="V6" s="51" t="s">
        <v>502</v>
      </c>
      <c r="W6" s="51" t="s">
        <v>503</v>
      </c>
      <c r="X6" s="51" t="s">
        <v>504</v>
      </c>
      <c r="Y6" s="51" t="s">
        <v>505</v>
      </c>
      <c r="Z6" s="51" t="s">
        <v>506</v>
      </c>
      <c r="AA6" s="51" t="s">
        <v>507</v>
      </c>
      <c r="AB6" s="249"/>
    </row>
    <row r="7" spans="1:28" ht="13.5" customHeight="1">
      <c r="A7" s="27"/>
      <c r="B7" s="27"/>
      <c r="C7" s="28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101"/>
    </row>
    <row r="8" spans="1:29" s="41" customFormat="1" ht="13.5" customHeight="1">
      <c r="A8" s="250" t="s">
        <v>508</v>
      </c>
      <c r="B8" s="250"/>
      <c r="C8" s="53"/>
      <c r="D8" s="342" t="s">
        <v>509</v>
      </c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4"/>
      <c r="AB8" s="341" t="s">
        <v>508</v>
      </c>
      <c r="AC8" s="219"/>
    </row>
    <row r="9" spans="1:28" ht="7.5" customHeight="1">
      <c r="A9" s="250"/>
      <c r="B9" s="250"/>
      <c r="C9" s="28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341"/>
    </row>
    <row r="10" spans="1:28" ht="13.5" customHeight="1">
      <c r="A10" s="27"/>
      <c r="B10" s="49" t="s">
        <v>510</v>
      </c>
      <c r="C10" s="44">
        <v>48</v>
      </c>
      <c r="D10" s="220">
        <v>114.8</v>
      </c>
      <c r="E10" s="220">
        <v>120.8</v>
      </c>
      <c r="F10" s="220">
        <v>125.9</v>
      </c>
      <c r="G10" s="220">
        <v>131.1</v>
      </c>
      <c r="H10" s="220">
        <v>136</v>
      </c>
      <c r="I10" s="220">
        <v>141.5</v>
      </c>
      <c r="J10" s="220">
        <v>148.1</v>
      </c>
      <c r="K10" s="220">
        <v>155.4</v>
      </c>
      <c r="L10" s="220">
        <v>161.5</v>
      </c>
      <c r="M10" s="220">
        <v>165.6</v>
      </c>
      <c r="N10" s="220">
        <v>167.5</v>
      </c>
      <c r="O10" s="220">
        <v>168.4</v>
      </c>
      <c r="P10" s="220">
        <v>114</v>
      </c>
      <c r="Q10" s="220">
        <v>120</v>
      </c>
      <c r="R10" s="220">
        <v>125.4</v>
      </c>
      <c r="S10" s="220">
        <v>130.9</v>
      </c>
      <c r="T10" s="220">
        <v>137.1</v>
      </c>
      <c r="U10" s="220">
        <v>143.7</v>
      </c>
      <c r="V10" s="220">
        <v>149.2</v>
      </c>
      <c r="W10" s="220">
        <v>152.7</v>
      </c>
      <c r="X10" s="220">
        <v>154.5</v>
      </c>
      <c r="Y10" s="220">
        <v>155.5</v>
      </c>
      <c r="Z10" s="220">
        <v>155.8</v>
      </c>
      <c r="AA10" s="220">
        <v>156</v>
      </c>
      <c r="AB10" s="109" t="s">
        <v>511</v>
      </c>
    </row>
    <row r="11" spans="1:28" ht="13.5" customHeight="1">
      <c r="A11" s="27"/>
      <c r="B11" s="49" t="s">
        <v>512</v>
      </c>
      <c r="C11" s="58" t="s">
        <v>513</v>
      </c>
      <c r="D11" s="223">
        <v>116.7</v>
      </c>
      <c r="E11" s="223">
        <v>122.5</v>
      </c>
      <c r="F11" s="223">
        <v>128.1</v>
      </c>
      <c r="G11" s="223">
        <v>133.6</v>
      </c>
      <c r="H11" s="223">
        <v>139.1</v>
      </c>
      <c r="I11" s="223">
        <v>145.3</v>
      </c>
      <c r="J11" s="223">
        <v>152.9</v>
      </c>
      <c r="K11" s="223">
        <v>160</v>
      </c>
      <c r="L11" s="223">
        <v>165.5</v>
      </c>
      <c r="M11" s="223">
        <v>168.6</v>
      </c>
      <c r="N11" s="223">
        <v>170.1</v>
      </c>
      <c r="O11" s="223">
        <v>170.8</v>
      </c>
      <c r="P11" s="223">
        <v>115.8</v>
      </c>
      <c r="Q11" s="223">
        <v>121.7</v>
      </c>
      <c r="R11" s="223">
        <v>127.5</v>
      </c>
      <c r="S11" s="223">
        <v>133.5</v>
      </c>
      <c r="T11" s="223">
        <v>140.3</v>
      </c>
      <c r="U11" s="223">
        <v>147.1</v>
      </c>
      <c r="V11" s="223">
        <v>152.1</v>
      </c>
      <c r="W11" s="223">
        <v>155.1</v>
      </c>
      <c r="X11" s="223">
        <v>156.8</v>
      </c>
      <c r="Y11" s="223">
        <v>157.3</v>
      </c>
      <c r="Z11" s="223">
        <v>157.7</v>
      </c>
      <c r="AA11" s="223">
        <v>158.1</v>
      </c>
      <c r="AB11" s="109" t="s">
        <v>514</v>
      </c>
    </row>
    <row r="12" spans="1:28" ht="13.5" customHeight="1">
      <c r="A12" s="27"/>
      <c r="B12" s="84"/>
      <c r="C12" s="58" t="s">
        <v>515</v>
      </c>
      <c r="D12" s="223">
        <v>116.7</v>
      </c>
      <c r="E12" s="223">
        <v>122.4</v>
      </c>
      <c r="F12" s="223">
        <v>128.2</v>
      </c>
      <c r="G12" s="223">
        <v>133.5</v>
      </c>
      <c r="H12" s="223">
        <v>138.9</v>
      </c>
      <c r="I12" s="223">
        <v>145.3</v>
      </c>
      <c r="J12" s="223">
        <v>152.9</v>
      </c>
      <c r="K12" s="223">
        <v>160.2</v>
      </c>
      <c r="L12" s="223">
        <v>165.5</v>
      </c>
      <c r="M12" s="223">
        <v>168.6</v>
      </c>
      <c r="N12" s="223">
        <v>170</v>
      </c>
      <c r="O12" s="223">
        <v>170.9</v>
      </c>
      <c r="P12" s="223">
        <v>115.9</v>
      </c>
      <c r="Q12" s="223">
        <v>121.7</v>
      </c>
      <c r="R12" s="223">
        <v>127.5</v>
      </c>
      <c r="S12" s="223">
        <v>133.5</v>
      </c>
      <c r="T12" s="223">
        <v>140.3</v>
      </c>
      <c r="U12" s="223">
        <v>147.1</v>
      </c>
      <c r="V12" s="223">
        <v>152.2</v>
      </c>
      <c r="W12" s="223">
        <v>155.2</v>
      </c>
      <c r="X12" s="223">
        <v>156.8</v>
      </c>
      <c r="Y12" s="223">
        <v>157.2</v>
      </c>
      <c r="Z12" s="223">
        <v>157.7</v>
      </c>
      <c r="AA12" s="223">
        <v>158</v>
      </c>
      <c r="AB12" s="224">
        <v>13</v>
      </c>
    </row>
    <row r="13" spans="1:28" s="35" customFormat="1" ht="13.5" customHeight="1">
      <c r="A13" s="27"/>
      <c r="B13" s="27"/>
      <c r="C13" s="58" t="s">
        <v>516</v>
      </c>
      <c r="D13" s="223">
        <v>116.7</v>
      </c>
      <c r="E13" s="223">
        <v>122.5</v>
      </c>
      <c r="F13" s="223">
        <v>128.2</v>
      </c>
      <c r="G13" s="223">
        <v>133.6</v>
      </c>
      <c r="H13" s="223">
        <v>139</v>
      </c>
      <c r="I13" s="223">
        <v>145.2</v>
      </c>
      <c r="J13" s="223">
        <v>152.8</v>
      </c>
      <c r="K13" s="223">
        <v>160.2</v>
      </c>
      <c r="L13" s="223">
        <v>165.5</v>
      </c>
      <c r="M13" s="223">
        <v>168.3</v>
      </c>
      <c r="N13" s="223">
        <v>169.9</v>
      </c>
      <c r="O13" s="223">
        <v>170.7</v>
      </c>
      <c r="P13" s="223">
        <v>115.8</v>
      </c>
      <c r="Q13" s="223">
        <v>121.8</v>
      </c>
      <c r="R13" s="223">
        <v>127.5</v>
      </c>
      <c r="S13" s="223">
        <v>133.5</v>
      </c>
      <c r="T13" s="223">
        <v>140.2</v>
      </c>
      <c r="U13" s="223">
        <v>146.8</v>
      </c>
      <c r="V13" s="223">
        <v>152.1</v>
      </c>
      <c r="W13" s="223">
        <v>155.2</v>
      </c>
      <c r="X13" s="223">
        <v>156.7</v>
      </c>
      <c r="Y13" s="223">
        <v>157.3</v>
      </c>
      <c r="Z13" s="223">
        <v>157.7</v>
      </c>
      <c r="AA13" s="223">
        <v>157.9</v>
      </c>
      <c r="AB13" s="224">
        <v>14</v>
      </c>
    </row>
    <row r="14" spans="1:28" s="41" customFormat="1" ht="13.5" customHeight="1">
      <c r="A14" s="84"/>
      <c r="B14" s="84"/>
      <c r="C14" s="59" t="s">
        <v>517</v>
      </c>
      <c r="D14" s="225">
        <v>116.7</v>
      </c>
      <c r="E14" s="225">
        <v>122.5</v>
      </c>
      <c r="F14" s="225">
        <v>128.2</v>
      </c>
      <c r="G14" s="226">
        <v>133.7</v>
      </c>
      <c r="H14" s="225">
        <v>139</v>
      </c>
      <c r="I14" s="225">
        <v>145.2</v>
      </c>
      <c r="J14" s="226">
        <v>152.6</v>
      </c>
      <c r="K14" s="226">
        <v>160</v>
      </c>
      <c r="L14" s="226">
        <v>165.4</v>
      </c>
      <c r="M14" s="226">
        <v>168.6</v>
      </c>
      <c r="N14" s="226">
        <v>170</v>
      </c>
      <c r="O14" s="225">
        <v>170.7</v>
      </c>
      <c r="P14" s="225">
        <v>115.8</v>
      </c>
      <c r="Q14" s="226">
        <v>121.6</v>
      </c>
      <c r="R14" s="226">
        <v>127.4</v>
      </c>
      <c r="S14" s="225">
        <v>133.5</v>
      </c>
      <c r="T14" s="225">
        <v>140.2</v>
      </c>
      <c r="U14" s="226">
        <v>147.1</v>
      </c>
      <c r="V14" s="226">
        <v>152.1</v>
      </c>
      <c r="W14" s="226">
        <v>155.1</v>
      </c>
      <c r="X14" s="226">
        <v>156.7</v>
      </c>
      <c r="Y14" s="226">
        <v>157.2</v>
      </c>
      <c r="Z14" s="226">
        <v>157.7</v>
      </c>
      <c r="AA14" s="226">
        <v>157.8</v>
      </c>
      <c r="AB14" s="227">
        <v>15</v>
      </c>
    </row>
    <row r="15" spans="1:28" ht="13.5" customHeight="1">
      <c r="A15" s="251" t="s">
        <v>518</v>
      </c>
      <c r="B15" s="251"/>
      <c r="C15" s="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109" t="s">
        <v>518</v>
      </c>
    </row>
    <row r="16" spans="1:28" ht="13.5" customHeight="1">
      <c r="A16" s="27"/>
      <c r="B16" s="49" t="s">
        <v>519</v>
      </c>
      <c r="C16" s="44">
        <v>48</v>
      </c>
      <c r="D16" s="220">
        <v>20.3</v>
      </c>
      <c r="E16" s="220">
        <v>23</v>
      </c>
      <c r="F16" s="220">
        <v>25.5</v>
      </c>
      <c r="G16" s="220">
        <v>28.3</v>
      </c>
      <c r="H16" s="220">
        <v>31.4</v>
      </c>
      <c r="I16" s="220">
        <v>35</v>
      </c>
      <c r="J16" s="220">
        <v>39.8</v>
      </c>
      <c r="K16" s="220">
        <v>45.2</v>
      </c>
      <c r="L16" s="220">
        <v>50.5</v>
      </c>
      <c r="M16" s="220">
        <v>55</v>
      </c>
      <c r="N16" s="220">
        <v>57.6</v>
      </c>
      <c r="O16" s="220">
        <v>59.1</v>
      </c>
      <c r="P16" s="220">
        <v>19.9</v>
      </c>
      <c r="Q16" s="220">
        <v>22.5</v>
      </c>
      <c r="R16" s="220">
        <v>25</v>
      </c>
      <c r="S16" s="220">
        <v>28.1</v>
      </c>
      <c r="T16" s="220">
        <v>31.9</v>
      </c>
      <c r="U16" s="220">
        <v>36.6</v>
      </c>
      <c r="V16" s="220">
        <v>41.6</v>
      </c>
      <c r="W16" s="220">
        <v>45.8</v>
      </c>
      <c r="X16" s="220">
        <v>48.7</v>
      </c>
      <c r="Y16" s="220">
        <v>50.9</v>
      </c>
      <c r="Z16" s="220">
        <v>51.9</v>
      </c>
      <c r="AA16" s="220">
        <v>52.3</v>
      </c>
      <c r="AB16" s="109" t="s">
        <v>520</v>
      </c>
    </row>
    <row r="17" spans="1:28" ht="13.5" customHeight="1">
      <c r="A17" s="27"/>
      <c r="B17" s="49" t="s">
        <v>521</v>
      </c>
      <c r="C17" s="58" t="s">
        <v>522</v>
      </c>
      <c r="D17" s="223">
        <v>21.8</v>
      </c>
      <c r="E17" s="223">
        <v>24.4</v>
      </c>
      <c r="F17" s="223">
        <v>27.7</v>
      </c>
      <c r="G17" s="223">
        <v>31.2</v>
      </c>
      <c r="H17" s="223">
        <v>35.1</v>
      </c>
      <c r="I17" s="223">
        <v>39.4</v>
      </c>
      <c r="J17" s="223">
        <v>45.4</v>
      </c>
      <c r="K17" s="223">
        <v>50.4</v>
      </c>
      <c r="L17" s="223">
        <v>55.4</v>
      </c>
      <c r="M17" s="223">
        <v>59.7</v>
      </c>
      <c r="N17" s="223">
        <v>61.2</v>
      </c>
      <c r="O17" s="223">
        <v>62.6</v>
      </c>
      <c r="P17" s="223">
        <v>21.3</v>
      </c>
      <c r="Q17" s="223">
        <v>23.8</v>
      </c>
      <c r="R17" s="223">
        <v>27</v>
      </c>
      <c r="S17" s="223">
        <v>30.7</v>
      </c>
      <c r="T17" s="223">
        <v>34.9</v>
      </c>
      <c r="U17" s="223">
        <v>40.1</v>
      </c>
      <c r="V17" s="223">
        <v>45</v>
      </c>
      <c r="W17" s="223">
        <v>48.3</v>
      </c>
      <c r="X17" s="223">
        <v>50.7</v>
      </c>
      <c r="Y17" s="223">
        <v>52.1</v>
      </c>
      <c r="Z17" s="223">
        <v>53</v>
      </c>
      <c r="AA17" s="223">
        <v>53.1</v>
      </c>
      <c r="AB17" s="109" t="s">
        <v>514</v>
      </c>
    </row>
    <row r="18" spans="1:28" ht="13.5" customHeight="1">
      <c r="A18" s="27"/>
      <c r="B18" s="27"/>
      <c r="C18" s="58" t="s">
        <v>515</v>
      </c>
      <c r="D18" s="223">
        <v>21.7</v>
      </c>
      <c r="E18" s="223">
        <v>24.3</v>
      </c>
      <c r="F18" s="223">
        <v>27.6</v>
      </c>
      <c r="G18" s="223">
        <v>31.1</v>
      </c>
      <c r="H18" s="223">
        <v>35</v>
      </c>
      <c r="I18" s="223">
        <v>39.5</v>
      </c>
      <c r="J18" s="223">
        <v>45.4</v>
      </c>
      <c r="K18" s="223">
        <v>50.6</v>
      </c>
      <c r="L18" s="223">
        <v>55.5</v>
      </c>
      <c r="M18" s="223">
        <v>60.1</v>
      </c>
      <c r="N18" s="223">
        <v>61.7</v>
      </c>
      <c r="O18" s="223">
        <v>62.8</v>
      </c>
      <c r="P18" s="223">
        <v>21.2</v>
      </c>
      <c r="Q18" s="223">
        <v>23.7</v>
      </c>
      <c r="R18" s="223">
        <v>26.9</v>
      </c>
      <c r="S18" s="223">
        <v>30.5</v>
      </c>
      <c r="T18" s="223">
        <v>34.7</v>
      </c>
      <c r="U18" s="223">
        <v>40.1</v>
      </c>
      <c r="V18" s="223">
        <v>44.9</v>
      </c>
      <c r="W18" s="223">
        <v>48.3</v>
      </c>
      <c r="X18" s="223">
        <v>50.9</v>
      </c>
      <c r="Y18" s="223">
        <v>52.2</v>
      </c>
      <c r="Z18" s="223">
        <v>53.2</v>
      </c>
      <c r="AA18" s="223">
        <v>53.2</v>
      </c>
      <c r="AB18" s="224">
        <v>13</v>
      </c>
    </row>
    <row r="19" spans="1:28" s="35" customFormat="1" ht="13.5" customHeight="1">
      <c r="A19" s="27"/>
      <c r="B19" s="27"/>
      <c r="C19" s="58" t="s">
        <v>516</v>
      </c>
      <c r="D19" s="223">
        <v>21.7</v>
      </c>
      <c r="E19" s="223">
        <v>24.3</v>
      </c>
      <c r="F19" s="223">
        <v>27.7</v>
      </c>
      <c r="G19" s="223">
        <v>31.2</v>
      </c>
      <c r="H19" s="223">
        <v>34.9</v>
      </c>
      <c r="I19" s="223">
        <v>39.4</v>
      </c>
      <c r="J19" s="223">
        <v>45.2</v>
      </c>
      <c r="K19" s="223">
        <v>50.6</v>
      </c>
      <c r="L19" s="223">
        <v>55.5</v>
      </c>
      <c r="M19" s="223">
        <v>60.3</v>
      </c>
      <c r="N19" s="223">
        <v>61.9</v>
      </c>
      <c r="O19" s="223">
        <v>63.2</v>
      </c>
      <c r="P19" s="223">
        <v>21.1</v>
      </c>
      <c r="Q19" s="223">
        <v>23.8</v>
      </c>
      <c r="R19" s="223">
        <v>26.9</v>
      </c>
      <c r="S19" s="223">
        <v>30.4</v>
      </c>
      <c r="T19" s="223">
        <v>34.8</v>
      </c>
      <c r="U19" s="223">
        <v>39.8</v>
      </c>
      <c r="V19" s="223">
        <v>44.9</v>
      </c>
      <c r="W19" s="223">
        <v>48.3</v>
      </c>
      <c r="X19" s="223">
        <v>50.9</v>
      </c>
      <c r="Y19" s="223">
        <v>52.4</v>
      </c>
      <c r="Z19" s="223">
        <v>53.3</v>
      </c>
      <c r="AA19" s="223">
        <v>53.5</v>
      </c>
      <c r="AB19" s="224">
        <v>14</v>
      </c>
    </row>
    <row r="20" spans="3:28" s="41" customFormat="1" ht="13.5">
      <c r="C20" s="59" t="s">
        <v>517</v>
      </c>
      <c r="D20" s="226">
        <v>21.7</v>
      </c>
      <c r="E20" s="226">
        <v>24.4</v>
      </c>
      <c r="F20" s="226">
        <v>27.8</v>
      </c>
      <c r="G20" s="226">
        <v>31.3</v>
      </c>
      <c r="H20" s="226">
        <v>34.9</v>
      </c>
      <c r="I20" s="226">
        <v>39.4</v>
      </c>
      <c r="J20" s="226">
        <v>45.1</v>
      </c>
      <c r="K20" s="226">
        <v>50.3</v>
      </c>
      <c r="L20" s="226">
        <v>55.4</v>
      </c>
      <c r="M20" s="226">
        <v>60.4</v>
      </c>
      <c r="N20" s="226">
        <v>62.2</v>
      </c>
      <c r="O20" s="226">
        <v>63.5</v>
      </c>
      <c r="P20" s="226">
        <v>21.2</v>
      </c>
      <c r="Q20" s="226">
        <v>23.8</v>
      </c>
      <c r="R20" s="226">
        <v>26.9</v>
      </c>
      <c r="S20" s="226">
        <v>30.5</v>
      </c>
      <c r="T20" s="226">
        <v>34.7</v>
      </c>
      <c r="U20" s="226">
        <v>40</v>
      </c>
      <c r="V20" s="226">
        <v>44.8</v>
      </c>
      <c r="W20" s="226">
        <v>48.1</v>
      </c>
      <c r="X20" s="226">
        <v>50.9</v>
      </c>
      <c r="Y20" s="226">
        <v>52.3</v>
      </c>
      <c r="Z20" s="226">
        <v>53.4</v>
      </c>
      <c r="AA20" s="226">
        <v>53.5</v>
      </c>
      <c r="AB20" s="227">
        <v>15</v>
      </c>
    </row>
    <row r="21" spans="1:28" ht="13.5" customHeight="1">
      <c r="A21" s="251" t="s">
        <v>523</v>
      </c>
      <c r="B21" s="251"/>
      <c r="C21" s="152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109" t="s">
        <v>523</v>
      </c>
    </row>
    <row r="22" spans="1:28" ht="13.5" customHeight="1">
      <c r="A22" s="27"/>
      <c r="B22" s="49" t="s">
        <v>519</v>
      </c>
      <c r="C22" s="44">
        <v>48</v>
      </c>
      <c r="D22" s="220">
        <v>64.4</v>
      </c>
      <c r="E22" s="220">
        <v>67.2</v>
      </c>
      <c r="F22" s="220">
        <v>69.5</v>
      </c>
      <c r="G22" s="220">
        <v>71.8</v>
      </c>
      <c r="H22" s="220">
        <v>73.9</v>
      </c>
      <c r="I22" s="220">
        <v>76</v>
      </c>
      <c r="J22" s="220">
        <v>79.3</v>
      </c>
      <c r="K22" s="220">
        <v>83</v>
      </c>
      <c r="L22" s="220">
        <v>86.2</v>
      </c>
      <c r="M22" s="220">
        <v>88.8</v>
      </c>
      <c r="N22" s="220">
        <v>89.8</v>
      </c>
      <c r="O22" s="220">
        <v>90.3</v>
      </c>
      <c r="P22" s="220">
        <v>63.9</v>
      </c>
      <c r="Q22" s="220">
        <v>66.8</v>
      </c>
      <c r="R22" s="220">
        <v>69.1</v>
      </c>
      <c r="S22" s="220">
        <v>71.7</v>
      </c>
      <c r="T22" s="220">
        <v>74.5</v>
      </c>
      <c r="U22" s="220">
        <v>77.8</v>
      </c>
      <c r="V22" s="220">
        <v>81.1</v>
      </c>
      <c r="W22" s="220">
        <v>83.1</v>
      </c>
      <c r="X22" s="220">
        <v>84.2</v>
      </c>
      <c r="Y22" s="220">
        <v>84.9</v>
      </c>
      <c r="Z22" s="220">
        <v>85</v>
      </c>
      <c r="AA22" s="220">
        <v>85</v>
      </c>
      <c r="AB22" s="109" t="s">
        <v>520</v>
      </c>
    </row>
    <row r="23" spans="1:28" ht="13.5" customHeight="1">
      <c r="A23" s="27"/>
      <c r="B23" s="49" t="s">
        <v>521</v>
      </c>
      <c r="C23" s="58" t="s">
        <v>522</v>
      </c>
      <c r="D23" s="223">
        <v>65.1</v>
      </c>
      <c r="E23" s="223">
        <v>67.7</v>
      </c>
      <c r="F23" s="223">
        <v>70.4</v>
      </c>
      <c r="G23" s="223">
        <v>72.8</v>
      </c>
      <c r="H23" s="223">
        <v>75.3</v>
      </c>
      <c r="I23" s="223">
        <v>77.9</v>
      </c>
      <c r="J23" s="223">
        <v>81.5</v>
      </c>
      <c r="K23" s="223">
        <v>85</v>
      </c>
      <c r="L23" s="223">
        <v>88.1</v>
      </c>
      <c r="M23" s="223">
        <v>90</v>
      </c>
      <c r="N23" s="223">
        <v>90.8</v>
      </c>
      <c r="O23" s="223">
        <v>91.3</v>
      </c>
      <c r="P23" s="223">
        <v>64.6</v>
      </c>
      <c r="Q23" s="223">
        <v>67.4</v>
      </c>
      <c r="R23" s="223">
        <v>70.1</v>
      </c>
      <c r="S23" s="223">
        <v>72.9</v>
      </c>
      <c r="T23" s="223">
        <v>76.1</v>
      </c>
      <c r="U23" s="223">
        <v>79.5</v>
      </c>
      <c r="V23" s="223">
        <v>82.3</v>
      </c>
      <c r="W23" s="223">
        <v>83.8</v>
      </c>
      <c r="X23" s="223">
        <v>84.7</v>
      </c>
      <c r="Y23" s="223">
        <v>85.1</v>
      </c>
      <c r="Z23" s="223">
        <v>85.3</v>
      </c>
      <c r="AA23" s="223">
        <v>85.4</v>
      </c>
      <c r="AB23" s="109" t="s">
        <v>514</v>
      </c>
    </row>
    <row r="24" spans="1:28" s="41" customFormat="1" ht="13.5" customHeight="1">
      <c r="A24" s="84"/>
      <c r="B24" s="84"/>
      <c r="C24" s="58" t="s">
        <v>515</v>
      </c>
      <c r="D24" s="223">
        <v>64.9</v>
      </c>
      <c r="E24" s="223">
        <v>67.7</v>
      </c>
      <c r="F24" s="223">
        <v>70.4</v>
      </c>
      <c r="G24" s="223">
        <v>72.8</v>
      </c>
      <c r="H24" s="223">
        <v>75.1</v>
      </c>
      <c r="I24" s="223">
        <v>77.9</v>
      </c>
      <c r="J24" s="223">
        <v>81.6</v>
      </c>
      <c r="K24" s="223">
        <v>85.1</v>
      </c>
      <c r="L24" s="223">
        <v>88.1</v>
      </c>
      <c r="M24" s="223">
        <v>90.1</v>
      </c>
      <c r="N24" s="223">
        <v>90.9</v>
      </c>
      <c r="O24" s="223">
        <v>91.5</v>
      </c>
      <c r="P24" s="223">
        <v>64.6</v>
      </c>
      <c r="Q24" s="223">
        <v>67.4</v>
      </c>
      <c r="R24" s="223">
        <v>70.1</v>
      </c>
      <c r="S24" s="223">
        <v>72.8</v>
      </c>
      <c r="T24" s="223">
        <v>76</v>
      </c>
      <c r="U24" s="223">
        <v>79.5</v>
      </c>
      <c r="V24" s="223">
        <v>82.3</v>
      </c>
      <c r="W24" s="223">
        <v>83.8</v>
      </c>
      <c r="X24" s="223">
        <v>84.8</v>
      </c>
      <c r="Y24" s="223">
        <v>85.1</v>
      </c>
      <c r="Z24" s="223">
        <v>85.3</v>
      </c>
      <c r="AA24" s="223">
        <v>85.4</v>
      </c>
      <c r="AB24" s="224">
        <v>13</v>
      </c>
    </row>
    <row r="25" spans="1:28" s="35" customFormat="1" ht="13.5" customHeight="1">
      <c r="A25" s="27"/>
      <c r="B25" s="27"/>
      <c r="C25" s="58" t="s">
        <v>516</v>
      </c>
      <c r="D25" s="223">
        <v>65</v>
      </c>
      <c r="E25" s="223">
        <v>67.7</v>
      </c>
      <c r="F25" s="223">
        <v>70.4</v>
      </c>
      <c r="G25" s="223">
        <v>72.8</v>
      </c>
      <c r="H25" s="223">
        <v>75.1</v>
      </c>
      <c r="I25" s="223">
        <v>77.9</v>
      </c>
      <c r="J25" s="223">
        <v>81.5</v>
      </c>
      <c r="K25" s="223">
        <v>85.2</v>
      </c>
      <c r="L25" s="223">
        <v>88.1</v>
      </c>
      <c r="M25" s="223">
        <v>90</v>
      </c>
      <c r="N25" s="223">
        <v>91</v>
      </c>
      <c r="O25" s="223">
        <v>91.5</v>
      </c>
      <c r="P25" s="223">
        <v>64.6</v>
      </c>
      <c r="Q25" s="223">
        <v>67.4</v>
      </c>
      <c r="R25" s="223">
        <v>70.1</v>
      </c>
      <c r="S25" s="223">
        <v>72.9</v>
      </c>
      <c r="T25" s="223">
        <v>76</v>
      </c>
      <c r="U25" s="223">
        <v>79.3</v>
      </c>
      <c r="V25" s="223">
        <v>82.2</v>
      </c>
      <c r="W25" s="223">
        <v>83.8</v>
      </c>
      <c r="X25" s="223">
        <v>84.8</v>
      </c>
      <c r="Y25" s="223">
        <v>85.3</v>
      </c>
      <c r="Z25" s="223">
        <v>85.4</v>
      </c>
      <c r="AA25" s="223">
        <v>85.4</v>
      </c>
      <c r="AB25" s="224">
        <v>14</v>
      </c>
    </row>
    <row r="26" spans="1:28" s="41" customFormat="1" ht="13.5" customHeight="1">
      <c r="A26" s="84"/>
      <c r="B26" s="84"/>
      <c r="C26" s="59" t="s">
        <v>517</v>
      </c>
      <c r="D26" s="226">
        <v>65</v>
      </c>
      <c r="E26" s="226">
        <v>67.7</v>
      </c>
      <c r="F26" s="226">
        <v>70.4</v>
      </c>
      <c r="G26" s="226">
        <v>72.8</v>
      </c>
      <c r="H26" s="226">
        <v>75.1</v>
      </c>
      <c r="I26" s="226">
        <v>77.9</v>
      </c>
      <c r="J26" s="226">
        <v>81.3</v>
      </c>
      <c r="K26" s="226">
        <v>85</v>
      </c>
      <c r="L26" s="226">
        <v>88.1</v>
      </c>
      <c r="M26" s="226">
        <v>90.1</v>
      </c>
      <c r="N26" s="226">
        <v>91</v>
      </c>
      <c r="O26" s="226">
        <v>91.5</v>
      </c>
      <c r="P26" s="226">
        <v>64.6</v>
      </c>
      <c r="Q26" s="226">
        <v>67.4</v>
      </c>
      <c r="R26" s="226">
        <v>70.1</v>
      </c>
      <c r="S26" s="226">
        <v>72.8</v>
      </c>
      <c r="T26" s="226">
        <v>76</v>
      </c>
      <c r="U26" s="226">
        <v>79.5</v>
      </c>
      <c r="V26" s="226">
        <v>82.2</v>
      </c>
      <c r="W26" s="226">
        <v>83.8</v>
      </c>
      <c r="X26" s="226">
        <v>84.8</v>
      </c>
      <c r="Y26" s="226">
        <v>85.2</v>
      </c>
      <c r="Z26" s="226">
        <v>85.4</v>
      </c>
      <c r="AA26" s="226">
        <v>85.4</v>
      </c>
      <c r="AB26" s="227">
        <v>15</v>
      </c>
    </row>
    <row r="27" spans="1:29" s="41" customFormat="1" ht="13.5" customHeight="1">
      <c r="A27" s="250" t="s">
        <v>508</v>
      </c>
      <c r="B27" s="250"/>
      <c r="C27" s="85"/>
      <c r="D27" s="338" t="s">
        <v>524</v>
      </c>
      <c r="E27" s="339"/>
      <c r="F27" s="339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39"/>
      <c r="V27" s="339"/>
      <c r="W27" s="339"/>
      <c r="X27" s="339"/>
      <c r="Y27" s="339"/>
      <c r="Z27" s="339"/>
      <c r="AA27" s="340"/>
      <c r="AB27" s="341" t="s">
        <v>508</v>
      </c>
      <c r="AC27" s="219"/>
    </row>
    <row r="28" spans="1:28" ht="7.5" customHeight="1">
      <c r="A28" s="250"/>
      <c r="B28" s="250"/>
      <c r="C28" s="152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9" t="s">
        <v>13</v>
      </c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341"/>
    </row>
    <row r="29" spans="1:28" ht="13.5" customHeight="1">
      <c r="A29" s="27"/>
      <c r="B29" s="49" t="s">
        <v>519</v>
      </c>
      <c r="C29" s="44">
        <v>48</v>
      </c>
      <c r="D29" s="220">
        <v>113.9</v>
      </c>
      <c r="E29" s="220">
        <v>120.3</v>
      </c>
      <c r="F29" s="220">
        <v>125.5</v>
      </c>
      <c r="G29" s="220">
        <v>130.5</v>
      </c>
      <c r="H29" s="220">
        <v>134.9</v>
      </c>
      <c r="I29" s="220">
        <v>140.6</v>
      </c>
      <c r="J29" s="220">
        <v>146.9</v>
      </c>
      <c r="K29" s="220">
        <v>154.3</v>
      </c>
      <c r="L29" s="220">
        <v>160.9</v>
      </c>
      <c r="M29" s="220">
        <v>165.6</v>
      </c>
      <c r="N29" s="220">
        <v>167.6</v>
      </c>
      <c r="O29" s="220">
        <v>168.3</v>
      </c>
      <c r="P29" s="220">
        <v>113.4</v>
      </c>
      <c r="Q29" s="220">
        <v>119.4</v>
      </c>
      <c r="R29" s="220">
        <v>124.8</v>
      </c>
      <c r="S29" s="220">
        <v>130.3</v>
      </c>
      <c r="T29" s="220">
        <v>136.3</v>
      </c>
      <c r="U29" s="220">
        <v>143.3</v>
      </c>
      <c r="V29" s="220">
        <v>148.5</v>
      </c>
      <c r="W29" s="220">
        <v>151.9</v>
      </c>
      <c r="X29" s="220">
        <v>154.4</v>
      </c>
      <c r="Y29" s="220">
        <v>155.4</v>
      </c>
      <c r="Z29" s="220">
        <v>155.7</v>
      </c>
      <c r="AA29" s="220">
        <v>155.6</v>
      </c>
      <c r="AB29" s="109" t="s">
        <v>520</v>
      </c>
    </row>
    <row r="30" spans="1:28" ht="13.5" customHeight="1">
      <c r="A30" s="27"/>
      <c r="B30" s="49" t="s">
        <v>521</v>
      </c>
      <c r="C30" s="58" t="s">
        <v>522</v>
      </c>
      <c r="D30" s="223">
        <v>115.9</v>
      </c>
      <c r="E30" s="223">
        <v>122.5</v>
      </c>
      <c r="F30" s="223">
        <v>127.5</v>
      </c>
      <c r="G30" s="223">
        <v>132.7</v>
      </c>
      <c r="H30" s="223">
        <v>138.2</v>
      </c>
      <c r="I30" s="223">
        <v>144.5</v>
      </c>
      <c r="J30" s="223">
        <v>152.1</v>
      </c>
      <c r="K30" s="223">
        <v>159</v>
      </c>
      <c r="L30" s="223">
        <v>165.2</v>
      </c>
      <c r="M30" s="223">
        <v>168.4</v>
      </c>
      <c r="N30" s="223">
        <v>170</v>
      </c>
      <c r="O30" s="223">
        <v>170.7</v>
      </c>
      <c r="P30" s="223">
        <v>115.2</v>
      </c>
      <c r="Q30" s="223">
        <v>120.9</v>
      </c>
      <c r="R30" s="223">
        <v>127.4</v>
      </c>
      <c r="S30" s="223">
        <v>133</v>
      </c>
      <c r="T30" s="223">
        <v>140.5</v>
      </c>
      <c r="U30" s="223">
        <v>146.3</v>
      </c>
      <c r="V30" s="223">
        <v>151.5</v>
      </c>
      <c r="W30" s="223">
        <v>154.8</v>
      </c>
      <c r="X30" s="223">
        <v>156.1</v>
      </c>
      <c r="Y30" s="223">
        <v>156.8</v>
      </c>
      <c r="Z30" s="223">
        <v>157.7</v>
      </c>
      <c r="AA30" s="223">
        <v>157.7</v>
      </c>
      <c r="AB30" s="109" t="s">
        <v>514</v>
      </c>
    </row>
    <row r="31" spans="1:28" ht="13.5" customHeight="1">
      <c r="A31" s="27"/>
      <c r="B31" s="27"/>
      <c r="C31" s="58" t="s">
        <v>515</v>
      </c>
      <c r="D31" s="223">
        <v>116.2</v>
      </c>
      <c r="E31" s="223">
        <v>121.9</v>
      </c>
      <c r="F31" s="223">
        <v>127.4</v>
      </c>
      <c r="G31" s="223">
        <v>132.4</v>
      </c>
      <c r="H31" s="223">
        <v>137.6</v>
      </c>
      <c r="I31" s="223">
        <v>144</v>
      </c>
      <c r="J31" s="223">
        <v>151.8</v>
      </c>
      <c r="K31" s="223">
        <v>159.3</v>
      </c>
      <c r="L31" s="223">
        <v>165.3</v>
      </c>
      <c r="M31" s="223">
        <v>168.3</v>
      </c>
      <c r="N31" s="223">
        <v>169.9</v>
      </c>
      <c r="O31" s="223">
        <v>170.6</v>
      </c>
      <c r="P31" s="223">
        <v>115.5</v>
      </c>
      <c r="Q31" s="223">
        <v>121.4</v>
      </c>
      <c r="R31" s="223">
        <v>126</v>
      </c>
      <c r="S31" s="223">
        <v>133.3</v>
      </c>
      <c r="T31" s="223">
        <v>139.5</v>
      </c>
      <c r="U31" s="223">
        <v>146.5</v>
      </c>
      <c r="V31" s="223">
        <v>150.8</v>
      </c>
      <c r="W31" s="223">
        <v>154.9</v>
      </c>
      <c r="X31" s="223">
        <v>156.3</v>
      </c>
      <c r="Y31" s="223">
        <v>157.2</v>
      </c>
      <c r="Z31" s="223">
        <v>157.1</v>
      </c>
      <c r="AA31" s="223">
        <v>157.9</v>
      </c>
      <c r="AB31" s="224">
        <v>13</v>
      </c>
    </row>
    <row r="32" spans="1:28" s="35" customFormat="1" ht="13.5" customHeight="1">
      <c r="A32" s="27"/>
      <c r="B32" s="27"/>
      <c r="C32" s="58" t="s">
        <v>516</v>
      </c>
      <c r="D32" s="223">
        <v>115.9</v>
      </c>
      <c r="E32" s="223">
        <v>122</v>
      </c>
      <c r="F32" s="223">
        <v>127.8</v>
      </c>
      <c r="G32" s="223">
        <v>133.1</v>
      </c>
      <c r="H32" s="223">
        <v>138.2</v>
      </c>
      <c r="I32" s="223">
        <v>144.6</v>
      </c>
      <c r="J32" s="223">
        <v>152.1</v>
      </c>
      <c r="K32" s="223">
        <v>159.9</v>
      </c>
      <c r="L32" s="223">
        <v>164.9</v>
      </c>
      <c r="M32" s="223">
        <v>168</v>
      </c>
      <c r="N32" s="223">
        <v>169.7</v>
      </c>
      <c r="O32" s="223">
        <v>170.4</v>
      </c>
      <c r="P32" s="223">
        <v>115.3</v>
      </c>
      <c r="Q32" s="223">
        <v>121.3</v>
      </c>
      <c r="R32" s="223">
        <v>126.8</v>
      </c>
      <c r="S32" s="223">
        <v>132.6</v>
      </c>
      <c r="T32" s="223">
        <v>140.1</v>
      </c>
      <c r="U32" s="223">
        <v>146.6</v>
      </c>
      <c r="V32" s="223">
        <v>151.6</v>
      </c>
      <c r="W32" s="223">
        <v>154.4</v>
      </c>
      <c r="X32" s="223">
        <v>156.4</v>
      </c>
      <c r="Y32" s="223">
        <v>156.9</v>
      </c>
      <c r="Z32" s="223">
        <v>157.2</v>
      </c>
      <c r="AA32" s="223">
        <v>157.9</v>
      </c>
      <c r="AB32" s="224">
        <v>14</v>
      </c>
    </row>
    <row r="33" spans="1:28" s="41" customFormat="1" ht="13.5" customHeight="1">
      <c r="A33" s="84"/>
      <c r="B33" s="84"/>
      <c r="C33" s="59" t="s">
        <v>517</v>
      </c>
      <c r="D33" s="226">
        <v>116.3</v>
      </c>
      <c r="E33" s="226">
        <v>121.7</v>
      </c>
      <c r="F33" s="226">
        <v>127.4</v>
      </c>
      <c r="G33" s="226">
        <v>132.8</v>
      </c>
      <c r="H33" s="226">
        <v>138.1</v>
      </c>
      <c r="I33" s="226">
        <v>144.1</v>
      </c>
      <c r="J33" s="226">
        <v>151.3</v>
      </c>
      <c r="K33" s="226">
        <v>159.5</v>
      </c>
      <c r="L33" s="226">
        <v>164.6</v>
      </c>
      <c r="M33" s="226">
        <v>168.4</v>
      </c>
      <c r="N33" s="226">
        <v>169.5</v>
      </c>
      <c r="O33" s="226">
        <v>170.5</v>
      </c>
      <c r="P33" s="226">
        <v>115.2</v>
      </c>
      <c r="Q33" s="226">
        <v>121.1</v>
      </c>
      <c r="R33" s="226">
        <v>127</v>
      </c>
      <c r="S33" s="226">
        <v>133</v>
      </c>
      <c r="T33" s="226">
        <v>139.6</v>
      </c>
      <c r="U33" s="226">
        <v>146.4</v>
      </c>
      <c r="V33" s="226">
        <v>151.3</v>
      </c>
      <c r="W33" s="226">
        <v>154.9</v>
      </c>
      <c r="X33" s="226">
        <v>156</v>
      </c>
      <c r="Y33" s="226">
        <v>156.9</v>
      </c>
      <c r="Z33" s="226">
        <v>157</v>
      </c>
      <c r="AA33" s="226">
        <v>157.7</v>
      </c>
      <c r="AB33" s="227">
        <v>15</v>
      </c>
    </row>
    <row r="34" spans="1:28" ht="13.5" customHeight="1">
      <c r="A34" s="251" t="s">
        <v>518</v>
      </c>
      <c r="B34" s="251"/>
      <c r="C34" s="152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109" t="s">
        <v>518</v>
      </c>
    </row>
    <row r="35" spans="1:28" ht="13.5" customHeight="1">
      <c r="A35" s="27"/>
      <c r="B35" s="49" t="s">
        <v>519</v>
      </c>
      <c r="C35" s="44">
        <v>48</v>
      </c>
      <c r="D35" s="220">
        <v>19.9</v>
      </c>
      <c r="E35" s="220">
        <v>22.6</v>
      </c>
      <c r="F35" s="220">
        <v>24.9</v>
      </c>
      <c r="G35" s="220">
        <v>27.7</v>
      </c>
      <c r="H35" s="220">
        <v>30.6</v>
      </c>
      <c r="I35" s="220">
        <v>33.9</v>
      </c>
      <c r="J35" s="220">
        <v>38.2</v>
      </c>
      <c r="K35" s="220">
        <v>43.7</v>
      </c>
      <c r="L35" s="220">
        <v>49.3</v>
      </c>
      <c r="M35" s="220">
        <v>54.4</v>
      </c>
      <c r="N35" s="220">
        <v>57.1</v>
      </c>
      <c r="O35" s="220">
        <v>58.8</v>
      </c>
      <c r="P35" s="220">
        <v>19.7</v>
      </c>
      <c r="Q35" s="220">
        <v>22</v>
      </c>
      <c r="R35" s="220">
        <v>24.7</v>
      </c>
      <c r="S35" s="220">
        <v>27.6</v>
      </c>
      <c r="T35" s="220">
        <v>31.4</v>
      </c>
      <c r="U35" s="220">
        <v>36.2</v>
      </c>
      <c r="V35" s="220">
        <v>41.2</v>
      </c>
      <c r="W35" s="220">
        <v>45.3</v>
      </c>
      <c r="X35" s="220">
        <v>48.7</v>
      </c>
      <c r="Y35" s="230">
        <v>50.7</v>
      </c>
      <c r="Z35" s="220">
        <v>51.9</v>
      </c>
      <c r="AA35" s="220">
        <v>52.4</v>
      </c>
      <c r="AB35" s="109" t="s">
        <v>520</v>
      </c>
    </row>
    <row r="36" spans="1:28" ht="13.5" customHeight="1">
      <c r="A36" s="27"/>
      <c r="B36" s="49" t="s">
        <v>415</v>
      </c>
      <c r="C36" s="58" t="s">
        <v>522</v>
      </c>
      <c r="D36" s="223">
        <v>21.4</v>
      </c>
      <c r="E36" s="223">
        <v>24.6</v>
      </c>
      <c r="F36" s="223">
        <v>27</v>
      </c>
      <c r="G36" s="223">
        <v>30.4</v>
      </c>
      <c r="H36" s="223">
        <v>33.9</v>
      </c>
      <c r="I36" s="223">
        <v>38.2</v>
      </c>
      <c r="J36" s="223">
        <v>44</v>
      </c>
      <c r="K36" s="223">
        <v>48.5</v>
      </c>
      <c r="L36" s="223">
        <v>54.4</v>
      </c>
      <c r="M36" s="223">
        <v>58.9</v>
      </c>
      <c r="N36" s="223">
        <v>60</v>
      </c>
      <c r="O36" s="223">
        <v>61.9</v>
      </c>
      <c r="P36" s="223">
        <v>20.9</v>
      </c>
      <c r="Q36" s="223">
        <v>23.5</v>
      </c>
      <c r="R36" s="223">
        <v>27.1</v>
      </c>
      <c r="S36" s="223">
        <v>29.9</v>
      </c>
      <c r="T36" s="223">
        <v>34.6</v>
      </c>
      <c r="U36" s="223">
        <v>39.5</v>
      </c>
      <c r="V36" s="223">
        <v>44.2</v>
      </c>
      <c r="W36" s="223">
        <v>47.8</v>
      </c>
      <c r="X36" s="223">
        <v>49.5</v>
      </c>
      <c r="Y36" s="223">
        <v>51.9</v>
      </c>
      <c r="Z36" s="223">
        <v>53</v>
      </c>
      <c r="AA36" s="223">
        <v>52.7</v>
      </c>
      <c r="AB36" s="109">
        <v>12</v>
      </c>
    </row>
    <row r="37" spans="1:28" ht="13.5" customHeight="1">
      <c r="A37" s="27"/>
      <c r="B37" s="27"/>
      <c r="C37" s="58" t="s">
        <v>515</v>
      </c>
      <c r="D37" s="223">
        <v>21.3</v>
      </c>
      <c r="E37" s="223">
        <v>24.1</v>
      </c>
      <c r="F37" s="223">
        <v>27.1</v>
      </c>
      <c r="G37" s="223">
        <v>30.4</v>
      </c>
      <c r="H37" s="223">
        <v>33.2</v>
      </c>
      <c r="I37" s="223">
        <v>37.9</v>
      </c>
      <c r="J37" s="223">
        <v>43.5</v>
      </c>
      <c r="K37" s="223">
        <v>49</v>
      </c>
      <c r="L37" s="223">
        <v>54.9</v>
      </c>
      <c r="M37" s="223">
        <v>59</v>
      </c>
      <c r="N37" s="223">
        <v>60.2</v>
      </c>
      <c r="O37" s="223">
        <v>62.2</v>
      </c>
      <c r="P37" s="223">
        <v>21</v>
      </c>
      <c r="Q37" s="223">
        <v>23.8</v>
      </c>
      <c r="R37" s="223">
        <v>25.9</v>
      </c>
      <c r="S37" s="223">
        <v>30.1</v>
      </c>
      <c r="T37" s="223">
        <v>34.2</v>
      </c>
      <c r="U37" s="223">
        <v>39.3</v>
      </c>
      <c r="V37" s="223">
        <v>43.8</v>
      </c>
      <c r="W37" s="223">
        <v>47.6</v>
      </c>
      <c r="X37" s="223">
        <v>50.3</v>
      </c>
      <c r="Y37" s="223">
        <v>51.2</v>
      </c>
      <c r="Z37" s="223">
        <v>52.6</v>
      </c>
      <c r="AA37" s="223">
        <v>53.6</v>
      </c>
      <c r="AB37" s="224">
        <v>13</v>
      </c>
    </row>
    <row r="38" spans="1:28" s="35" customFormat="1" ht="13.5" customHeight="1">
      <c r="A38" s="27"/>
      <c r="B38" s="27"/>
      <c r="C38" s="58" t="s">
        <v>516</v>
      </c>
      <c r="D38" s="223">
        <v>21.2</v>
      </c>
      <c r="E38" s="223">
        <v>24.1</v>
      </c>
      <c r="F38" s="223">
        <v>27.3</v>
      </c>
      <c r="G38" s="223">
        <v>30.5</v>
      </c>
      <c r="H38" s="223">
        <v>34.3</v>
      </c>
      <c r="I38" s="223">
        <v>37.6</v>
      </c>
      <c r="J38" s="223">
        <v>43.5</v>
      </c>
      <c r="K38" s="223">
        <v>49.7</v>
      </c>
      <c r="L38" s="223">
        <v>54.5</v>
      </c>
      <c r="M38" s="223">
        <v>59.2</v>
      </c>
      <c r="N38" s="223">
        <v>61.2</v>
      </c>
      <c r="O38" s="223">
        <v>62.4</v>
      </c>
      <c r="P38" s="223">
        <v>20.8</v>
      </c>
      <c r="Q38" s="223">
        <v>23.7</v>
      </c>
      <c r="R38" s="223">
        <v>26</v>
      </c>
      <c r="S38" s="223">
        <v>29.8</v>
      </c>
      <c r="T38" s="223">
        <v>34.6</v>
      </c>
      <c r="U38" s="223">
        <v>38.8</v>
      </c>
      <c r="V38" s="223">
        <v>44</v>
      </c>
      <c r="W38" s="223">
        <v>47.6</v>
      </c>
      <c r="X38" s="223">
        <v>50.1</v>
      </c>
      <c r="Y38" s="223">
        <v>52</v>
      </c>
      <c r="Z38" s="223">
        <v>52.5</v>
      </c>
      <c r="AA38" s="223">
        <v>53.3</v>
      </c>
      <c r="AB38" s="224">
        <v>14</v>
      </c>
    </row>
    <row r="39" spans="1:28" s="41" customFormat="1" ht="13.5" customHeight="1">
      <c r="A39" s="84"/>
      <c r="B39" s="84"/>
      <c r="C39" s="59" t="s">
        <v>517</v>
      </c>
      <c r="D39" s="226">
        <v>21.5</v>
      </c>
      <c r="E39" s="226">
        <v>24.1</v>
      </c>
      <c r="F39" s="226">
        <v>27</v>
      </c>
      <c r="G39" s="226">
        <v>30.3</v>
      </c>
      <c r="H39" s="226">
        <v>33.2</v>
      </c>
      <c r="I39" s="226">
        <v>38.1</v>
      </c>
      <c r="J39" s="226">
        <v>42.8</v>
      </c>
      <c r="K39" s="226">
        <v>49</v>
      </c>
      <c r="L39" s="226">
        <v>54</v>
      </c>
      <c r="M39" s="226">
        <v>59.2</v>
      </c>
      <c r="N39" s="226">
        <v>61.3</v>
      </c>
      <c r="O39" s="226">
        <v>63.1</v>
      </c>
      <c r="P39" s="226">
        <v>20.9</v>
      </c>
      <c r="Q39" s="226">
        <v>23.5</v>
      </c>
      <c r="R39" s="226">
        <v>26.6</v>
      </c>
      <c r="S39" s="226">
        <v>29.5</v>
      </c>
      <c r="T39" s="226">
        <v>34.3</v>
      </c>
      <c r="U39" s="226">
        <v>39.2</v>
      </c>
      <c r="V39" s="226">
        <v>43.7</v>
      </c>
      <c r="W39" s="226">
        <v>47.4</v>
      </c>
      <c r="X39" s="226">
        <v>50</v>
      </c>
      <c r="Y39" s="226">
        <v>52</v>
      </c>
      <c r="Z39" s="226">
        <v>52.4</v>
      </c>
      <c r="AA39" s="226">
        <v>52.9</v>
      </c>
      <c r="AB39" s="227">
        <v>15</v>
      </c>
    </row>
    <row r="40" spans="1:28" ht="13.5" customHeight="1">
      <c r="A40" s="251" t="s">
        <v>523</v>
      </c>
      <c r="B40" s="251"/>
      <c r="C40" s="152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109" t="s">
        <v>523</v>
      </c>
    </row>
    <row r="41" spans="1:28" ht="13.5" customHeight="1">
      <c r="A41" s="27"/>
      <c r="B41" s="49" t="s">
        <v>519</v>
      </c>
      <c r="C41" s="44">
        <v>48</v>
      </c>
      <c r="D41" s="220">
        <v>64.1</v>
      </c>
      <c r="E41" s="220">
        <v>67</v>
      </c>
      <c r="F41" s="220">
        <v>69.5</v>
      </c>
      <c r="G41" s="220">
        <v>71.8</v>
      </c>
      <c r="H41" s="220">
        <v>73.9</v>
      </c>
      <c r="I41" s="220">
        <v>75.9</v>
      </c>
      <c r="J41" s="220">
        <v>79</v>
      </c>
      <c r="K41" s="220">
        <v>82.6</v>
      </c>
      <c r="L41" s="220">
        <v>85.9</v>
      </c>
      <c r="M41" s="220">
        <v>89</v>
      </c>
      <c r="N41" s="220">
        <v>90</v>
      </c>
      <c r="O41" s="220">
        <v>90.6</v>
      </c>
      <c r="P41" s="220">
        <v>63.7</v>
      </c>
      <c r="Q41" s="220">
        <v>66.8</v>
      </c>
      <c r="R41" s="220">
        <v>69.3</v>
      </c>
      <c r="S41" s="220">
        <v>71.6</v>
      </c>
      <c r="T41" s="220">
        <v>74.5</v>
      </c>
      <c r="U41" s="220">
        <v>77.8</v>
      </c>
      <c r="V41" s="220">
        <v>81</v>
      </c>
      <c r="W41" s="220">
        <v>82.9</v>
      </c>
      <c r="X41" s="220">
        <v>84.3</v>
      </c>
      <c r="Y41" s="230">
        <v>85</v>
      </c>
      <c r="Z41" s="220">
        <v>84.9</v>
      </c>
      <c r="AA41" s="220">
        <v>85.3</v>
      </c>
      <c r="AB41" s="109" t="s">
        <v>520</v>
      </c>
    </row>
    <row r="42" spans="1:28" ht="13.5" customHeight="1">
      <c r="A42" s="27"/>
      <c r="B42" s="49" t="s">
        <v>521</v>
      </c>
      <c r="C42" s="58" t="s">
        <v>522</v>
      </c>
      <c r="D42" s="223">
        <v>64.8</v>
      </c>
      <c r="E42" s="223">
        <v>68.2</v>
      </c>
      <c r="F42" s="223">
        <v>70.4</v>
      </c>
      <c r="G42" s="223">
        <v>72.7</v>
      </c>
      <c r="H42" s="223">
        <v>75</v>
      </c>
      <c r="I42" s="223">
        <v>77.9</v>
      </c>
      <c r="J42" s="223">
        <v>81.4</v>
      </c>
      <c r="K42" s="223">
        <v>84.8</v>
      </c>
      <c r="L42" s="223">
        <v>88.1</v>
      </c>
      <c r="M42" s="223">
        <v>89.9</v>
      </c>
      <c r="N42" s="223">
        <v>90.8</v>
      </c>
      <c r="O42" s="223">
        <v>91.3</v>
      </c>
      <c r="P42" s="223">
        <v>64.5</v>
      </c>
      <c r="Q42" s="223">
        <v>67.5</v>
      </c>
      <c r="R42" s="223">
        <v>70.4</v>
      </c>
      <c r="S42" s="223">
        <v>72.9</v>
      </c>
      <c r="T42" s="223">
        <v>76.5</v>
      </c>
      <c r="U42" s="223">
        <v>79.5</v>
      </c>
      <c r="V42" s="223">
        <v>82.3</v>
      </c>
      <c r="W42" s="223">
        <v>84</v>
      </c>
      <c r="X42" s="223">
        <v>84.7</v>
      </c>
      <c r="Y42" s="223">
        <v>85.1</v>
      </c>
      <c r="Z42" s="223">
        <v>85.3</v>
      </c>
      <c r="AA42" s="223">
        <v>85.2</v>
      </c>
      <c r="AB42" s="109" t="s">
        <v>514</v>
      </c>
    </row>
    <row r="43" spans="1:28" ht="13.5" customHeight="1">
      <c r="A43" s="27"/>
      <c r="B43" s="27"/>
      <c r="C43" s="58" t="s">
        <v>515</v>
      </c>
      <c r="D43" s="223">
        <v>65</v>
      </c>
      <c r="E43" s="223">
        <v>68</v>
      </c>
      <c r="F43" s="223">
        <v>70.2</v>
      </c>
      <c r="G43" s="223">
        <v>72.6</v>
      </c>
      <c r="H43" s="223">
        <v>74.8</v>
      </c>
      <c r="I43" s="223">
        <v>77.4</v>
      </c>
      <c r="J43" s="223">
        <v>81.2</v>
      </c>
      <c r="K43" s="223">
        <v>84.8</v>
      </c>
      <c r="L43" s="223">
        <v>88.3</v>
      </c>
      <c r="M43" s="223">
        <v>90.3</v>
      </c>
      <c r="N43" s="223">
        <v>91</v>
      </c>
      <c r="O43" s="223">
        <v>91.4</v>
      </c>
      <c r="P43" s="223">
        <v>64.8</v>
      </c>
      <c r="Q43" s="223">
        <v>67.7</v>
      </c>
      <c r="R43" s="223">
        <v>69.8</v>
      </c>
      <c r="S43" s="223">
        <v>73</v>
      </c>
      <c r="T43" s="223">
        <v>76</v>
      </c>
      <c r="U43" s="223">
        <v>79.5</v>
      </c>
      <c r="V43" s="223">
        <v>81.9</v>
      </c>
      <c r="W43" s="223">
        <v>83.8</v>
      </c>
      <c r="X43" s="223">
        <v>84.7</v>
      </c>
      <c r="Y43" s="223">
        <v>85.3</v>
      </c>
      <c r="Z43" s="223">
        <v>85</v>
      </c>
      <c r="AA43" s="223">
        <v>85.3</v>
      </c>
      <c r="AB43" s="224">
        <v>13</v>
      </c>
    </row>
    <row r="44" spans="1:28" s="35" customFormat="1" ht="13.5" customHeight="1">
      <c r="A44" s="27"/>
      <c r="B44" s="27"/>
      <c r="C44" s="58" t="s">
        <v>516</v>
      </c>
      <c r="D44" s="223">
        <v>64.9</v>
      </c>
      <c r="E44" s="223">
        <v>67.9</v>
      </c>
      <c r="F44" s="223">
        <v>70.5</v>
      </c>
      <c r="G44" s="223">
        <v>72.7</v>
      </c>
      <c r="H44" s="223">
        <v>75.1</v>
      </c>
      <c r="I44" s="223">
        <v>77.8</v>
      </c>
      <c r="J44" s="223">
        <v>81.3</v>
      </c>
      <c r="K44" s="223">
        <v>85.4</v>
      </c>
      <c r="L44" s="223">
        <v>88.1</v>
      </c>
      <c r="M44" s="223">
        <v>90.2</v>
      </c>
      <c r="N44" s="223">
        <v>91.1</v>
      </c>
      <c r="O44" s="223">
        <v>91.5</v>
      </c>
      <c r="P44" s="223">
        <v>64.5</v>
      </c>
      <c r="Q44" s="223">
        <v>67.5</v>
      </c>
      <c r="R44" s="223">
        <v>70</v>
      </c>
      <c r="S44" s="223">
        <v>72.8</v>
      </c>
      <c r="T44" s="223">
        <v>76.3</v>
      </c>
      <c r="U44" s="223">
        <v>79.4</v>
      </c>
      <c r="V44" s="223">
        <v>82.5</v>
      </c>
      <c r="W44" s="223">
        <v>83.7</v>
      </c>
      <c r="X44" s="223">
        <v>84.9</v>
      </c>
      <c r="Y44" s="223">
        <v>85.2</v>
      </c>
      <c r="Z44" s="223">
        <v>85.2</v>
      </c>
      <c r="AA44" s="223">
        <v>85.4</v>
      </c>
      <c r="AB44" s="224">
        <v>14</v>
      </c>
    </row>
    <row r="45" spans="1:28" s="41" customFormat="1" ht="13.5" customHeight="1">
      <c r="A45" s="84"/>
      <c r="B45" s="84"/>
      <c r="C45" s="59" t="s">
        <v>517</v>
      </c>
      <c r="D45" s="226">
        <v>65.2</v>
      </c>
      <c r="E45" s="226">
        <v>67.6</v>
      </c>
      <c r="F45" s="226">
        <v>70.2</v>
      </c>
      <c r="G45" s="226">
        <v>72.7</v>
      </c>
      <c r="H45" s="226">
        <v>74.9</v>
      </c>
      <c r="I45" s="226">
        <v>77.5</v>
      </c>
      <c r="J45" s="226">
        <v>81</v>
      </c>
      <c r="K45" s="226">
        <v>85</v>
      </c>
      <c r="L45" s="226">
        <v>88</v>
      </c>
      <c r="M45" s="226">
        <v>90.4</v>
      </c>
      <c r="N45" s="226">
        <v>91.3</v>
      </c>
      <c r="O45" s="226">
        <v>91.6</v>
      </c>
      <c r="P45" s="226">
        <v>64.5</v>
      </c>
      <c r="Q45" s="226">
        <v>67.4</v>
      </c>
      <c r="R45" s="226">
        <v>70</v>
      </c>
      <c r="S45" s="226">
        <v>72.9</v>
      </c>
      <c r="T45" s="226">
        <v>76.1</v>
      </c>
      <c r="U45" s="226">
        <v>79.4</v>
      </c>
      <c r="V45" s="226">
        <v>82.2</v>
      </c>
      <c r="W45" s="226">
        <v>83.9</v>
      </c>
      <c r="X45" s="226">
        <v>84.8</v>
      </c>
      <c r="Y45" s="226">
        <v>85.4</v>
      </c>
      <c r="Z45" s="226">
        <v>85.2</v>
      </c>
      <c r="AA45" s="226">
        <v>85.4</v>
      </c>
      <c r="AB45" s="227">
        <v>15</v>
      </c>
    </row>
    <row r="46" spans="1:28" ht="13.5" customHeight="1">
      <c r="A46" s="46"/>
      <c r="B46" s="46"/>
      <c r="C46" s="47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113"/>
    </row>
    <row r="47" spans="1:28" ht="13.5" customHeight="1">
      <c r="A47" s="49" t="s">
        <v>525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138"/>
    </row>
    <row r="48" spans="1:28" ht="13.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150"/>
    </row>
  </sheetData>
  <mergeCells count="15">
    <mergeCell ref="Z3:AB3"/>
    <mergeCell ref="A4:C6"/>
    <mergeCell ref="D4:O4"/>
    <mergeCell ref="P4:AA4"/>
    <mergeCell ref="AB4:AB6"/>
    <mergeCell ref="D27:AA27"/>
    <mergeCell ref="AB27:AB28"/>
    <mergeCell ref="A8:B9"/>
    <mergeCell ref="D8:AA8"/>
    <mergeCell ref="AB8:AB9"/>
    <mergeCell ref="A15:B15"/>
    <mergeCell ref="A34:B34"/>
    <mergeCell ref="A40:B40"/>
    <mergeCell ref="A21:B21"/>
    <mergeCell ref="A27:B28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7"/>
  <sheetViews>
    <sheetView workbookViewId="0" topLeftCell="A1">
      <selection activeCell="A1" sqref="A1:IV16384"/>
    </sheetView>
  </sheetViews>
  <sheetFormatPr defaultColWidth="9.00390625" defaultRowHeight="13.5"/>
  <cols>
    <col min="1" max="1" width="4.625" style="0" customWidth="1"/>
    <col min="2" max="2" width="9.625" style="0" customWidth="1"/>
    <col min="3" max="8" width="10.625" style="0" customWidth="1"/>
    <col min="9" max="9" width="13.625" style="0" customWidth="1"/>
    <col min="10" max="10" width="8.625" style="0" customWidth="1"/>
  </cols>
  <sheetData>
    <row r="1" spans="1:11" ht="13.5" customHeight="1">
      <c r="A1" s="215" t="s">
        <v>526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3.5" customHeight="1">
      <c r="A2" s="232" t="s">
        <v>560</v>
      </c>
      <c r="C2" s="20"/>
      <c r="D2" s="20"/>
      <c r="E2" s="20"/>
      <c r="F2" s="20"/>
      <c r="G2" s="20"/>
      <c r="H2" s="20"/>
      <c r="I2" s="20"/>
      <c r="J2" s="20"/>
      <c r="K2" s="20"/>
    </row>
    <row r="3" spans="1:11" ht="13.5" customHeight="1" thickBot="1">
      <c r="A3" s="20"/>
      <c r="B3" s="20"/>
      <c r="C3" s="20"/>
      <c r="D3" s="20"/>
      <c r="E3" s="20"/>
      <c r="F3" s="20"/>
      <c r="G3" s="20"/>
      <c r="H3" s="20"/>
      <c r="I3" s="20"/>
      <c r="J3" s="21" t="s">
        <v>528</v>
      </c>
      <c r="K3" s="20"/>
    </row>
    <row r="4" spans="1:11" ht="13.5" customHeight="1" thickTop="1">
      <c r="A4" s="242" t="s">
        <v>529</v>
      </c>
      <c r="B4" s="243"/>
      <c r="C4" s="262" t="s">
        <v>530</v>
      </c>
      <c r="D4" s="169"/>
      <c r="E4" s="170"/>
      <c r="F4" s="262" t="s">
        <v>531</v>
      </c>
      <c r="G4" s="169"/>
      <c r="H4" s="170"/>
      <c r="I4" s="254" t="s">
        <v>561</v>
      </c>
      <c r="J4" s="235" t="s">
        <v>533</v>
      </c>
      <c r="K4" s="20"/>
    </row>
    <row r="5" spans="1:11" ht="13.5" customHeight="1">
      <c r="A5" s="244"/>
      <c r="B5" s="221"/>
      <c r="C5" s="263"/>
      <c r="D5" s="264"/>
      <c r="E5" s="265"/>
      <c r="F5" s="263"/>
      <c r="G5" s="264"/>
      <c r="H5" s="265"/>
      <c r="I5" s="324"/>
      <c r="J5" s="236"/>
      <c r="K5" s="20"/>
    </row>
    <row r="6" spans="1:11" ht="13.5" customHeight="1">
      <c r="A6" s="222"/>
      <c r="B6" s="202"/>
      <c r="C6" s="51" t="s">
        <v>534</v>
      </c>
      <c r="D6" s="51" t="s">
        <v>535</v>
      </c>
      <c r="E6" s="51" t="s">
        <v>536</v>
      </c>
      <c r="F6" s="51" t="s">
        <v>534</v>
      </c>
      <c r="G6" s="51" t="s">
        <v>535</v>
      </c>
      <c r="H6" s="52" t="s">
        <v>536</v>
      </c>
      <c r="I6" s="255"/>
      <c r="J6" s="237"/>
      <c r="K6" s="20"/>
    </row>
    <row r="7" spans="1:11" ht="13.5" customHeight="1">
      <c r="A7" s="27"/>
      <c r="B7" s="28"/>
      <c r="C7" s="29"/>
      <c r="D7" s="29"/>
      <c r="E7" s="29"/>
      <c r="F7" s="29"/>
      <c r="G7" s="29"/>
      <c r="H7" s="29"/>
      <c r="I7" s="29"/>
      <c r="J7" s="29"/>
      <c r="K7" s="20"/>
    </row>
    <row r="8" spans="1:11" ht="13.5" customHeight="1">
      <c r="A8" s="240" t="s">
        <v>91</v>
      </c>
      <c r="B8" s="241"/>
      <c r="C8" s="34">
        <v>570110</v>
      </c>
      <c r="D8" s="34">
        <v>20808</v>
      </c>
      <c r="E8" s="34">
        <v>77259</v>
      </c>
      <c r="F8" s="34">
        <v>43481</v>
      </c>
      <c r="G8" s="34">
        <v>135513</v>
      </c>
      <c r="H8" s="34">
        <v>16186</v>
      </c>
      <c r="I8" s="34">
        <v>2080197</v>
      </c>
      <c r="J8" s="34">
        <v>212</v>
      </c>
      <c r="K8" s="20"/>
    </row>
    <row r="9" spans="1:11" s="35" customFormat="1" ht="13.5" customHeight="1">
      <c r="A9" s="240" t="s">
        <v>144</v>
      </c>
      <c r="B9" s="241"/>
      <c r="C9" s="233">
        <v>572442</v>
      </c>
      <c r="D9" s="233">
        <v>20824</v>
      </c>
      <c r="E9" s="233">
        <v>77831</v>
      </c>
      <c r="F9" s="233">
        <v>45431</v>
      </c>
      <c r="G9" s="233">
        <v>136213</v>
      </c>
      <c r="H9" s="233">
        <v>15630</v>
      </c>
      <c r="I9" s="233">
        <v>2079455</v>
      </c>
      <c r="J9" s="233">
        <v>211</v>
      </c>
      <c r="K9" s="20"/>
    </row>
    <row r="10" spans="1:11" s="35" customFormat="1" ht="13.5" customHeight="1">
      <c r="A10" s="240" t="s">
        <v>145</v>
      </c>
      <c r="B10" s="241"/>
      <c r="C10" s="233">
        <v>572012</v>
      </c>
      <c r="D10" s="233">
        <v>21333</v>
      </c>
      <c r="E10" s="233">
        <v>74083</v>
      </c>
      <c r="F10" s="233">
        <v>45608</v>
      </c>
      <c r="G10" s="233">
        <v>132897</v>
      </c>
      <c r="H10" s="233">
        <v>16064</v>
      </c>
      <c r="I10" s="233">
        <v>2061426</v>
      </c>
      <c r="J10" s="233">
        <v>208</v>
      </c>
      <c r="K10" s="20"/>
    </row>
    <row r="11" spans="1:11" s="35" customFormat="1" ht="13.5" customHeight="1">
      <c r="A11" s="240" t="s">
        <v>146</v>
      </c>
      <c r="B11" s="241"/>
      <c r="C11" s="233">
        <v>575773</v>
      </c>
      <c r="D11" s="233">
        <v>21885</v>
      </c>
      <c r="E11" s="233">
        <v>69025</v>
      </c>
      <c r="F11" s="233">
        <v>48805</v>
      </c>
      <c r="G11" s="233">
        <v>130729</v>
      </c>
      <c r="H11" s="233">
        <v>15497</v>
      </c>
      <c r="I11" s="233">
        <v>2056965</v>
      </c>
      <c r="J11" s="233">
        <v>208</v>
      </c>
      <c r="K11" s="20"/>
    </row>
    <row r="12" spans="1:11" s="41" customFormat="1" ht="13.5" customHeight="1">
      <c r="A12" s="180" t="s">
        <v>147</v>
      </c>
      <c r="B12" s="181"/>
      <c r="C12" s="234">
        <f aca="true" t="shared" si="0" ref="C12:J12">SUM(C14:C84)</f>
        <v>575682</v>
      </c>
      <c r="D12" s="234">
        <f t="shared" si="0"/>
        <v>22253</v>
      </c>
      <c r="E12" s="234">
        <f t="shared" si="0"/>
        <v>69245</v>
      </c>
      <c r="F12" s="234">
        <f t="shared" si="0"/>
        <v>51595</v>
      </c>
      <c r="G12" s="234">
        <f t="shared" si="0"/>
        <v>132864</v>
      </c>
      <c r="H12" s="234">
        <f t="shared" si="0"/>
        <v>14574</v>
      </c>
      <c r="I12" s="234">
        <f t="shared" si="0"/>
        <v>2071873</v>
      </c>
      <c r="J12" s="234">
        <f t="shared" si="0"/>
        <v>208</v>
      </c>
      <c r="K12" s="56"/>
    </row>
    <row r="13" spans="1:11" ht="7.5" customHeight="1">
      <c r="A13" s="27"/>
      <c r="B13" s="28"/>
      <c r="C13" s="34"/>
      <c r="D13" s="34"/>
      <c r="E13" s="34"/>
      <c r="F13" s="34"/>
      <c r="G13" s="34"/>
      <c r="H13" s="34"/>
      <c r="I13" s="34"/>
      <c r="J13" s="34"/>
      <c r="K13" s="20"/>
    </row>
    <row r="14" spans="1:11" ht="13.5" customHeight="1">
      <c r="A14" s="27">
        <v>201</v>
      </c>
      <c r="B14" s="44" t="s">
        <v>152</v>
      </c>
      <c r="C14" s="34">
        <v>91062</v>
      </c>
      <c r="D14" s="34">
        <v>1852</v>
      </c>
      <c r="E14" s="34">
        <v>2854</v>
      </c>
      <c r="F14" s="34">
        <v>5067</v>
      </c>
      <c r="G14" s="34">
        <v>11173</v>
      </c>
      <c r="H14" s="34">
        <v>1162</v>
      </c>
      <c r="I14" s="34">
        <v>236374</v>
      </c>
      <c r="J14" s="34">
        <v>21</v>
      </c>
      <c r="K14" s="20"/>
    </row>
    <row r="15" spans="1:11" ht="13.5" customHeight="1">
      <c r="A15" s="27">
        <v>202</v>
      </c>
      <c r="B15" s="44" t="s">
        <v>153</v>
      </c>
      <c r="C15" s="34">
        <v>22540</v>
      </c>
      <c r="D15" s="34">
        <v>833</v>
      </c>
      <c r="E15" s="34">
        <v>14355</v>
      </c>
      <c r="F15" s="34">
        <v>4278</v>
      </c>
      <c r="G15" s="34">
        <v>1121</v>
      </c>
      <c r="H15" s="34">
        <v>3448</v>
      </c>
      <c r="I15" s="34">
        <v>91427</v>
      </c>
      <c r="J15" s="34">
        <v>8</v>
      </c>
      <c r="K15" s="20"/>
    </row>
    <row r="16" spans="1:11" ht="13.5" customHeight="1">
      <c r="A16" s="27">
        <v>203</v>
      </c>
      <c r="B16" s="44" t="s">
        <v>154</v>
      </c>
      <c r="C16" s="34">
        <v>51538</v>
      </c>
      <c r="D16" s="34">
        <v>1052</v>
      </c>
      <c r="E16" s="34">
        <v>1681</v>
      </c>
      <c r="F16" s="34">
        <v>6775</v>
      </c>
      <c r="G16" s="34">
        <v>5865</v>
      </c>
      <c r="H16" s="34">
        <v>8</v>
      </c>
      <c r="I16" s="34">
        <v>143388</v>
      </c>
      <c r="J16" s="34">
        <v>14</v>
      </c>
      <c r="K16" s="20"/>
    </row>
    <row r="17" spans="1:11" ht="13.5" customHeight="1">
      <c r="A17" s="27">
        <v>204</v>
      </c>
      <c r="B17" s="44" t="s">
        <v>155</v>
      </c>
      <c r="C17" s="34">
        <v>30940</v>
      </c>
      <c r="D17" s="34">
        <v>4393</v>
      </c>
      <c r="E17" s="34">
        <v>4180</v>
      </c>
      <c r="F17" s="34">
        <v>0</v>
      </c>
      <c r="G17" s="34">
        <v>8458</v>
      </c>
      <c r="H17" s="34">
        <v>930</v>
      </c>
      <c r="I17" s="34">
        <v>82862</v>
      </c>
      <c r="J17" s="34">
        <v>11</v>
      </c>
      <c r="K17" s="20"/>
    </row>
    <row r="18" spans="1:11" ht="13.5" customHeight="1">
      <c r="A18" s="27">
        <v>205</v>
      </c>
      <c r="B18" s="44" t="s">
        <v>156</v>
      </c>
      <c r="C18" s="34">
        <v>34651</v>
      </c>
      <c r="D18" s="34">
        <v>126</v>
      </c>
      <c r="E18" s="34">
        <v>3362</v>
      </c>
      <c r="F18" s="34">
        <v>3269</v>
      </c>
      <c r="G18" s="34">
        <v>10746</v>
      </c>
      <c r="H18" s="34">
        <v>649</v>
      </c>
      <c r="I18" s="34">
        <v>151977</v>
      </c>
      <c r="J18" s="34">
        <v>15</v>
      </c>
      <c r="K18" s="20"/>
    </row>
    <row r="19" spans="1:11" ht="13.5" customHeight="1">
      <c r="A19" s="27">
        <v>206</v>
      </c>
      <c r="B19" s="44" t="s">
        <v>157</v>
      </c>
      <c r="C19" s="34">
        <v>26913</v>
      </c>
      <c r="D19" s="34">
        <v>803</v>
      </c>
      <c r="E19" s="34">
        <v>93</v>
      </c>
      <c r="F19" s="34">
        <v>6745</v>
      </c>
      <c r="G19" s="34">
        <v>1753</v>
      </c>
      <c r="H19" s="34">
        <v>0</v>
      </c>
      <c r="I19" s="34">
        <v>86211</v>
      </c>
      <c r="J19" s="34">
        <v>9</v>
      </c>
      <c r="K19" s="20"/>
    </row>
    <row r="20" spans="1:11" ht="13.5" customHeight="1">
      <c r="A20" s="27">
        <v>207</v>
      </c>
      <c r="B20" s="44" t="s">
        <v>158</v>
      </c>
      <c r="C20" s="34">
        <v>16375</v>
      </c>
      <c r="D20" s="34">
        <v>338</v>
      </c>
      <c r="E20" s="34">
        <v>4656</v>
      </c>
      <c r="F20" s="34">
        <v>93</v>
      </c>
      <c r="G20" s="34">
        <v>3707</v>
      </c>
      <c r="H20" s="34">
        <v>2025</v>
      </c>
      <c r="I20" s="34">
        <v>84698</v>
      </c>
      <c r="J20" s="34">
        <v>4</v>
      </c>
      <c r="K20" s="20"/>
    </row>
    <row r="21" spans="1:11" ht="13.5" customHeight="1">
      <c r="A21" s="27">
        <v>208</v>
      </c>
      <c r="B21" s="44" t="s">
        <v>159</v>
      </c>
      <c r="C21" s="34">
        <v>23259</v>
      </c>
      <c r="D21" s="34">
        <v>520</v>
      </c>
      <c r="E21" s="34">
        <v>885</v>
      </c>
      <c r="F21" s="34">
        <v>1516</v>
      </c>
      <c r="G21" s="34">
        <v>6190</v>
      </c>
      <c r="H21" s="34">
        <v>361</v>
      </c>
      <c r="I21" s="34">
        <v>109825</v>
      </c>
      <c r="J21" s="34">
        <v>9</v>
      </c>
      <c r="K21" s="20"/>
    </row>
    <row r="22" spans="1:11" ht="7.5" customHeight="1">
      <c r="A22" s="27"/>
      <c r="B22" s="44"/>
      <c r="C22" s="34"/>
      <c r="D22" s="34"/>
      <c r="E22" s="34"/>
      <c r="F22" s="34"/>
      <c r="G22" s="34"/>
      <c r="H22" s="34"/>
      <c r="I22" s="34"/>
      <c r="J22" s="34"/>
      <c r="K22" s="20"/>
    </row>
    <row r="23" spans="1:11" ht="13.5" customHeight="1">
      <c r="A23" s="27">
        <v>301</v>
      </c>
      <c r="B23" s="44" t="s">
        <v>160</v>
      </c>
      <c r="C23" s="34">
        <v>9344</v>
      </c>
      <c r="D23" s="34">
        <v>297</v>
      </c>
      <c r="E23" s="34">
        <v>0</v>
      </c>
      <c r="F23" s="34">
        <v>38</v>
      </c>
      <c r="G23" s="34">
        <v>3025</v>
      </c>
      <c r="H23" s="34">
        <v>0</v>
      </c>
      <c r="I23" s="34">
        <v>39255</v>
      </c>
      <c r="J23" s="34">
        <v>3</v>
      </c>
      <c r="K23" s="20"/>
    </row>
    <row r="24" spans="1:11" ht="13.5" customHeight="1">
      <c r="A24" s="27">
        <v>302</v>
      </c>
      <c r="B24" s="44" t="s">
        <v>537</v>
      </c>
      <c r="C24" s="34">
        <v>4902</v>
      </c>
      <c r="D24" s="34">
        <v>33</v>
      </c>
      <c r="E24" s="34">
        <v>39</v>
      </c>
      <c r="F24" s="34">
        <v>103</v>
      </c>
      <c r="G24" s="34">
        <v>1850</v>
      </c>
      <c r="H24" s="34">
        <v>0</v>
      </c>
      <c r="I24" s="34">
        <v>20910</v>
      </c>
      <c r="J24" s="34">
        <v>3</v>
      </c>
      <c r="K24" s="20"/>
    </row>
    <row r="25" spans="1:11" ht="13.5" customHeight="1">
      <c r="A25" s="27">
        <v>303</v>
      </c>
      <c r="B25" s="44" t="s">
        <v>538</v>
      </c>
      <c r="C25" s="34">
        <v>5400</v>
      </c>
      <c r="D25" s="34">
        <v>18</v>
      </c>
      <c r="E25" s="34">
        <v>8</v>
      </c>
      <c r="F25" s="34">
        <v>814</v>
      </c>
      <c r="G25" s="34">
        <v>1038</v>
      </c>
      <c r="H25" s="34">
        <v>13</v>
      </c>
      <c r="I25" s="34">
        <v>19921</v>
      </c>
      <c r="J25" s="34">
        <v>0</v>
      </c>
      <c r="K25" s="20"/>
    </row>
    <row r="26" spans="1:11" ht="13.5" customHeight="1">
      <c r="A26" s="27">
        <v>304</v>
      </c>
      <c r="B26" s="44" t="s">
        <v>161</v>
      </c>
      <c r="C26" s="34">
        <v>9020</v>
      </c>
      <c r="D26" s="34">
        <v>122</v>
      </c>
      <c r="E26" s="34">
        <v>0</v>
      </c>
      <c r="F26" s="34">
        <v>1010</v>
      </c>
      <c r="G26" s="34">
        <v>1514</v>
      </c>
      <c r="H26" s="34">
        <v>0</v>
      </c>
      <c r="I26" s="34">
        <v>30755</v>
      </c>
      <c r="J26" s="34">
        <v>3</v>
      </c>
      <c r="K26" s="20"/>
    </row>
    <row r="27" spans="1:11" ht="13.5" customHeight="1">
      <c r="A27" s="27">
        <v>305</v>
      </c>
      <c r="B27" s="44" t="s">
        <v>162</v>
      </c>
      <c r="C27" s="34">
        <v>4503</v>
      </c>
      <c r="D27" s="34">
        <v>94</v>
      </c>
      <c r="E27" s="34">
        <v>0</v>
      </c>
      <c r="F27" s="34">
        <v>1404</v>
      </c>
      <c r="G27" s="34">
        <v>585</v>
      </c>
      <c r="H27" s="34">
        <v>0</v>
      </c>
      <c r="I27" s="34">
        <v>5933</v>
      </c>
      <c r="J27" s="34">
        <v>1</v>
      </c>
      <c r="K27" s="20"/>
    </row>
    <row r="28" spans="1:11" ht="13.5" customHeight="1">
      <c r="A28" s="27">
        <v>306</v>
      </c>
      <c r="B28" s="44" t="s">
        <v>163</v>
      </c>
      <c r="C28" s="34">
        <v>2504</v>
      </c>
      <c r="D28" s="34">
        <v>491</v>
      </c>
      <c r="E28" s="34">
        <v>719</v>
      </c>
      <c r="F28" s="34">
        <v>830</v>
      </c>
      <c r="G28" s="34">
        <v>0</v>
      </c>
      <c r="H28" s="34">
        <v>0</v>
      </c>
      <c r="I28" s="34">
        <v>9340</v>
      </c>
      <c r="J28" s="34">
        <v>2</v>
      </c>
      <c r="K28" s="20"/>
    </row>
    <row r="29" spans="1:11" ht="13.5" customHeight="1">
      <c r="A29" s="27">
        <v>307</v>
      </c>
      <c r="B29" s="44" t="s">
        <v>164</v>
      </c>
      <c r="C29" s="34">
        <v>8114</v>
      </c>
      <c r="D29" s="34">
        <v>115</v>
      </c>
      <c r="E29" s="34">
        <v>69</v>
      </c>
      <c r="F29" s="34">
        <v>0</v>
      </c>
      <c r="G29" s="34">
        <v>2426</v>
      </c>
      <c r="H29" s="34">
        <v>0</v>
      </c>
      <c r="I29" s="34">
        <v>15306</v>
      </c>
      <c r="J29" s="34">
        <v>2</v>
      </c>
      <c r="K29" s="20"/>
    </row>
    <row r="30" spans="1:11" ht="13.5" customHeight="1">
      <c r="A30" s="27">
        <v>308</v>
      </c>
      <c r="B30" s="44" t="s">
        <v>539</v>
      </c>
      <c r="C30" s="34">
        <v>2416</v>
      </c>
      <c r="D30" s="34">
        <v>63</v>
      </c>
      <c r="E30" s="34">
        <v>0</v>
      </c>
      <c r="F30" s="34">
        <v>0</v>
      </c>
      <c r="G30" s="34">
        <v>822</v>
      </c>
      <c r="H30" s="34">
        <v>0</v>
      </c>
      <c r="I30" s="34">
        <v>7951</v>
      </c>
      <c r="J30" s="34">
        <v>1</v>
      </c>
      <c r="K30" s="20"/>
    </row>
    <row r="31" spans="1:11" ht="7.5" customHeight="1">
      <c r="A31" s="27"/>
      <c r="B31" s="44"/>
      <c r="C31" s="34"/>
      <c r="D31" s="34"/>
      <c r="E31" s="34"/>
      <c r="F31" s="34"/>
      <c r="G31" s="34"/>
      <c r="H31" s="34"/>
      <c r="I31" s="34"/>
      <c r="J31" s="34"/>
      <c r="K31" s="20"/>
    </row>
    <row r="32" spans="1:11" ht="13.5" customHeight="1">
      <c r="A32" s="20">
        <v>321</v>
      </c>
      <c r="B32" s="44" t="s">
        <v>165</v>
      </c>
      <c r="C32" s="34">
        <v>11360</v>
      </c>
      <c r="D32" s="34">
        <v>80</v>
      </c>
      <c r="E32" s="34">
        <v>103</v>
      </c>
      <c r="F32" s="34">
        <v>0</v>
      </c>
      <c r="G32" s="34">
        <v>3928</v>
      </c>
      <c r="H32" s="34">
        <v>12</v>
      </c>
      <c r="I32" s="34">
        <v>39398</v>
      </c>
      <c r="J32" s="34">
        <v>6</v>
      </c>
      <c r="K32" s="20"/>
    </row>
    <row r="33" spans="1:11" ht="13.5" customHeight="1">
      <c r="A33" s="20">
        <v>322</v>
      </c>
      <c r="B33" s="44" t="s">
        <v>540</v>
      </c>
      <c r="C33" s="34">
        <v>6858</v>
      </c>
      <c r="D33" s="34">
        <v>52</v>
      </c>
      <c r="E33" s="34">
        <v>54</v>
      </c>
      <c r="F33" s="34">
        <v>0</v>
      </c>
      <c r="G33" s="34">
        <v>2701</v>
      </c>
      <c r="H33" s="34">
        <v>0</v>
      </c>
      <c r="I33" s="34">
        <v>24084</v>
      </c>
      <c r="J33" s="34">
        <v>4</v>
      </c>
      <c r="K33" s="20"/>
    </row>
    <row r="34" spans="1:11" ht="7.5" customHeight="1">
      <c r="A34" s="20"/>
      <c r="B34" s="44"/>
      <c r="C34" s="34"/>
      <c r="D34" s="34"/>
      <c r="E34" s="34"/>
      <c r="F34" s="34"/>
      <c r="G34" s="34"/>
      <c r="H34" s="34"/>
      <c r="I34" s="34"/>
      <c r="J34" s="34"/>
      <c r="K34" s="20"/>
    </row>
    <row r="35" spans="1:11" ht="13.5" customHeight="1">
      <c r="A35" s="20">
        <v>341</v>
      </c>
      <c r="B35" s="44" t="s">
        <v>166</v>
      </c>
      <c r="C35" s="34">
        <v>11238</v>
      </c>
      <c r="D35" s="34">
        <v>305</v>
      </c>
      <c r="E35" s="34">
        <v>86</v>
      </c>
      <c r="F35" s="34">
        <v>2284</v>
      </c>
      <c r="G35" s="34">
        <v>2700</v>
      </c>
      <c r="H35" s="34">
        <v>53</v>
      </c>
      <c r="I35" s="34">
        <v>35877</v>
      </c>
      <c r="J35" s="34">
        <v>3</v>
      </c>
      <c r="K35" s="20"/>
    </row>
    <row r="36" spans="1:11" ht="13.5" customHeight="1">
      <c r="A36" s="20">
        <v>342</v>
      </c>
      <c r="B36" s="44" t="s">
        <v>167</v>
      </c>
      <c r="C36" s="34">
        <v>9384</v>
      </c>
      <c r="D36" s="34">
        <v>413</v>
      </c>
      <c r="E36" s="34">
        <v>814</v>
      </c>
      <c r="F36" s="34">
        <v>845</v>
      </c>
      <c r="G36" s="34">
        <v>2303</v>
      </c>
      <c r="H36" s="34">
        <v>17</v>
      </c>
      <c r="I36" s="34">
        <v>19926</v>
      </c>
      <c r="J36" s="34">
        <v>3</v>
      </c>
      <c r="K36" s="20"/>
    </row>
    <row r="37" spans="1:11" ht="7.5" customHeight="1">
      <c r="A37" s="20"/>
      <c r="B37" s="44"/>
      <c r="C37" s="34"/>
      <c r="D37" s="34"/>
      <c r="E37" s="34"/>
      <c r="F37" s="34"/>
      <c r="G37" s="34"/>
      <c r="H37" s="34"/>
      <c r="I37" s="34"/>
      <c r="J37" s="34"/>
      <c r="K37" s="20"/>
    </row>
    <row r="38" spans="1:11" ht="13.5" customHeight="1">
      <c r="A38" s="20">
        <v>361</v>
      </c>
      <c r="B38" s="44" t="s">
        <v>168</v>
      </c>
      <c r="C38" s="34">
        <v>13662</v>
      </c>
      <c r="D38" s="34">
        <v>739</v>
      </c>
      <c r="E38" s="34">
        <v>32</v>
      </c>
      <c r="F38" s="34">
        <v>0</v>
      </c>
      <c r="G38" s="34">
        <v>4756</v>
      </c>
      <c r="H38" s="34">
        <v>0</v>
      </c>
      <c r="I38" s="34">
        <v>66976</v>
      </c>
      <c r="J38" s="34">
        <v>5</v>
      </c>
      <c r="K38" s="20"/>
    </row>
    <row r="39" spans="1:11" ht="13.5" customHeight="1">
      <c r="A39" s="20">
        <v>362</v>
      </c>
      <c r="B39" s="44" t="s">
        <v>169</v>
      </c>
      <c r="C39" s="34">
        <v>3068</v>
      </c>
      <c r="D39" s="34">
        <v>291</v>
      </c>
      <c r="E39" s="34">
        <v>0</v>
      </c>
      <c r="F39" s="34">
        <v>0</v>
      </c>
      <c r="G39" s="34">
        <v>1146</v>
      </c>
      <c r="H39" s="34">
        <v>0</v>
      </c>
      <c r="I39" s="34">
        <v>10843</v>
      </c>
      <c r="J39" s="34">
        <v>1</v>
      </c>
      <c r="K39" s="20"/>
    </row>
    <row r="40" spans="1:11" ht="13.5" customHeight="1">
      <c r="A40" s="20">
        <v>363</v>
      </c>
      <c r="B40" s="44" t="s">
        <v>170</v>
      </c>
      <c r="C40" s="34">
        <v>10702</v>
      </c>
      <c r="D40" s="34">
        <v>34</v>
      </c>
      <c r="E40" s="34">
        <v>1129</v>
      </c>
      <c r="F40" s="34">
        <v>1622</v>
      </c>
      <c r="G40" s="34">
        <v>2269</v>
      </c>
      <c r="H40" s="34">
        <v>0</v>
      </c>
      <c r="I40" s="34">
        <v>28179</v>
      </c>
      <c r="J40" s="34">
        <v>0</v>
      </c>
      <c r="K40" s="20"/>
    </row>
    <row r="41" spans="1:11" ht="7.5" customHeight="1">
      <c r="A41" s="20"/>
      <c r="B41" s="44"/>
      <c r="C41" s="34"/>
      <c r="D41" s="34"/>
      <c r="E41" s="34"/>
      <c r="F41" s="34"/>
      <c r="G41" s="34"/>
      <c r="H41" s="34"/>
      <c r="I41" s="34"/>
      <c r="J41" s="34"/>
      <c r="K41" s="20"/>
    </row>
    <row r="42" spans="1:11" ht="13.5" customHeight="1">
      <c r="A42" s="20">
        <v>381</v>
      </c>
      <c r="B42" s="44" t="s">
        <v>171</v>
      </c>
      <c r="C42" s="34">
        <v>8685</v>
      </c>
      <c r="D42" s="34">
        <v>117</v>
      </c>
      <c r="E42" s="34">
        <v>74</v>
      </c>
      <c r="F42" s="34">
        <v>0</v>
      </c>
      <c r="G42" s="34">
        <v>3203</v>
      </c>
      <c r="H42" s="34">
        <v>0</v>
      </c>
      <c r="I42" s="34">
        <v>46380</v>
      </c>
      <c r="J42" s="34">
        <v>4</v>
      </c>
      <c r="K42" s="20"/>
    </row>
    <row r="43" spans="1:11" ht="13.5" customHeight="1">
      <c r="A43" s="20">
        <v>382</v>
      </c>
      <c r="B43" s="44" t="s">
        <v>541</v>
      </c>
      <c r="C43" s="34">
        <v>3101</v>
      </c>
      <c r="D43" s="34">
        <v>146</v>
      </c>
      <c r="E43" s="34">
        <v>443</v>
      </c>
      <c r="F43" s="34">
        <v>0</v>
      </c>
      <c r="G43" s="34">
        <v>679</v>
      </c>
      <c r="H43" s="34">
        <v>164</v>
      </c>
      <c r="I43" s="34">
        <v>24209</v>
      </c>
      <c r="J43" s="34">
        <v>2</v>
      </c>
      <c r="K43" s="20"/>
    </row>
    <row r="44" spans="1:11" ht="13.5" customHeight="1">
      <c r="A44" s="20">
        <v>383</v>
      </c>
      <c r="B44" s="44" t="s">
        <v>311</v>
      </c>
      <c r="C44" s="34">
        <v>3167</v>
      </c>
      <c r="D44" s="34">
        <v>33</v>
      </c>
      <c r="E44" s="34">
        <v>2940</v>
      </c>
      <c r="F44" s="34">
        <v>0</v>
      </c>
      <c r="G44" s="34">
        <v>1490</v>
      </c>
      <c r="H44" s="34">
        <v>1000</v>
      </c>
      <c r="I44" s="34">
        <v>9410</v>
      </c>
      <c r="J44" s="34">
        <v>4</v>
      </c>
      <c r="K44" s="20"/>
    </row>
    <row r="45" spans="1:11" ht="13.5" customHeight="1">
      <c r="A45" s="20">
        <v>384</v>
      </c>
      <c r="B45" s="44" t="s">
        <v>542</v>
      </c>
      <c r="C45" s="34">
        <v>2803</v>
      </c>
      <c r="D45" s="34">
        <v>0</v>
      </c>
      <c r="E45" s="34">
        <v>1568</v>
      </c>
      <c r="F45" s="34">
        <v>1307</v>
      </c>
      <c r="G45" s="34">
        <v>0</v>
      </c>
      <c r="H45" s="34">
        <v>0</v>
      </c>
      <c r="I45" s="34">
        <v>2310</v>
      </c>
      <c r="J45" s="34">
        <v>0</v>
      </c>
      <c r="K45" s="20"/>
    </row>
    <row r="46" spans="1:11" ht="13.5" customHeight="1">
      <c r="A46" s="20">
        <v>385</v>
      </c>
      <c r="B46" s="44" t="s">
        <v>312</v>
      </c>
      <c r="C46" s="34">
        <v>3778</v>
      </c>
      <c r="D46" s="34">
        <v>0</v>
      </c>
      <c r="E46" s="34">
        <v>1009</v>
      </c>
      <c r="F46" s="34">
        <v>917</v>
      </c>
      <c r="G46" s="34">
        <v>2063</v>
      </c>
      <c r="H46" s="34">
        <v>0</v>
      </c>
      <c r="I46" s="34">
        <v>19339</v>
      </c>
      <c r="J46" s="34">
        <v>4</v>
      </c>
      <c r="K46" s="20"/>
    </row>
    <row r="47" spans="1:11" ht="7.5" customHeight="1">
      <c r="A47" s="20"/>
      <c r="B47" s="44"/>
      <c r="C47" s="34"/>
      <c r="D47" s="34"/>
      <c r="E47" s="34"/>
      <c r="F47" s="34"/>
      <c r="G47" s="34"/>
      <c r="H47" s="34"/>
      <c r="I47" s="34"/>
      <c r="J47" s="34"/>
      <c r="K47" s="20"/>
    </row>
    <row r="48" spans="1:11" ht="13.5" customHeight="1">
      <c r="A48" s="20">
        <v>401</v>
      </c>
      <c r="B48" s="44" t="s">
        <v>172</v>
      </c>
      <c r="C48" s="34">
        <v>16622</v>
      </c>
      <c r="D48" s="34">
        <v>657</v>
      </c>
      <c r="E48" s="34">
        <v>170</v>
      </c>
      <c r="F48" s="34">
        <v>609</v>
      </c>
      <c r="G48" s="34">
        <v>2201</v>
      </c>
      <c r="H48" s="34">
        <v>10</v>
      </c>
      <c r="I48" s="34">
        <v>54777</v>
      </c>
      <c r="J48" s="34">
        <v>4</v>
      </c>
      <c r="K48" s="20"/>
    </row>
    <row r="49" spans="1:11" ht="13.5" customHeight="1">
      <c r="A49" s="20">
        <v>402</v>
      </c>
      <c r="B49" s="44" t="s">
        <v>313</v>
      </c>
      <c r="C49" s="34">
        <v>4921</v>
      </c>
      <c r="D49" s="34">
        <v>0</v>
      </c>
      <c r="E49" s="34">
        <v>126</v>
      </c>
      <c r="F49" s="34">
        <v>809</v>
      </c>
      <c r="G49" s="34">
        <v>974</v>
      </c>
      <c r="H49" s="34">
        <v>0</v>
      </c>
      <c r="I49" s="34">
        <v>15480</v>
      </c>
      <c r="J49" s="34">
        <v>2</v>
      </c>
      <c r="K49" s="20"/>
    </row>
    <row r="50" spans="1:11" ht="13.5" customHeight="1">
      <c r="A50" s="20">
        <v>403</v>
      </c>
      <c r="B50" s="44" t="s">
        <v>173</v>
      </c>
      <c r="C50" s="34">
        <v>4013</v>
      </c>
      <c r="D50" s="34">
        <v>0</v>
      </c>
      <c r="E50" s="34">
        <v>245</v>
      </c>
      <c r="F50" s="34">
        <v>0</v>
      </c>
      <c r="G50" s="34">
        <v>1493</v>
      </c>
      <c r="H50" s="34">
        <v>23</v>
      </c>
      <c r="I50" s="34">
        <v>20773</v>
      </c>
      <c r="J50" s="34">
        <v>2</v>
      </c>
      <c r="K50" s="20"/>
    </row>
    <row r="51" spans="1:11" ht="13.5" customHeight="1">
      <c r="A51" s="20">
        <v>404</v>
      </c>
      <c r="B51" s="44" t="s">
        <v>174</v>
      </c>
      <c r="C51" s="34">
        <v>3185</v>
      </c>
      <c r="D51" s="34">
        <v>19</v>
      </c>
      <c r="E51" s="34">
        <v>32</v>
      </c>
      <c r="F51" s="34">
        <v>0</v>
      </c>
      <c r="G51" s="34">
        <v>1182</v>
      </c>
      <c r="H51" s="34">
        <v>0</v>
      </c>
      <c r="I51" s="34">
        <v>10468</v>
      </c>
      <c r="J51" s="34">
        <v>1</v>
      </c>
      <c r="K51" s="20"/>
    </row>
    <row r="52" spans="1:11" ht="13.5" customHeight="1">
      <c r="A52" s="20">
        <v>405</v>
      </c>
      <c r="B52" s="44" t="s">
        <v>175</v>
      </c>
      <c r="C52" s="34">
        <v>12342</v>
      </c>
      <c r="D52" s="34">
        <v>86</v>
      </c>
      <c r="E52" s="34">
        <v>1109</v>
      </c>
      <c r="F52" s="34">
        <v>1774</v>
      </c>
      <c r="G52" s="34">
        <v>2168</v>
      </c>
      <c r="H52" s="34">
        <v>0</v>
      </c>
      <c r="I52" s="34">
        <v>37117</v>
      </c>
      <c r="J52" s="34">
        <v>3</v>
      </c>
      <c r="K52" s="20"/>
    </row>
    <row r="53" spans="1:11" ht="7.5" customHeight="1">
      <c r="A53" s="20"/>
      <c r="B53" s="44"/>
      <c r="C53" s="34"/>
      <c r="D53" s="34"/>
      <c r="E53" s="34"/>
      <c r="F53" s="34"/>
      <c r="G53" s="34"/>
      <c r="H53" s="34"/>
      <c r="I53" s="34"/>
      <c r="J53" s="34"/>
      <c r="K53" s="20"/>
    </row>
    <row r="54" spans="1:11" ht="13.5" customHeight="1">
      <c r="A54" s="20">
        <v>421</v>
      </c>
      <c r="B54" s="44" t="s">
        <v>176</v>
      </c>
      <c r="C54" s="34">
        <v>7090</v>
      </c>
      <c r="D54" s="34">
        <v>0</v>
      </c>
      <c r="E54" s="34">
        <v>8</v>
      </c>
      <c r="F54" s="34">
        <v>0</v>
      </c>
      <c r="G54" s="34">
        <v>2484</v>
      </c>
      <c r="H54" s="34">
        <v>0</v>
      </c>
      <c r="I54" s="34">
        <v>29092</v>
      </c>
      <c r="J54" s="34">
        <v>4</v>
      </c>
      <c r="K54" s="20"/>
    </row>
    <row r="55" spans="1:11" ht="13.5" customHeight="1">
      <c r="A55" s="20">
        <v>422</v>
      </c>
      <c r="B55" s="44" t="s">
        <v>314</v>
      </c>
      <c r="C55" s="34">
        <v>3382</v>
      </c>
      <c r="D55" s="34">
        <v>8</v>
      </c>
      <c r="E55" s="34">
        <v>0</v>
      </c>
      <c r="F55" s="34">
        <v>0</v>
      </c>
      <c r="G55" s="34">
        <v>1066</v>
      </c>
      <c r="H55" s="34">
        <v>0</v>
      </c>
      <c r="I55" s="34">
        <v>7919</v>
      </c>
      <c r="J55" s="34">
        <v>1</v>
      </c>
      <c r="K55" s="20"/>
    </row>
    <row r="56" spans="1:11" ht="7.5" customHeight="1">
      <c r="A56" s="20"/>
      <c r="B56" s="44"/>
      <c r="C56" s="34"/>
      <c r="D56" s="34"/>
      <c r="E56" s="34"/>
      <c r="F56" s="34"/>
      <c r="G56" s="34"/>
      <c r="H56" s="34"/>
      <c r="I56" s="34"/>
      <c r="J56" s="34"/>
      <c r="K56" s="20"/>
    </row>
    <row r="57" spans="1:11" ht="13.5" customHeight="1">
      <c r="A57" s="20">
        <v>441</v>
      </c>
      <c r="B57" s="44" t="s">
        <v>177</v>
      </c>
      <c r="C57" s="34">
        <v>6351</v>
      </c>
      <c r="D57" s="34">
        <v>57</v>
      </c>
      <c r="E57" s="34">
        <v>0</v>
      </c>
      <c r="F57" s="34">
        <v>676</v>
      </c>
      <c r="G57" s="34">
        <v>1597</v>
      </c>
      <c r="H57" s="34">
        <v>0</v>
      </c>
      <c r="I57" s="34">
        <v>21349</v>
      </c>
      <c r="J57" s="34">
        <v>2</v>
      </c>
      <c r="K57" s="20"/>
    </row>
    <row r="58" spans="1:11" ht="13.5" customHeight="1">
      <c r="A58" s="20">
        <v>442</v>
      </c>
      <c r="B58" s="44" t="s">
        <v>315</v>
      </c>
      <c r="C58" s="34">
        <v>3887</v>
      </c>
      <c r="D58" s="34">
        <v>430</v>
      </c>
      <c r="E58" s="34">
        <v>5299</v>
      </c>
      <c r="F58" s="34">
        <v>0</v>
      </c>
      <c r="G58" s="34">
        <v>3026</v>
      </c>
      <c r="H58" s="34">
        <v>0</v>
      </c>
      <c r="I58" s="34">
        <v>30708</v>
      </c>
      <c r="J58" s="34">
        <v>6</v>
      </c>
      <c r="K58" s="20"/>
    </row>
    <row r="59" spans="1:11" ht="13.5" customHeight="1">
      <c r="A59" s="20">
        <v>443</v>
      </c>
      <c r="B59" s="44" t="s">
        <v>543</v>
      </c>
      <c r="C59" s="34">
        <v>3496</v>
      </c>
      <c r="D59" s="34">
        <v>79</v>
      </c>
      <c r="E59" s="34">
        <v>118</v>
      </c>
      <c r="F59" s="34">
        <v>1037</v>
      </c>
      <c r="G59" s="34">
        <v>1078</v>
      </c>
      <c r="H59" s="34">
        <v>0</v>
      </c>
      <c r="I59" s="34">
        <v>19206</v>
      </c>
      <c r="J59" s="34">
        <v>2</v>
      </c>
      <c r="K59" s="20"/>
    </row>
    <row r="60" spans="1:11" ht="13.5" customHeight="1">
      <c r="A60" s="20">
        <v>444</v>
      </c>
      <c r="B60" s="44" t="s">
        <v>544</v>
      </c>
      <c r="C60" s="34">
        <v>3455</v>
      </c>
      <c r="D60" s="34">
        <v>58</v>
      </c>
      <c r="E60" s="34">
        <v>11</v>
      </c>
      <c r="F60" s="34">
        <v>0</v>
      </c>
      <c r="G60" s="34">
        <v>1201</v>
      </c>
      <c r="H60" s="34">
        <v>142</v>
      </c>
      <c r="I60" s="34">
        <v>10520</v>
      </c>
      <c r="J60" s="34">
        <v>1</v>
      </c>
      <c r="K60" s="20"/>
    </row>
    <row r="61" spans="1:11" ht="13.5" customHeight="1">
      <c r="A61" s="20">
        <v>445</v>
      </c>
      <c r="B61" s="44" t="s">
        <v>545</v>
      </c>
      <c r="C61" s="34">
        <v>3859</v>
      </c>
      <c r="D61" s="34">
        <v>931</v>
      </c>
      <c r="E61" s="34">
        <v>43</v>
      </c>
      <c r="F61" s="34">
        <v>0</v>
      </c>
      <c r="G61" s="34">
        <v>1569</v>
      </c>
      <c r="H61" s="34">
        <v>26</v>
      </c>
      <c r="I61" s="34">
        <v>23682</v>
      </c>
      <c r="J61" s="34">
        <v>3</v>
      </c>
      <c r="K61" s="20"/>
    </row>
    <row r="62" spans="1:11" ht="13.5" customHeight="1">
      <c r="A62" s="20">
        <v>446</v>
      </c>
      <c r="B62" s="44" t="s">
        <v>316</v>
      </c>
      <c r="C62" s="34">
        <v>5431</v>
      </c>
      <c r="D62" s="34">
        <v>1484</v>
      </c>
      <c r="E62" s="34">
        <v>117</v>
      </c>
      <c r="F62" s="34">
        <v>0</v>
      </c>
      <c r="G62" s="34">
        <v>2385</v>
      </c>
      <c r="H62" s="34">
        <v>0</v>
      </c>
      <c r="I62" s="34">
        <v>25101</v>
      </c>
      <c r="J62" s="34">
        <v>4</v>
      </c>
      <c r="K62" s="20"/>
    </row>
    <row r="63" spans="1:11" ht="13.5" customHeight="1">
      <c r="A63" s="20">
        <v>447</v>
      </c>
      <c r="B63" s="44" t="s">
        <v>546</v>
      </c>
      <c r="C63" s="34">
        <v>3234</v>
      </c>
      <c r="D63" s="34">
        <v>228</v>
      </c>
      <c r="E63" s="34">
        <v>944</v>
      </c>
      <c r="F63" s="34">
        <v>1386</v>
      </c>
      <c r="G63" s="34">
        <v>279</v>
      </c>
      <c r="H63" s="34">
        <v>0</v>
      </c>
      <c r="I63" s="34">
        <v>17189</v>
      </c>
      <c r="J63" s="34">
        <v>2</v>
      </c>
      <c r="K63" s="20"/>
    </row>
    <row r="64" spans="1:11" ht="7.5" customHeight="1">
      <c r="A64" s="20"/>
      <c r="B64" s="44"/>
      <c r="C64" s="34"/>
      <c r="D64" s="34"/>
      <c r="E64" s="34"/>
      <c r="F64" s="34"/>
      <c r="G64" s="34"/>
      <c r="H64" s="34"/>
      <c r="I64" s="34"/>
      <c r="J64" s="34"/>
      <c r="K64" s="20"/>
    </row>
    <row r="65" spans="1:11" ht="13.5" customHeight="1">
      <c r="A65" s="20">
        <v>462</v>
      </c>
      <c r="B65" s="44" t="s">
        <v>547</v>
      </c>
      <c r="C65" s="34">
        <v>8685</v>
      </c>
      <c r="D65" s="34">
        <v>429</v>
      </c>
      <c r="E65" s="34">
        <v>92</v>
      </c>
      <c r="F65" s="34">
        <v>669</v>
      </c>
      <c r="G65" s="34">
        <v>2645</v>
      </c>
      <c r="H65" s="34">
        <v>0</v>
      </c>
      <c r="I65" s="34">
        <v>38352</v>
      </c>
      <c r="J65" s="34">
        <v>4</v>
      </c>
      <c r="K65" s="20"/>
    </row>
    <row r="66" spans="1:11" ht="13.5" customHeight="1">
      <c r="A66" s="20">
        <v>463</v>
      </c>
      <c r="B66" s="44" t="s">
        <v>317</v>
      </c>
      <c r="C66" s="34">
        <v>7753</v>
      </c>
      <c r="D66" s="34">
        <v>134</v>
      </c>
      <c r="E66" s="34">
        <v>1091</v>
      </c>
      <c r="F66" s="34">
        <v>786</v>
      </c>
      <c r="G66" s="34">
        <v>2272</v>
      </c>
      <c r="H66" s="34">
        <v>0</v>
      </c>
      <c r="I66" s="34">
        <v>30282</v>
      </c>
      <c r="J66" s="34">
        <v>5</v>
      </c>
      <c r="K66" s="20"/>
    </row>
    <row r="67" spans="1:11" ht="13.5" customHeight="1">
      <c r="A67" s="20">
        <v>464</v>
      </c>
      <c r="B67" s="44" t="s">
        <v>548</v>
      </c>
      <c r="C67" s="34">
        <v>0</v>
      </c>
      <c r="D67" s="34">
        <v>202</v>
      </c>
      <c r="E67" s="34">
        <v>792</v>
      </c>
      <c r="F67" s="34">
        <v>0</v>
      </c>
      <c r="G67" s="34">
        <v>432</v>
      </c>
      <c r="H67" s="34">
        <v>136</v>
      </c>
      <c r="I67" s="34">
        <v>6077</v>
      </c>
      <c r="J67" s="34">
        <v>1</v>
      </c>
      <c r="K67" s="20"/>
    </row>
    <row r="68" spans="1:11" ht="13.5" customHeight="1">
      <c r="A68" s="20">
        <v>465</v>
      </c>
      <c r="B68" s="44" t="s">
        <v>549</v>
      </c>
      <c r="C68" s="34">
        <v>7851</v>
      </c>
      <c r="D68" s="34">
        <v>180</v>
      </c>
      <c r="E68" s="34">
        <v>1275</v>
      </c>
      <c r="F68" s="34">
        <v>2160</v>
      </c>
      <c r="G68" s="34">
        <v>0</v>
      </c>
      <c r="H68" s="34">
        <v>594</v>
      </c>
      <c r="I68" s="34">
        <v>33314</v>
      </c>
      <c r="J68" s="34">
        <v>2</v>
      </c>
      <c r="K68" s="20"/>
    </row>
    <row r="69" spans="1:11" ht="7.5" customHeight="1">
      <c r="A69" s="20"/>
      <c r="B69" s="44"/>
      <c r="C69" s="34"/>
      <c r="D69" s="34"/>
      <c r="E69" s="34"/>
      <c r="F69" s="34"/>
      <c r="G69" s="34"/>
      <c r="H69" s="34"/>
      <c r="I69" s="34"/>
      <c r="J69" s="34"/>
      <c r="K69" s="20"/>
    </row>
    <row r="70" spans="1:11" ht="13.5" customHeight="1">
      <c r="A70" s="20">
        <v>481</v>
      </c>
      <c r="B70" s="44" t="s">
        <v>550</v>
      </c>
      <c r="C70" s="34">
        <v>4622</v>
      </c>
      <c r="D70" s="34">
        <v>54</v>
      </c>
      <c r="E70" s="34">
        <v>48</v>
      </c>
      <c r="F70" s="34">
        <v>4</v>
      </c>
      <c r="G70" s="34">
        <v>1848</v>
      </c>
      <c r="H70" s="34">
        <v>0</v>
      </c>
      <c r="I70" s="34">
        <v>21324</v>
      </c>
      <c r="J70" s="34">
        <v>3</v>
      </c>
      <c r="K70" s="20"/>
    </row>
    <row r="71" spans="1:11" ht="13.5" customHeight="1">
      <c r="A71" s="20">
        <v>482</v>
      </c>
      <c r="B71" s="44" t="s">
        <v>551</v>
      </c>
      <c r="C71" s="34">
        <v>2383</v>
      </c>
      <c r="D71" s="34">
        <v>547</v>
      </c>
      <c r="E71" s="34">
        <v>84</v>
      </c>
      <c r="F71" s="34">
        <v>0</v>
      </c>
      <c r="G71" s="34">
        <v>1574</v>
      </c>
      <c r="H71" s="34">
        <v>0</v>
      </c>
      <c r="I71" s="34">
        <v>16618</v>
      </c>
      <c r="J71" s="34">
        <v>1</v>
      </c>
      <c r="K71" s="20"/>
    </row>
    <row r="72" spans="1:11" ht="7.5" customHeight="1">
      <c r="A72" s="20"/>
      <c r="B72" s="44"/>
      <c r="C72" s="34"/>
      <c r="D72" s="34"/>
      <c r="E72" s="34"/>
      <c r="F72" s="34"/>
      <c r="G72" s="34"/>
      <c r="H72" s="34"/>
      <c r="I72" s="34"/>
      <c r="J72" s="34"/>
      <c r="K72" s="20"/>
    </row>
    <row r="73" spans="1:11" ht="13.5" customHeight="1">
      <c r="A73" s="20">
        <v>501</v>
      </c>
      <c r="B73" s="44" t="s">
        <v>318</v>
      </c>
      <c r="C73" s="34">
        <v>6243</v>
      </c>
      <c r="D73" s="34">
        <v>741</v>
      </c>
      <c r="E73" s="34">
        <v>0</v>
      </c>
      <c r="F73" s="34">
        <v>0</v>
      </c>
      <c r="G73" s="34">
        <v>2878</v>
      </c>
      <c r="H73" s="34">
        <v>0</v>
      </c>
      <c r="I73" s="34">
        <v>19768</v>
      </c>
      <c r="J73" s="34">
        <v>2</v>
      </c>
      <c r="K73" s="20"/>
    </row>
    <row r="74" spans="1:11" ht="13.5" customHeight="1">
      <c r="A74" s="20">
        <v>502</v>
      </c>
      <c r="B74" s="44" t="s">
        <v>553</v>
      </c>
      <c r="C74" s="34">
        <v>4072</v>
      </c>
      <c r="D74" s="34">
        <v>616</v>
      </c>
      <c r="E74" s="34">
        <v>732</v>
      </c>
      <c r="F74" s="34">
        <v>119</v>
      </c>
      <c r="G74" s="34">
        <v>861</v>
      </c>
      <c r="H74" s="34">
        <v>1050</v>
      </c>
      <c r="I74" s="34">
        <v>11846</v>
      </c>
      <c r="J74" s="34">
        <v>4</v>
      </c>
      <c r="K74" s="20"/>
    </row>
    <row r="75" spans="1:11" ht="13.5" customHeight="1">
      <c r="A75" s="20">
        <v>503</v>
      </c>
      <c r="B75" s="44" t="s">
        <v>554</v>
      </c>
      <c r="C75" s="34">
        <v>1737</v>
      </c>
      <c r="D75" s="34">
        <v>29</v>
      </c>
      <c r="E75" s="34">
        <v>0</v>
      </c>
      <c r="F75" s="34">
        <v>0</v>
      </c>
      <c r="G75" s="34">
        <v>595</v>
      </c>
      <c r="H75" s="34">
        <v>0</v>
      </c>
      <c r="I75" s="34">
        <v>5830</v>
      </c>
      <c r="J75" s="34">
        <v>1</v>
      </c>
      <c r="K75" s="20"/>
    </row>
    <row r="76" spans="1:11" ht="13.5" customHeight="1">
      <c r="A76" s="20">
        <v>504</v>
      </c>
      <c r="B76" s="44" t="s">
        <v>319</v>
      </c>
      <c r="C76" s="34">
        <v>6041</v>
      </c>
      <c r="D76" s="34">
        <v>604</v>
      </c>
      <c r="E76" s="34">
        <v>44</v>
      </c>
      <c r="F76" s="34">
        <v>0</v>
      </c>
      <c r="G76" s="34">
        <v>3305</v>
      </c>
      <c r="H76" s="34">
        <v>0</v>
      </c>
      <c r="I76" s="34">
        <v>14432</v>
      </c>
      <c r="J76" s="34">
        <v>3</v>
      </c>
      <c r="K76" s="20"/>
    </row>
    <row r="77" spans="1:11" ht="7.5" customHeight="1">
      <c r="A77" s="20"/>
      <c r="B77" s="44"/>
      <c r="C77" s="34"/>
      <c r="D77" s="34"/>
      <c r="E77" s="34"/>
      <c r="F77" s="34"/>
      <c r="G77" s="34"/>
      <c r="H77" s="34"/>
      <c r="I77" s="34"/>
      <c r="J77" s="34"/>
      <c r="K77" s="20"/>
    </row>
    <row r="78" spans="1:11" ht="13.5" customHeight="1">
      <c r="A78" s="20">
        <v>521</v>
      </c>
      <c r="B78" s="44" t="s">
        <v>178</v>
      </c>
      <c r="C78" s="34">
        <v>8218</v>
      </c>
      <c r="D78" s="34">
        <v>1308</v>
      </c>
      <c r="E78" s="34">
        <v>5458</v>
      </c>
      <c r="F78" s="34">
        <v>963</v>
      </c>
      <c r="G78" s="34">
        <v>3332</v>
      </c>
      <c r="H78" s="34">
        <v>1279</v>
      </c>
      <c r="I78" s="34">
        <v>44574</v>
      </c>
      <c r="J78" s="34">
        <v>2</v>
      </c>
      <c r="K78" s="20"/>
    </row>
    <row r="79" spans="1:11" ht="13.5" customHeight="1">
      <c r="A79" s="20">
        <v>522</v>
      </c>
      <c r="B79" s="44" t="s">
        <v>555</v>
      </c>
      <c r="C79" s="34">
        <v>630</v>
      </c>
      <c r="D79" s="34">
        <v>0</v>
      </c>
      <c r="E79" s="34">
        <v>635</v>
      </c>
      <c r="F79" s="34">
        <v>0</v>
      </c>
      <c r="G79" s="34">
        <v>0</v>
      </c>
      <c r="H79" s="34">
        <v>0</v>
      </c>
      <c r="I79" s="34">
        <v>5442</v>
      </c>
      <c r="J79" s="34">
        <v>0</v>
      </c>
      <c r="K79" s="20"/>
    </row>
    <row r="80" spans="1:11" ht="13.5" customHeight="1">
      <c r="A80" s="20">
        <v>523</v>
      </c>
      <c r="B80" s="44" t="s">
        <v>556</v>
      </c>
      <c r="C80" s="34">
        <v>0</v>
      </c>
      <c r="D80" s="34">
        <v>0</v>
      </c>
      <c r="E80" s="34">
        <v>2064</v>
      </c>
      <c r="F80" s="34">
        <v>0</v>
      </c>
      <c r="G80" s="34">
        <v>568</v>
      </c>
      <c r="H80" s="34">
        <v>0</v>
      </c>
      <c r="I80" s="34">
        <v>4676</v>
      </c>
      <c r="J80" s="34">
        <v>0</v>
      </c>
      <c r="K80" s="20"/>
    </row>
    <row r="81" spans="1:11" ht="13.5" customHeight="1">
      <c r="A81" s="20">
        <v>524</v>
      </c>
      <c r="B81" s="44" t="s">
        <v>557</v>
      </c>
      <c r="C81" s="34">
        <v>3050</v>
      </c>
      <c r="D81" s="34">
        <v>12</v>
      </c>
      <c r="E81" s="34">
        <v>8</v>
      </c>
      <c r="F81" s="34">
        <v>889</v>
      </c>
      <c r="G81" s="34">
        <v>728</v>
      </c>
      <c r="H81" s="34">
        <v>0</v>
      </c>
      <c r="I81" s="34">
        <v>8791</v>
      </c>
      <c r="J81" s="34">
        <v>0</v>
      </c>
      <c r="K81" s="20"/>
    </row>
    <row r="82" spans="1:11" ht="13.5" customHeight="1">
      <c r="A82" s="20">
        <v>525</v>
      </c>
      <c r="B82" s="44" t="s">
        <v>320</v>
      </c>
      <c r="C82" s="34">
        <v>26</v>
      </c>
      <c r="D82" s="34">
        <v>0</v>
      </c>
      <c r="E82" s="34">
        <v>3265</v>
      </c>
      <c r="F82" s="34">
        <v>0</v>
      </c>
      <c r="G82" s="34">
        <v>1612</v>
      </c>
      <c r="H82" s="34">
        <v>27</v>
      </c>
      <c r="I82" s="34">
        <v>7811</v>
      </c>
      <c r="J82" s="34">
        <v>1</v>
      </c>
      <c r="K82" s="20"/>
    </row>
    <row r="83" spans="1:11" ht="13.5" customHeight="1">
      <c r="A83" s="20">
        <v>526</v>
      </c>
      <c r="B83" s="44" t="s">
        <v>558</v>
      </c>
      <c r="C83" s="34">
        <v>0</v>
      </c>
      <c r="D83" s="34">
        <v>0</v>
      </c>
      <c r="E83" s="34">
        <v>4282</v>
      </c>
      <c r="F83" s="34">
        <v>0</v>
      </c>
      <c r="G83" s="34">
        <v>0</v>
      </c>
      <c r="H83" s="34">
        <v>1445</v>
      </c>
      <c r="I83" s="34">
        <v>16291</v>
      </c>
      <c r="J83" s="34">
        <v>0</v>
      </c>
      <c r="K83" s="20"/>
    </row>
    <row r="84" spans="1:11" ht="13.5" customHeight="1">
      <c r="A84" s="20">
        <v>527</v>
      </c>
      <c r="B84" s="44" t="s">
        <v>559</v>
      </c>
      <c r="C84" s="34">
        <v>1816</v>
      </c>
      <c r="D84" s="34">
        <v>0</v>
      </c>
      <c r="E84" s="34">
        <v>0</v>
      </c>
      <c r="F84" s="34">
        <v>797</v>
      </c>
      <c r="G84" s="34">
        <v>0</v>
      </c>
      <c r="H84" s="34">
        <v>0</v>
      </c>
      <c r="I84" s="34">
        <v>0</v>
      </c>
      <c r="J84" s="34">
        <v>0</v>
      </c>
      <c r="K84" s="20"/>
    </row>
    <row r="85" spans="1:11" ht="13.5" customHeight="1">
      <c r="A85" s="46"/>
      <c r="B85" s="47"/>
      <c r="C85" s="48"/>
      <c r="D85" s="48"/>
      <c r="E85" s="48"/>
      <c r="F85" s="48"/>
      <c r="G85" s="48"/>
      <c r="H85" s="48"/>
      <c r="I85" s="48"/>
      <c r="J85" s="48"/>
      <c r="K85" s="20"/>
    </row>
    <row r="86" spans="1:11" ht="13.5" customHeight="1">
      <c r="A86" s="49" t="s">
        <v>562</v>
      </c>
      <c r="B86" s="27"/>
      <c r="C86" s="27"/>
      <c r="D86" s="27"/>
      <c r="E86" s="27"/>
      <c r="F86" s="27"/>
      <c r="G86" s="27"/>
      <c r="H86" s="27"/>
      <c r="I86" s="27"/>
      <c r="J86" s="27"/>
      <c r="K86" s="20"/>
    </row>
    <row r="87" spans="1:11" ht="13.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</row>
    <row r="88" ht="13.5" customHeight="1"/>
  </sheetData>
  <mergeCells count="10">
    <mergeCell ref="A11:B11"/>
    <mergeCell ref="A12:B12"/>
    <mergeCell ref="J4:J6"/>
    <mergeCell ref="A8:B8"/>
    <mergeCell ref="A9:B9"/>
    <mergeCell ref="A10:B10"/>
    <mergeCell ref="A4:B6"/>
    <mergeCell ref="C4:E5"/>
    <mergeCell ref="F4:H5"/>
    <mergeCell ref="I4:I6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86"/>
  <sheetViews>
    <sheetView workbookViewId="0" topLeftCell="A1">
      <selection activeCell="E28" sqref="E28"/>
    </sheetView>
  </sheetViews>
  <sheetFormatPr defaultColWidth="9.00390625" defaultRowHeight="13.5"/>
  <cols>
    <col min="1" max="1" width="4.625" style="0" customWidth="1"/>
    <col min="2" max="2" width="9.625" style="0" customWidth="1"/>
    <col min="3" max="8" width="10.625" style="0" customWidth="1"/>
    <col min="9" max="9" width="13.625" style="0" customWidth="1"/>
    <col min="10" max="10" width="8.625" style="0" customWidth="1"/>
  </cols>
  <sheetData>
    <row r="1" spans="1:11" ht="13.5" customHeight="1">
      <c r="A1" s="215" t="s">
        <v>526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3.5" customHeight="1">
      <c r="A2" s="232" t="s">
        <v>527</v>
      </c>
      <c r="C2" s="20"/>
      <c r="D2" s="20"/>
      <c r="E2" s="20"/>
      <c r="F2" s="20"/>
      <c r="G2" s="20"/>
      <c r="H2" s="20"/>
      <c r="I2" s="20"/>
      <c r="J2" s="20"/>
      <c r="K2" s="20"/>
    </row>
    <row r="3" spans="1:11" ht="13.5" customHeight="1" thickBot="1">
      <c r="A3" s="20"/>
      <c r="B3" s="20"/>
      <c r="C3" s="20"/>
      <c r="D3" s="20"/>
      <c r="E3" s="20"/>
      <c r="F3" s="20"/>
      <c r="G3" s="20"/>
      <c r="H3" s="20"/>
      <c r="I3" s="20"/>
      <c r="J3" s="21" t="s">
        <v>528</v>
      </c>
      <c r="K3" s="20"/>
    </row>
    <row r="4" spans="1:11" ht="13.5" customHeight="1" thickTop="1">
      <c r="A4" s="242" t="s">
        <v>529</v>
      </c>
      <c r="B4" s="243"/>
      <c r="C4" s="262" t="s">
        <v>530</v>
      </c>
      <c r="D4" s="169"/>
      <c r="E4" s="170"/>
      <c r="F4" s="262" t="s">
        <v>531</v>
      </c>
      <c r="G4" s="169"/>
      <c r="H4" s="170"/>
      <c r="I4" s="254" t="s">
        <v>532</v>
      </c>
      <c r="J4" s="235" t="s">
        <v>533</v>
      </c>
      <c r="K4" s="20"/>
    </row>
    <row r="5" spans="1:11" ht="13.5" customHeight="1">
      <c r="A5" s="244"/>
      <c r="B5" s="221"/>
      <c r="C5" s="263"/>
      <c r="D5" s="264"/>
      <c r="E5" s="265"/>
      <c r="F5" s="263"/>
      <c r="G5" s="264"/>
      <c r="H5" s="265"/>
      <c r="I5" s="324"/>
      <c r="J5" s="236"/>
      <c r="K5" s="20"/>
    </row>
    <row r="6" spans="1:11" ht="13.5" customHeight="1">
      <c r="A6" s="222"/>
      <c r="B6" s="202"/>
      <c r="C6" s="51" t="s">
        <v>534</v>
      </c>
      <c r="D6" s="51" t="s">
        <v>535</v>
      </c>
      <c r="E6" s="51" t="s">
        <v>536</v>
      </c>
      <c r="F6" s="51" t="s">
        <v>534</v>
      </c>
      <c r="G6" s="51" t="s">
        <v>535</v>
      </c>
      <c r="H6" s="52" t="s">
        <v>536</v>
      </c>
      <c r="I6" s="255"/>
      <c r="J6" s="237"/>
      <c r="K6" s="20"/>
    </row>
    <row r="7" spans="1:11" ht="13.5" customHeight="1">
      <c r="A7" s="27"/>
      <c r="B7" s="28"/>
      <c r="C7" s="29"/>
      <c r="D7" s="29"/>
      <c r="E7" s="29"/>
      <c r="F7" s="29"/>
      <c r="G7" s="29"/>
      <c r="H7" s="29"/>
      <c r="I7" s="29"/>
      <c r="J7" s="29"/>
      <c r="K7" s="20"/>
    </row>
    <row r="8" spans="1:11" ht="13.5" customHeight="1">
      <c r="A8" s="240" t="s">
        <v>91</v>
      </c>
      <c r="B8" s="241"/>
      <c r="C8" s="34">
        <v>360151</v>
      </c>
      <c r="D8" s="34">
        <v>14754</v>
      </c>
      <c r="E8" s="34">
        <v>25863</v>
      </c>
      <c r="F8" s="34">
        <v>43820</v>
      </c>
      <c r="G8" s="34">
        <v>69625</v>
      </c>
      <c r="H8" s="34">
        <v>6365</v>
      </c>
      <c r="I8" s="34">
        <v>1354567</v>
      </c>
      <c r="J8" s="34">
        <v>56</v>
      </c>
      <c r="K8" s="20"/>
    </row>
    <row r="9" spans="1:11" s="35" customFormat="1" ht="13.5" customHeight="1">
      <c r="A9" s="240" t="s">
        <v>144</v>
      </c>
      <c r="B9" s="241"/>
      <c r="C9" s="233">
        <v>369312</v>
      </c>
      <c r="D9" s="233">
        <v>14721</v>
      </c>
      <c r="E9" s="233">
        <v>24498</v>
      </c>
      <c r="F9" s="233">
        <v>44966</v>
      </c>
      <c r="G9" s="233">
        <v>69589</v>
      </c>
      <c r="H9" s="233">
        <v>6448</v>
      </c>
      <c r="I9" s="233">
        <v>1339329</v>
      </c>
      <c r="J9" s="233">
        <v>57</v>
      </c>
      <c r="K9" s="20"/>
    </row>
    <row r="10" spans="1:11" s="35" customFormat="1" ht="13.5" customHeight="1">
      <c r="A10" s="240" t="s">
        <v>145</v>
      </c>
      <c r="B10" s="241"/>
      <c r="C10" s="233">
        <v>363996</v>
      </c>
      <c r="D10" s="233">
        <v>14682</v>
      </c>
      <c r="E10" s="233">
        <v>17986</v>
      </c>
      <c r="F10" s="233">
        <v>44974</v>
      </c>
      <c r="G10" s="233">
        <v>66957</v>
      </c>
      <c r="H10" s="233">
        <v>5545</v>
      </c>
      <c r="I10" s="233">
        <v>1337158</v>
      </c>
      <c r="J10" s="233">
        <v>54</v>
      </c>
      <c r="K10" s="20"/>
    </row>
    <row r="11" spans="1:11" s="35" customFormat="1" ht="13.5" customHeight="1">
      <c r="A11" s="240" t="s">
        <v>146</v>
      </c>
      <c r="B11" s="241"/>
      <c r="C11" s="233">
        <v>369564</v>
      </c>
      <c r="D11" s="233">
        <v>14682</v>
      </c>
      <c r="E11" s="233">
        <v>12988</v>
      </c>
      <c r="F11" s="233">
        <v>44868</v>
      </c>
      <c r="G11" s="233">
        <v>69447</v>
      </c>
      <c r="H11" s="233">
        <v>5545</v>
      </c>
      <c r="I11" s="233">
        <v>1327651</v>
      </c>
      <c r="J11" s="233">
        <v>53</v>
      </c>
      <c r="K11" s="20"/>
    </row>
    <row r="12" spans="1:11" s="41" customFormat="1" ht="13.5" customHeight="1">
      <c r="A12" s="180" t="s">
        <v>147</v>
      </c>
      <c r="B12" s="181"/>
      <c r="C12" s="234">
        <f>SUM(C14:C84)</f>
        <v>369474</v>
      </c>
      <c r="D12" s="234">
        <f aca="true" t="shared" si="0" ref="D12:I12">SUM(D14:D84)</f>
        <v>14703</v>
      </c>
      <c r="E12" s="234">
        <f t="shared" si="0"/>
        <v>11651</v>
      </c>
      <c r="F12" s="234">
        <f t="shared" si="0"/>
        <v>46380</v>
      </c>
      <c r="G12" s="234">
        <f t="shared" si="0"/>
        <v>66412</v>
      </c>
      <c r="H12" s="234">
        <f t="shared" si="0"/>
        <v>5642</v>
      </c>
      <c r="I12" s="234">
        <f t="shared" si="0"/>
        <v>1332261</v>
      </c>
      <c r="J12" s="234">
        <f>SUM(J14:J84)</f>
        <v>52</v>
      </c>
      <c r="K12" s="56"/>
    </row>
    <row r="13" spans="1:11" ht="7.5" customHeight="1">
      <c r="A13" s="27"/>
      <c r="B13" s="28"/>
      <c r="C13" s="34"/>
      <c r="D13" s="34"/>
      <c r="E13" s="34"/>
      <c r="F13" s="34"/>
      <c r="G13" s="34"/>
      <c r="H13" s="34"/>
      <c r="I13" s="34"/>
      <c r="J13" s="34"/>
      <c r="K13" s="20"/>
    </row>
    <row r="14" spans="1:11" ht="13.5" customHeight="1">
      <c r="A14" s="27">
        <v>201</v>
      </c>
      <c r="B14" s="44" t="s">
        <v>152</v>
      </c>
      <c r="C14" s="34">
        <v>52323</v>
      </c>
      <c r="D14" s="34">
        <v>557</v>
      </c>
      <c r="E14" s="34">
        <v>0</v>
      </c>
      <c r="F14" s="34">
        <v>6238</v>
      </c>
      <c r="G14" s="34">
        <v>3617</v>
      </c>
      <c r="H14" s="34">
        <v>801</v>
      </c>
      <c r="I14" s="34">
        <v>120024</v>
      </c>
      <c r="J14" s="34">
        <v>7</v>
      </c>
      <c r="K14" s="20"/>
    </row>
    <row r="15" spans="1:11" ht="13.5" customHeight="1">
      <c r="A15" s="27">
        <v>202</v>
      </c>
      <c r="B15" s="44" t="s">
        <v>153</v>
      </c>
      <c r="C15" s="34">
        <v>21270</v>
      </c>
      <c r="D15" s="34">
        <v>653</v>
      </c>
      <c r="E15" s="34">
        <v>1413</v>
      </c>
      <c r="F15" s="34">
        <v>4020</v>
      </c>
      <c r="G15" s="34">
        <v>22</v>
      </c>
      <c r="H15" s="34">
        <v>2017</v>
      </c>
      <c r="I15" s="34">
        <v>89041</v>
      </c>
      <c r="J15" s="34">
        <v>1</v>
      </c>
      <c r="K15" s="20"/>
    </row>
    <row r="16" spans="1:11" ht="13.5" customHeight="1">
      <c r="A16" s="27">
        <v>203</v>
      </c>
      <c r="B16" s="44" t="s">
        <v>154</v>
      </c>
      <c r="C16" s="34">
        <v>32438</v>
      </c>
      <c r="D16" s="34">
        <v>458</v>
      </c>
      <c r="E16" s="34">
        <v>257</v>
      </c>
      <c r="F16" s="34">
        <v>4101</v>
      </c>
      <c r="G16" s="34">
        <v>2065</v>
      </c>
      <c r="H16" s="34">
        <v>1008</v>
      </c>
      <c r="I16" s="34">
        <v>97707</v>
      </c>
      <c r="J16" s="34">
        <v>6</v>
      </c>
      <c r="K16" s="20"/>
    </row>
    <row r="17" spans="1:11" ht="13.5" customHeight="1">
      <c r="A17" s="27">
        <v>204</v>
      </c>
      <c r="B17" s="44" t="s">
        <v>155</v>
      </c>
      <c r="C17" s="34">
        <v>24852</v>
      </c>
      <c r="D17" s="34">
        <v>1062</v>
      </c>
      <c r="E17" s="34">
        <v>2489</v>
      </c>
      <c r="F17" s="34">
        <v>574</v>
      </c>
      <c r="G17" s="34">
        <v>7297</v>
      </c>
      <c r="H17" s="34">
        <v>40</v>
      </c>
      <c r="I17" s="34">
        <v>127877</v>
      </c>
      <c r="J17" s="34">
        <v>6</v>
      </c>
      <c r="K17" s="20"/>
    </row>
    <row r="18" spans="1:11" ht="13.5" customHeight="1">
      <c r="A18" s="27">
        <v>205</v>
      </c>
      <c r="B18" s="44" t="s">
        <v>156</v>
      </c>
      <c r="C18" s="34">
        <v>15968</v>
      </c>
      <c r="D18" s="34">
        <v>1587</v>
      </c>
      <c r="E18" s="34">
        <v>1402</v>
      </c>
      <c r="F18" s="34">
        <v>192</v>
      </c>
      <c r="G18" s="34">
        <v>4017</v>
      </c>
      <c r="H18" s="34">
        <v>710</v>
      </c>
      <c r="I18" s="34">
        <v>57705</v>
      </c>
      <c r="J18" s="34">
        <v>2</v>
      </c>
      <c r="K18" s="20"/>
    </row>
    <row r="19" spans="1:11" ht="13.5" customHeight="1">
      <c r="A19" s="27">
        <v>206</v>
      </c>
      <c r="B19" s="44" t="s">
        <v>157</v>
      </c>
      <c r="C19" s="34">
        <v>13856</v>
      </c>
      <c r="D19" s="34">
        <v>134</v>
      </c>
      <c r="E19" s="34">
        <v>177</v>
      </c>
      <c r="F19" s="34">
        <v>3105</v>
      </c>
      <c r="G19" s="34">
        <v>0</v>
      </c>
      <c r="H19" s="34">
        <v>561</v>
      </c>
      <c r="I19" s="34">
        <v>39414</v>
      </c>
      <c r="J19" s="34">
        <v>3</v>
      </c>
      <c r="K19" s="20"/>
    </row>
    <row r="20" spans="1:11" ht="13.5" customHeight="1">
      <c r="A20" s="27">
        <v>207</v>
      </c>
      <c r="B20" s="44" t="s">
        <v>158</v>
      </c>
      <c r="C20" s="34">
        <v>11951</v>
      </c>
      <c r="D20" s="34">
        <v>49</v>
      </c>
      <c r="E20" s="34">
        <v>241</v>
      </c>
      <c r="F20" s="34">
        <v>880</v>
      </c>
      <c r="G20" s="34">
        <v>3115</v>
      </c>
      <c r="H20" s="34">
        <v>0</v>
      </c>
      <c r="I20" s="34">
        <v>68213</v>
      </c>
      <c r="J20" s="34">
        <v>2</v>
      </c>
      <c r="K20" s="20"/>
    </row>
    <row r="21" spans="1:11" ht="13.5" customHeight="1">
      <c r="A21" s="27">
        <v>208</v>
      </c>
      <c r="B21" s="44" t="s">
        <v>159</v>
      </c>
      <c r="C21" s="34">
        <v>15160</v>
      </c>
      <c r="D21" s="34">
        <v>126</v>
      </c>
      <c r="E21" s="34">
        <v>30</v>
      </c>
      <c r="F21" s="34">
        <v>4089</v>
      </c>
      <c r="G21" s="34">
        <v>543</v>
      </c>
      <c r="H21" s="34">
        <v>0</v>
      </c>
      <c r="I21" s="34">
        <v>32996</v>
      </c>
      <c r="J21" s="34">
        <v>1</v>
      </c>
      <c r="K21" s="20"/>
    </row>
    <row r="22" spans="1:11" ht="7.5" customHeight="1">
      <c r="A22" s="27"/>
      <c r="B22" s="44"/>
      <c r="C22" s="34"/>
      <c r="D22" s="34"/>
      <c r="E22" s="34"/>
      <c r="F22" s="34"/>
      <c r="G22" s="34"/>
      <c r="H22" s="34"/>
      <c r="I22" s="34"/>
      <c r="J22" s="34"/>
      <c r="K22" s="20"/>
    </row>
    <row r="23" spans="1:11" ht="13.5" customHeight="1">
      <c r="A23" s="27">
        <v>301</v>
      </c>
      <c r="B23" s="44" t="s">
        <v>160</v>
      </c>
      <c r="C23" s="34">
        <v>3032</v>
      </c>
      <c r="D23" s="34">
        <v>1004</v>
      </c>
      <c r="E23" s="34">
        <v>0</v>
      </c>
      <c r="F23" s="34">
        <v>0</v>
      </c>
      <c r="G23" s="34">
        <v>1317</v>
      </c>
      <c r="H23" s="34">
        <v>0</v>
      </c>
      <c r="I23" s="34">
        <v>14416</v>
      </c>
      <c r="J23" s="34">
        <v>1</v>
      </c>
      <c r="K23" s="20"/>
    </row>
    <row r="24" spans="1:11" ht="13.5" customHeight="1">
      <c r="A24" s="27">
        <v>302</v>
      </c>
      <c r="B24" s="44" t="s">
        <v>537</v>
      </c>
      <c r="C24" s="34">
        <v>3106</v>
      </c>
      <c r="D24" s="34">
        <v>25</v>
      </c>
      <c r="E24" s="34">
        <v>85</v>
      </c>
      <c r="F24" s="34">
        <v>0</v>
      </c>
      <c r="G24" s="34">
        <v>1554</v>
      </c>
      <c r="H24" s="34">
        <v>0</v>
      </c>
      <c r="I24" s="34">
        <v>13062</v>
      </c>
      <c r="J24" s="34">
        <v>0</v>
      </c>
      <c r="K24" s="20"/>
    </row>
    <row r="25" spans="1:11" ht="13.5" customHeight="1">
      <c r="A25" s="27">
        <v>303</v>
      </c>
      <c r="B25" s="44" t="s">
        <v>538</v>
      </c>
      <c r="C25" s="34">
        <v>5619</v>
      </c>
      <c r="D25" s="34">
        <v>130</v>
      </c>
      <c r="E25" s="34">
        <v>0</v>
      </c>
      <c r="F25" s="34">
        <v>2192</v>
      </c>
      <c r="G25" s="34">
        <v>0</v>
      </c>
      <c r="H25" s="34">
        <v>0</v>
      </c>
      <c r="I25" s="34">
        <v>11415</v>
      </c>
      <c r="J25" s="34">
        <v>0</v>
      </c>
      <c r="K25" s="20"/>
    </row>
    <row r="26" spans="1:11" ht="13.5" customHeight="1">
      <c r="A26" s="27">
        <v>304</v>
      </c>
      <c r="B26" s="44" t="s">
        <v>161</v>
      </c>
      <c r="C26" s="34">
        <v>4290</v>
      </c>
      <c r="D26" s="34">
        <v>0</v>
      </c>
      <c r="E26" s="34">
        <v>22</v>
      </c>
      <c r="F26" s="34">
        <v>0</v>
      </c>
      <c r="G26" s="34">
        <v>1319</v>
      </c>
      <c r="H26" s="34"/>
      <c r="I26" s="34">
        <v>15799</v>
      </c>
      <c r="J26" s="34">
        <v>1</v>
      </c>
      <c r="K26" s="20"/>
    </row>
    <row r="27" spans="1:11" ht="13.5" customHeight="1">
      <c r="A27" s="27">
        <v>305</v>
      </c>
      <c r="B27" s="44" t="s">
        <v>162</v>
      </c>
      <c r="C27" s="34">
        <v>3754</v>
      </c>
      <c r="D27" s="34">
        <v>388</v>
      </c>
      <c r="E27" s="34">
        <v>0</v>
      </c>
      <c r="F27" s="34">
        <v>0</v>
      </c>
      <c r="G27" s="34">
        <v>1143</v>
      </c>
      <c r="H27" s="34">
        <v>0</v>
      </c>
      <c r="I27" s="34">
        <v>9335</v>
      </c>
      <c r="J27" s="34">
        <v>0</v>
      </c>
      <c r="K27" s="20"/>
    </row>
    <row r="28" spans="1:11" ht="13.5" customHeight="1">
      <c r="A28" s="27">
        <v>306</v>
      </c>
      <c r="B28" s="44" t="s">
        <v>163</v>
      </c>
      <c r="C28" s="34">
        <v>3963</v>
      </c>
      <c r="D28" s="34">
        <v>32</v>
      </c>
      <c r="E28" s="34">
        <v>0</v>
      </c>
      <c r="F28" s="34">
        <v>0</v>
      </c>
      <c r="G28" s="34">
        <v>1342</v>
      </c>
      <c r="H28" s="34">
        <v>0</v>
      </c>
      <c r="I28" s="34">
        <v>11912</v>
      </c>
      <c r="J28" s="34">
        <v>1</v>
      </c>
      <c r="K28" s="20"/>
    </row>
    <row r="29" spans="1:11" ht="13.5" customHeight="1">
      <c r="A29" s="27">
        <v>307</v>
      </c>
      <c r="B29" s="44" t="s">
        <v>164</v>
      </c>
      <c r="C29" s="34">
        <v>4065</v>
      </c>
      <c r="D29" s="34">
        <v>366</v>
      </c>
      <c r="E29" s="34">
        <v>0</v>
      </c>
      <c r="F29" s="34">
        <v>0</v>
      </c>
      <c r="G29" s="34">
        <v>1270</v>
      </c>
      <c r="H29" s="34">
        <v>0</v>
      </c>
      <c r="I29" s="34">
        <v>17915</v>
      </c>
      <c r="J29" s="34">
        <v>1</v>
      </c>
      <c r="K29" s="20"/>
    </row>
    <row r="30" spans="1:11" ht="13.5" customHeight="1">
      <c r="A30" s="27">
        <v>308</v>
      </c>
      <c r="B30" s="44" t="s">
        <v>539</v>
      </c>
      <c r="C30" s="34">
        <v>2663</v>
      </c>
      <c r="D30" s="34">
        <v>26</v>
      </c>
      <c r="E30" s="34">
        <v>35</v>
      </c>
      <c r="F30" s="34">
        <v>0</v>
      </c>
      <c r="G30" s="34">
        <v>0</v>
      </c>
      <c r="H30" s="34">
        <v>0</v>
      </c>
      <c r="I30" s="34">
        <v>10048</v>
      </c>
      <c r="J30" s="34">
        <v>1</v>
      </c>
      <c r="K30" s="20"/>
    </row>
    <row r="31" spans="1:11" ht="7.5" customHeight="1">
      <c r="A31" s="27"/>
      <c r="B31" s="44"/>
      <c r="C31" s="34"/>
      <c r="D31" s="34"/>
      <c r="E31" s="34"/>
      <c r="F31" s="34"/>
      <c r="G31" s="34"/>
      <c r="H31" s="34"/>
      <c r="I31" s="34"/>
      <c r="J31" s="34"/>
      <c r="K31" s="20"/>
    </row>
    <row r="32" spans="1:11" ht="13.5" customHeight="1">
      <c r="A32" s="20">
        <v>321</v>
      </c>
      <c r="B32" s="44" t="s">
        <v>165</v>
      </c>
      <c r="C32" s="34">
        <v>7811</v>
      </c>
      <c r="D32" s="34">
        <v>329</v>
      </c>
      <c r="E32" s="34">
        <v>0</v>
      </c>
      <c r="F32" s="34">
        <v>0</v>
      </c>
      <c r="G32" s="34">
        <v>2244</v>
      </c>
      <c r="H32" s="34">
        <v>38</v>
      </c>
      <c r="I32" s="34">
        <v>26654</v>
      </c>
      <c r="J32" s="34">
        <v>2</v>
      </c>
      <c r="K32" s="20"/>
    </row>
    <row r="33" spans="1:11" ht="13.5" customHeight="1">
      <c r="A33" s="20">
        <v>322</v>
      </c>
      <c r="B33" s="44" t="s">
        <v>540</v>
      </c>
      <c r="C33" s="34">
        <v>3568</v>
      </c>
      <c r="D33" s="34">
        <v>0</v>
      </c>
      <c r="E33" s="34">
        <v>0</v>
      </c>
      <c r="F33" s="34">
        <v>0</v>
      </c>
      <c r="G33" s="34">
        <v>794</v>
      </c>
      <c r="H33" s="34">
        <v>0</v>
      </c>
      <c r="I33" s="34">
        <v>9415</v>
      </c>
      <c r="J33" s="34">
        <v>0</v>
      </c>
      <c r="K33" s="20"/>
    </row>
    <row r="34" spans="1:11" ht="7.5" customHeight="1">
      <c r="A34" s="20"/>
      <c r="B34" s="44"/>
      <c r="C34" s="34"/>
      <c r="D34" s="34"/>
      <c r="E34" s="34"/>
      <c r="F34" s="34"/>
      <c r="G34" s="34"/>
      <c r="H34" s="34"/>
      <c r="I34" s="34"/>
      <c r="J34" s="34"/>
      <c r="K34" s="20"/>
    </row>
    <row r="35" spans="1:11" ht="13.5" customHeight="1">
      <c r="A35" s="20">
        <v>341</v>
      </c>
      <c r="B35" s="44" t="s">
        <v>166</v>
      </c>
      <c r="C35" s="34">
        <v>4937</v>
      </c>
      <c r="D35" s="34">
        <v>250</v>
      </c>
      <c r="E35" s="34">
        <v>0</v>
      </c>
      <c r="F35" s="34">
        <v>0</v>
      </c>
      <c r="G35" s="34">
        <v>2045</v>
      </c>
      <c r="H35" s="34">
        <v>0</v>
      </c>
      <c r="I35" s="34">
        <v>0</v>
      </c>
      <c r="J35" s="34">
        <v>0</v>
      </c>
      <c r="K35" s="20"/>
    </row>
    <row r="36" spans="1:11" ht="13.5" customHeight="1">
      <c r="A36" s="20">
        <v>342</v>
      </c>
      <c r="B36" s="44" t="s">
        <v>167</v>
      </c>
      <c r="C36" s="34">
        <v>4764</v>
      </c>
      <c r="D36" s="34">
        <v>371</v>
      </c>
      <c r="E36" s="34">
        <v>0</v>
      </c>
      <c r="F36" s="34">
        <v>0</v>
      </c>
      <c r="G36" s="34">
        <v>1821</v>
      </c>
      <c r="H36" s="34">
        <v>0</v>
      </c>
      <c r="I36" s="34">
        <v>0</v>
      </c>
      <c r="J36" s="34">
        <v>0</v>
      </c>
      <c r="K36" s="20"/>
    </row>
    <row r="37" spans="1:11" ht="7.5" customHeight="1">
      <c r="A37" s="20"/>
      <c r="B37" s="44"/>
      <c r="C37" s="34"/>
      <c r="D37" s="34"/>
      <c r="E37" s="34"/>
      <c r="F37" s="34"/>
      <c r="G37" s="34"/>
      <c r="H37" s="34"/>
      <c r="I37" s="34"/>
      <c r="J37" s="34"/>
      <c r="K37" s="20"/>
    </row>
    <row r="38" spans="1:11" ht="13.5" customHeight="1">
      <c r="A38" s="20">
        <v>361</v>
      </c>
      <c r="B38" s="44" t="s">
        <v>168</v>
      </c>
      <c r="C38" s="34">
        <v>8526</v>
      </c>
      <c r="D38" s="34">
        <v>0</v>
      </c>
      <c r="E38" s="34">
        <v>35</v>
      </c>
      <c r="F38" s="34">
        <v>2059</v>
      </c>
      <c r="G38" s="34">
        <v>910</v>
      </c>
      <c r="H38" s="34">
        <v>0</v>
      </c>
      <c r="I38" s="34">
        <v>48290</v>
      </c>
      <c r="J38" s="34">
        <v>1</v>
      </c>
      <c r="K38" s="20"/>
    </row>
    <row r="39" spans="1:11" ht="13.5" customHeight="1">
      <c r="A39" s="20">
        <v>362</v>
      </c>
      <c r="B39" s="44" t="s">
        <v>169</v>
      </c>
      <c r="C39" s="34">
        <v>2253</v>
      </c>
      <c r="D39" s="34">
        <v>703</v>
      </c>
      <c r="E39" s="34">
        <v>29</v>
      </c>
      <c r="F39" s="34">
        <v>1975</v>
      </c>
      <c r="G39" s="34">
        <v>0</v>
      </c>
      <c r="H39" s="34">
        <v>0</v>
      </c>
      <c r="I39" s="34">
        <v>7899</v>
      </c>
      <c r="J39" s="34">
        <v>0</v>
      </c>
      <c r="K39" s="20"/>
    </row>
    <row r="40" spans="1:11" ht="13.5" customHeight="1">
      <c r="A40" s="20">
        <v>363</v>
      </c>
      <c r="B40" s="44" t="s">
        <v>170</v>
      </c>
      <c r="C40" s="34">
        <v>4462</v>
      </c>
      <c r="D40" s="34">
        <v>19</v>
      </c>
      <c r="E40" s="34">
        <v>0</v>
      </c>
      <c r="F40" s="34">
        <v>0</v>
      </c>
      <c r="G40" s="34">
        <v>1625</v>
      </c>
      <c r="H40" s="34">
        <v>0</v>
      </c>
      <c r="I40" s="34">
        <v>10304</v>
      </c>
      <c r="J40" s="34">
        <v>0</v>
      </c>
      <c r="K40" s="20"/>
    </row>
    <row r="41" spans="1:14" ht="7.5" customHeight="1">
      <c r="A41" s="20"/>
      <c r="B41" s="44"/>
      <c r="C41" s="34"/>
      <c r="D41" s="34"/>
      <c r="E41" s="34"/>
      <c r="F41" s="34"/>
      <c r="G41" s="34"/>
      <c r="H41" s="34"/>
      <c r="I41" s="34"/>
      <c r="J41" s="34"/>
      <c r="K41" s="20"/>
      <c r="N41" s="33"/>
    </row>
    <row r="42" spans="1:11" ht="13.5" customHeight="1">
      <c r="A42" s="20">
        <v>381</v>
      </c>
      <c r="B42" s="44" t="s">
        <v>171</v>
      </c>
      <c r="C42" s="34">
        <v>2723</v>
      </c>
      <c r="D42" s="34">
        <v>207</v>
      </c>
      <c r="E42" s="34">
        <v>1068</v>
      </c>
      <c r="F42" s="34">
        <v>1895</v>
      </c>
      <c r="G42" s="34">
        <v>60</v>
      </c>
      <c r="H42" s="34">
        <v>0</v>
      </c>
      <c r="I42" s="34">
        <v>13686</v>
      </c>
      <c r="J42" s="34">
        <v>1</v>
      </c>
      <c r="K42" s="20"/>
    </row>
    <row r="43" spans="1:11" ht="13.5" customHeight="1">
      <c r="A43" s="20">
        <v>382</v>
      </c>
      <c r="B43" s="44" t="s">
        <v>541</v>
      </c>
      <c r="C43" s="34">
        <v>3345</v>
      </c>
      <c r="D43" s="34">
        <v>0</v>
      </c>
      <c r="E43" s="34">
        <v>53</v>
      </c>
      <c r="F43" s="34">
        <v>1185</v>
      </c>
      <c r="G43" s="34">
        <v>0</v>
      </c>
      <c r="H43" s="34">
        <v>0</v>
      </c>
      <c r="I43" s="34">
        <v>13360</v>
      </c>
      <c r="J43" s="34">
        <v>1</v>
      </c>
      <c r="K43" s="20"/>
    </row>
    <row r="44" spans="1:11" ht="13.5" customHeight="1">
      <c r="A44" s="20">
        <v>383</v>
      </c>
      <c r="B44" s="44" t="s">
        <v>311</v>
      </c>
      <c r="C44" s="34">
        <v>2976</v>
      </c>
      <c r="D44" s="34">
        <v>0</v>
      </c>
      <c r="E44" s="34">
        <v>0</v>
      </c>
      <c r="F44" s="34">
        <v>0</v>
      </c>
      <c r="G44" s="34">
        <v>1074</v>
      </c>
      <c r="H44" s="34">
        <v>0</v>
      </c>
      <c r="I44" s="34">
        <v>9510</v>
      </c>
      <c r="J44" s="34">
        <v>0</v>
      </c>
      <c r="K44" s="20"/>
    </row>
    <row r="45" spans="1:11" ht="13.5" customHeight="1">
      <c r="A45" s="20">
        <v>384</v>
      </c>
      <c r="B45" s="44" t="s">
        <v>542</v>
      </c>
      <c r="C45" s="34">
        <v>2348</v>
      </c>
      <c r="D45" s="34">
        <v>184</v>
      </c>
      <c r="E45" s="34">
        <v>0</v>
      </c>
      <c r="F45" s="34">
        <v>0</v>
      </c>
      <c r="G45" s="34">
        <v>1160</v>
      </c>
      <c r="H45" s="34">
        <v>0</v>
      </c>
      <c r="I45" s="34">
        <v>0</v>
      </c>
      <c r="J45" s="34">
        <v>0</v>
      </c>
      <c r="K45" s="20"/>
    </row>
    <row r="46" spans="1:11" ht="13.5" customHeight="1">
      <c r="A46" s="20">
        <v>385</v>
      </c>
      <c r="B46" s="44" t="s">
        <v>312</v>
      </c>
      <c r="C46" s="34">
        <v>2701</v>
      </c>
      <c r="D46" s="34">
        <v>0</v>
      </c>
      <c r="E46" s="34">
        <v>0</v>
      </c>
      <c r="F46" s="34">
        <v>0</v>
      </c>
      <c r="G46" s="34">
        <v>1063</v>
      </c>
      <c r="H46" s="34">
        <v>0</v>
      </c>
      <c r="I46" s="34">
        <v>13219</v>
      </c>
      <c r="J46" s="34">
        <v>1</v>
      </c>
      <c r="K46" s="20"/>
    </row>
    <row r="47" spans="1:11" ht="7.5" customHeight="1">
      <c r="A47" s="20"/>
      <c r="B47" s="44"/>
      <c r="C47" s="34"/>
      <c r="D47" s="34"/>
      <c r="E47" s="34"/>
      <c r="F47" s="34"/>
      <c r="G47" s="34"/>
      <c r="H47" s="34"/>
      <c r="I47" s="34"/>
      <c r="J47" s="34"/>
      <c r="K47" s="20"/>
    </row>
    <row r="48" spans="1:11" ht="13.5" customHeight="1">
      <c r="A48" s="20">
        <v>401</v>
      </c>
      <c r="B48" s="44" t="s">
        <v>172</v>
      </c>
      <c r="C48" s="34">
        <v>11664</v>
      </c>
      <c r="D48" s="34">
        <v>506</v>
      </c>
      <c r="E48" s="34">
        <v>259</v>
      </c>
      <c r="F48" s="34">
        <v>3243</v>
      </c>
      <c r="G48" s="34">
        <v>12</v>
      </c>
      <c r="H48" s="34">
        <v>0</v>
      </c>
      <c r="I48" s="34">
        <v>59591</v>
      </c>
      <c r="J48" s="34">
        <v>1</v>
      </c>
      <c r="K48" s="20"/>
    </row>
    <row r="49" spans="1:11" ht="13.5" customHeight="1">
      <c r="A49" s="20">
        <v>402</v>
      </c>
      <c r="B49" s="44" t="s">
        <v>313</v>
      </c>
      <c r="C49" s="34">
        <v>2864</v>
      </c>
      <c r="D49" s="34">
        <v>0</v>
      </c>
      <c r="E49" s="34">
        <v>230</v>
      </c>
      <c r="F49" s="34">
        <v>61</v>
      </c>
      <c r="G49" s="34">
        <v>896</v>
      </c>
      <c r="H49" s="34">
        <v>0</v>
      </c>
      <c r="I49" s="34">
        <v>17301</v>
      </c>
      <c r="J49" s="34">
        <v>1</v>
      </c>
      <c r="K49" s="20"/>
    </row>
    <row r="50" spans="1:11" ht="13.5" customHeight="1">
      <c r="A50" s="20">
        <v>403</v>
      </c>
      <c r="B50" s="44" t="s">
        <v>173</v>
      </c>
      <c r="C50" s="34">
        <v>2630</v>
      </c>
      <c r="D50" s="34">
        <v>0</v>
      </c>
      <c r="E50" s="34">
        <v>146</v>
      </c>
      <c r="F50" s="34">
        <v>910</v>
      </c>
      <c r="G50" s="34">
        <v>0</v>
      </c>
      <c r="H50" s="34">
        <v>0</v>
      </c>
      <c r="I50" s="34">
        <v>9794</v>
      </c>
      <c r="J50" s="34">
        <v>0</v>
      </c>
      <c r="K50" s="20"/>
    </row>
    <row r="51" spans="1:11" ht="13.5" customHeight="1">
      <c r="A51" s="20">
        <v>404</v>
      </c>
      <c r="B51" s="44" t="s">
        <v>174</v>
      </c>
      <c r="C51" s="34">
        <v>3563</v>
      </c>
      <c r="D51" s="34">
        <v>216</v>
      </c>
      <c r="E51" s="34">
        <v>9</v>
      </c>
      <c r="F51" s="34">
        <v>1071</v>
      </c>
      <c r="G51" s="34">
        <v>0</v>
      </c>
      <c r="H51" s="34">
        <v>0</v>
      </c>
      <c r="I51" s="34">
        <v>14358</v>
      </c>
      <c r="J51" s="34">
        <v>0</v>
      </c>
      <c r="K51" s="20"/>
    </row>
    <row r="52" spans="1:11" ht="13.5" customHeight="1">
      <c r="A52" s="20">
        <v>405</v>
      </c>
      <c r="B52" s="44" t="s">
        <v>175</v>
      </c>
      <c r="C52" s="34">
        <v>7119</v>
      </c>
      <c r="D52" s="34">
        <v>0</v>
      </c>
      <c r="E52" s="34">
        <v>53</v>
      </c>
      <c r="F52" s="34">
        <v>1325</v>
      </c>
      <c r="G52" s="34">
        <v>0</v>
      </c>
      <c r="H52" s="34">
        <v>0</v>
      </c>
      <c r="I52" s="34">
        <v>22923</v>
      </c>
      <c r="J52" s="34">
        <v>1</v>
      </c>
      <c r="K52" s="20"/>
    </row>
    <row r="53" spans="1:11" ht="7.5" customHeight="1">
      <c r="A53" s="20"/>
      <c r="B53" s="44"/>
      <c r="C53" s="34"/>
      <c r="D53" s="34"/>
      <c r="E53" s="34"/>
      <c r="F53" s="34"/>
      <c r="G53" s="34"/>
      <c r="H53" s="34"/>
      <c r="I53" s="34"/>
      <c r="J53" s="34"/>
      <c r="K53" s="20"/>
    </row>
    <row r="54" spans="1:11" ht="13.5" customHeight="1">
      <c r="A54" s="20">
        <v>421</v>
      </c>
      <c r="B54" s="44" t="s">
        <v>176</v>
      </c>
      <c r="C54" s="34">
        <v>2686</v>
      </c>
      <c r="D54" s="34">
        <v>375</v>
      </c>
      <c r="E54" s="34">
        <v>41</v>
      </c>
      <c r="F54" s="34">
        <v>0</v>
      </c>
      <c r="G54" s="34">
        <v>926</v>
      </c>
      <c r="H54" s="34">
        <v>0</v>
      </c>
      <c r="I54" s="34">
        <v>11421</v>
      </c>
      <c r="J54" s="34">
        <v>0</v>
      </c>
      <c r="K54" s="20"/>
    </row>
    <row r="55" spans="1:11" ht="13.5" customHeight="1">
      <c r="A55" s="20">
        <v>422</v>
      </c>
      <c r="B55" s="44" t="s">
        <v>314</v>
      </c>
      <c r="C55" s="34">
        <v>3714</v>
      </c>
      <c r="D55" s="34">
        <v>121</v>
      </c>
      <c r="E55" s="34">
        <v>55</v>
      </c>
      <c r="F55" s="34">
        <v>0</v>
      </c>
      <c r="G55" s="34">
        <v>978</v>
      </c>
      <c r="H55" s="34">
        <v>0</v>
      </c>
      <c r="I55" s="34">
        <v>23715</v>
      </c>
      <c r="J55" s="34">
        <v>1</v>
      </c>
      <c r="K55" s="20"/>
    </row>
    <row r="56" spans="1:11" ht="7.5" customHeight="1">
      <c r="A56" s="20"/>
      <c r="B56" s="44"/>
      <c r="C56" s="34"/>
      <c r="D56" s="34"/>
      <c r="E56" s="34"/>
      <c r="F56" s="34"/>
      <c r="G56" s="34"/>
      <c r="H56" s="34"/>
      <c r="I56" s="34"/>
      <c r="J56" s="34"/>
      <c r="K56" s="20"/>
    </row>
    <row r="57" spans="1:11" ht="13.5" customHeight="1">
      <c r="A57" s="20">
        <v>441</v>
      </c>
      <c r="B57" s="44" t="s">
        <v>177</v>
      </c>
      <c r="C57" s="34">
        <v>3386</v>
      </c>
      <c r="D57" s="34">
        <v>82</v>
      </c>
      <c r="E57" s="34">
        <v>0</v>
      </c>
      <c r="F57" s="34">
        <v>0</v>
      </c>
      <c r="G57" s="34">
        <v>1380</v>
      </c>
      <c r="H57" s="34">
        <v>0</v>
      </c>
      <c r="I57" s="34">
        <v>10593</v>
      </c>
      <c r="J57" s="34">
        <v>0</v>
      </c>
      <c r="K57" s="20"/>
    </row>
    <row r="58" spans="1:11" ht="13.5" customHeight="1">
      <c r="A58" s="20">
        <v>442</v>
      </c>
      <c r="B58" s="44" t="s">
        <v>315</v>
      </c>
      <c r="C58" s="34">
        <v>3954</v>
      </c>
      <c r="D58" s="34">
        <v>278</v>
      </c>
      <c r="E58" s="34">
        <v>0</v>
      </c>
      <c r="F58" s="34">
        <v>0</v>
      </c>
      <c r="G58" s="34">
        <v>1219</v>
      </c>
      <c r="H58" s="34">
        <v>0</v>
      </c>
      <c r="I58" s="34">
        <v>10897</v>
      </c>
      <c r="J58" s="34">
        <v>1</v>
      </c>
      <c r="K58" s="20"/>
    </row>
    <row r="59" spans="1:11" ht="13.5" customHeight="1">
      <c r="A59" s="20">
        <v>443</v>
      </c>
      <c r="B59" s="44" t="s">
        <v>543</v>
      </c>
      <c r="C59" s="34">
        <v>2429</v>
      </c>
      <c r="D59" s="34">
        <v>51</v>
      </c>
      <c r="E59" s="34">
        <v>0</v>
      </c>
      <c r="F59" s="34">
        <v>1560</v>
      </c>
      <c r="G59" s="34">
        <v>27</v>
      </c>
      <c r="H59" s="34">
        <v>0</v>
      </c>
      <c r="I59" s="34">
        <v>1847</v>
      </c>
      <c r="J59" s="34">
        <v>1</v>
      </c>
      <c r="K59" s="20"/>
    </row>
    <row r="60" spans="1:11" ht="13.5" customHeight="1">
      <c r="A60" s="20">
        <v>444</v>
      </c>
      <c r="B60" s="44" t="s">
        <v>544</v>
      </c>
      <c r="C60" s="34">
        <v>1957</v>
      </c>
      <c r="D60" s="34">
        <v>0</v>
      </c>
      <c r="E60" s="34">
        <v>751</v>
      </c>
      <c r="F60" s="34">
        <v>0</v>
      </c>
      <c r="G60" s="34">
        <v>1100</v>
      </c>
      <c r="H60" s="34">
        <v>0</v>
      </c>
      <c r="I60" s="34">
        <v>12340</v>
      </c>
      <c r="J60" s="34">
        <v>1</v>
      </c>
      <c r="K60" s="20"/>
    </row>
    <row r="61" spans="1:11" ht="13.5" customHeight="1">
      <c r="A61" s="20">
        <v>445</v>
      </c>
      <c r="B61" s="44" t="s">
        <v>545</v>
      </c>
      <c r="C61" s="34">
        <v>2350</v>
      </c>
      <c r="D61" s="34">
        <v>300</v>
      </c>
      <c r="E61" s="34">
        <v>0</v>
      </c>
      <c r="F61" s="34">
        <v>0</v>
      </c>
      <c r="G61" s="34">
        <v>1398</v>
      </c>
      <c r="H61" s="34">
        <v>0</v>
      </c>
      <c r="I61" s="34">
        <v>16665</v>
      </c>
      <c r="J61" s="34">
        <v>1</v>
      </c>
      <c r="K61" s="20"/>
    </row>
    <row r="62" spans="1:11" ht="13.5" customHeight="1">
      <c r="A62" s="20">
        <v>446</v>
      </c>
      <c r="B62" s="44" t="s">
        <v>316</v>
      </c>
      <c r="C62" s="34">
        <v>3346</v>
      </c>
      <c r="D62" s="34">
        <v>588</v>
      </c>
      <c r="E62" s="34">
        <v>0</v>
      </c>
      <c r="F62" s="34">
        <v>0</v>
      </c>
      <c r="G62" s="34">
        <v>982</v>
      </c>
      <c r="H62" s="34">
        <v>0</v>
      </c>
      <c r="I62" s="34">
        <v>15487</v>
      </c>
      <c r="J62" s="34">
        <v>1</v>
      </c>
      <c r="K62" s="20"/>
    </row>
    <row r="63" spans="1:11" ht="13.5" customHeight="1">
      <c r="A63" s="20">
        <v>447</v>
      </c>
      <c r="B63" s="44" t="s">
        <v>546</v>
      </c>
      <c r="C63" s="34">
        <v>2436</v>
      </c>
      <c r="D63" s="34">
        <v>247</v>
      </c>
      <c r="E63" s="34">
        <v>0</v>
      </c>
      <c r="F63" s="34">
        <v>1301</v>
      </c>
      <c r="G63" s="34">
        <v>10</v>
      </c>
      <c r="H63" s="34">
        <v>0</v>
      </c>
      <c r="I63" s="34">
        <v>0</v>
      </c>
      <c r="J63" s="34">
        <v>0</v>
      </c>
      <c r="K63" s="20"/>
    </row>
    <row r="64" spans="1:11" ht="7.5" customHeight="1">
      <c r="A64" s="20"/>
      <c r="B64" s="44"/>
      <c r="C64" s="34"/>
      <c r="D64" s="34"/>
      <c r="E64" s="34"/>
      <c r="F64" s="34"/>
      <c r="G64" s="34"/>
      <c r="H64" s="34"/>
      <c r="I64" s="34"/>
      <c r="J64" s="34"/>
      <c r="K64" s="20"/>
    </row>
    <row r="65" spans="1:11" ht="13.5" customHeight="1">
      <c r="A65" s="20">
        <v>462</v>
      </c>
      <c r="B65" s="44" t="s">
        <v>547</v>
      </c>
      <c r="C65" s="34">
        <v>2367</v>
      </c>
      <c r="D65" s="34">
        <v>465</v>
      </c>
      <c r="E65" s="34">
        <v>6</v>
      </c>
      <c r="F65" s="34">
        <v>0</v>
      </c>
      <c r="G65" s="34">
        <v>1113</v>
      </c>
      <c r="H65" s="34">
        <v>30</v>
      </c>
      <c r="I65" s="34">
        <v>31990</v>
      </c>
      <c r="J65" s="34">
        <v>1</v>
      </c>
      <c r="K65" s="20"/>
    </row>
    <row r="66" spans="1:11" ht="13.5" customHeight="1">
      <c r="A66" s="20">
        <v>463</v>
      </c>
      <c r="B66" s="44" t="s">
        <v>317</v>
      </c>
      <c r="C66" s="34">
        <v>2649</v>
      </c>
      <c r="D66" s="34">
        <v>0</v>
      </c>
      <c r="E66" s="34">
        <v>0</v>
      </c>
      <c r="F66" s="34">
        <v>0</v>
      </c>
      <c r="G66" s="34">
        <v>1273</v>
      </c>
      <c r="H66" s="34">
        <v>0</v>
      </c>
      <c r="I66" s="34">
        <v>4467</v>
      </c>
      <c r="J66" s="34">
        <v>0</v>
      </c>
      <c r="K66" s="20"/>
    </row>
    <row r="67" spans="1:11" ht="13.5" customHeight="1">
      <c r="A67" s="20">
        <v>464</v>
      </c>
      <c r="B67" s="44" t="s">
        <v>548</v>
      </c>
      <c r="C67" s="34">
        <v>1751</v>
      </c>
      <c r="D67" s="34">
        <v>22</v>
      </c>
      <c r="E67" s="34">
        <v>65</v>
      </c>
      <c r="F67" s="34">
        <v>0</v>
      </c>
      <c r="G67" s="34">
        <v>679</v>
      </c>
      <c r="H67" s="34">
        <v>0</v>
      </c>
      <c r="I67" s="34">
        <v>8081</v>
      </c>
      <c r="J67" s="34">
        <v>0</v>
      </c>
      <c r="K67" s="20"/>
    </row>
    <row r="68" spans="1:11" ht="13.5" customHeight="1">
      <c r="A68" s="20">
        <v>465</v>
      </c>
      <c r="B68" s="44" t="s">
        <v>549</v>
      </c>
      <c r="C68" s="34">
        <v>4663</v>
      </c>
      <c r="D68" s="34">
        <v>20</v>
      </c>
      <c r="E68" s="34">
        <v>0</v>
      </c>
      <c r="F68" s="34">
        <v>1376</v>
      </c>
      <c r="G68" s="34">
        <v>0</v>
      </c>
      <c r="H68" s="34">
        <v>0</v>
      </c>
      <c r="I68" s="34">
        <v>18379</v>
      </c>
      <c r="J68" s="34">
        <v>0</v>
      </c>
      <c r="K68" s="20"/>
    </row>
    <row r="69" spans="1:11" ht="7.5" customHeight="1">
      <c r="A69" s="20"/>
      <c r="B69" s="44"/>
      <c r="C69" s="34"/>
      <c r="D69" s="34"/>
      <c r="E69" s="34"/>
      <c r="F69" s="34"/>
      <c r="G69" s="34"/>
      <c r="H69" s="34"/>
      <c r="I69" s="34"/>
      <c r="J69" s="34"/>
      <c r="K69" s="20"/>
    </row>
    <row r="70" spans="1:11" ht="13.5" customHeight="1">
      <c r="A70" s="20">
        <v>481</v>
      </c>
      <c r="B70" s="44" t="s">
        <v>550</v>
      </c>
      <c r="C70" s="34">
        <v>2199</v>
      </c>
      <c r="D70" s="34">
        <v>187</v>
      </c>
      <c r="E70" s="34">
        <v>0</v>
      </c>
      <c r="F70" s="34">
        <v>0</v>
      </c>
      <c r="G70" s="34">
        <v>1087</v>
      </c>
      <c r="H70" s="34">
        <v>0</v>
      </c>
      <c r="I70" s="34">
        <v>9336</v>
      </c>
      <c r="J70" s="34">
        <v>1</v>
      </c>
      <c r="K70" s="20"/>
    </row>
    <row r="71" spans="1:11" ht="13.5" customHeight="1">
      <c r="A71" s="20">
        <v>482</v>
      </c>
      <c r="B71" s="44" t="s">
        <v>551</v>
      </c>
      <c r="C71" s="34">
        <v>2082</v>
      </c>
      <c r="D71" s="34">
        <v>0</v>
      </c>
      <c r="E71" s="34">
        <v>0</v>
      </c>
      <c r="F71" s="34">
        <v>0</v>
      </c>
      <c r="G71" s="34">
        <v>941</v>
      </c>
      <c r="H71" s="34">
        <v>0</v>
      </c>
      <c r="I71" s="34">
        <v>8420</v>
      </c>
      <c r="J71" s="34">
        <v>0</v>
      </c>
      <c r="K71" s="20"/>
    </row>
    <row r="72" spans="1:11" ht="7.5" customHeight="1">
      <c r="A72" s="20"/>
      <c r="B72" s="44"/>
      <c r="C72" s="34" t="s">
        <v>552</v>
      </c>
      <c r="D72" s="34"/>
      <c r="E72" s="34"/>
      <c r="F72" s="34"/>
      <c r="G72" s="34"/>
      <c r="H72" s="34"/>
      <c r="I72" s="34"/>
      <c r="J72" s="34"/>
      <c r="K72" s="20"/>
    </row>
    <row r="73" spans="1:11" ht="13.5" customHeight="1">
      <c r="A73" s="20">
        <v>501</v>
      </c>
      <c r="B73" s="44" t="s">
        <v>318</v>
      </c>
      <c r="C73" s="34">
        <v>4185</v>
      </c>
      <c r="D73" s="34">
        <v>439</v>
      </c>
      <c r="E73" s="34">
        <v>0</v>
      </c>
      <c r="F73" s="34">
        <v>0</v>
      </c>
      <c r="G73" s="34">
        <v>1764</v>
      </c>
      <c r="H73" s="34">
        <v>0</v>
      </c>
      <c r="I73" s="34">
        <v>21019</v>
      </c>
      <c r="J73" s="34">
        <v>1</v>
      </c>
      <c r="K73" s="20"/>
    </row>
    <row r="74" spans="1:11" ht="13.5" customHeight="1">
      <c r="A74" s="20">
        <v>502</v>
      </c>
      <c r="B74" s="44" t="s">
        <v>553</v>
      </c>
      <c r="C74" s="34">
        <v>2969</v>
      </c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4">
        <v>9393</v>
      </c>
      <c r="J74" s="34">
        <v>0</v>
      </c>
      <c r="K74" s="20"/>
    </row>
    <row r="75" spans="1:11" ht="13.5" customHeight="1">
      <c r="A75" s="20">
        <v>503</v>
      </c>
      <c r="B75" s="44" t="s">
        <v>554</v>
      </c>
      <c r="C75" s="34">
        <v>0</v>
      </c>
      <c r="D75" s="34">
        <v>0</v>
      </c>
      <c r="E75" s="34">
        <v>1838</v>
      </c>
      <c r="F75" s="34">
        <v>0</v>
      </c>
      <c r="G75" s="34">
        <v>0</v>
      </c>
      <c r="H75" s="34">
        <v>437</v>
      </c>
      <c r="I75" s="34">
        <v>3477</v>
      </c>
      <c r="J75" s="34">
        <v>0</v>
      </c>
      <c r="K75" s="20"/>
    </row>
    <row r="76" spans="1:11" ht="13.5" customHeight="1">
      <c r="A76" s="20">
        <v>504</v>
      </c>
      <c r="B76" s="44" t="s">
        <v>319</v>
      </c>
      <c r="C76" s="34">
        <v>3892</v>
      </c>
      <c r="D76" s="34">
        <v>1798</v>
      </c>
      <c r="E76" s="34">
        <v>120</v>
      </c>
      <c r="F76" s="34">
        <v>0</v>
      </c>
      <c r="G76" s="34">
        <v>2872</v>
      </c>
      <c r="H76" s="34">
        <v>0</v>
      </c>
      <c r="I76" s="34">
        <v>16356</v>
      </c>
      <c r="J76" s="34">
        <v>0</v>
      </c>
      <c r="K76" s="20"/>
    </row>
    <row r="77" spans="1:11" ht="7.5" customHeight="1">
      <c r="A77" s="20"/>
      <c r="B77" s="44"/>
      <c r="C77" s="34"/>
      <c r="D77" s="34"/>
      <c r="E77" s="34"/>
      <c r="F77" s="34"/>
      <c r="G77" s="34"/>
      <c r="H77" s="34"/>
      <c r="I77" s="34"/>
      <c r="J77" s="34"/>
      <c r="K77" s="20"/>
    </row>
    <row r="78" spans="1:11" ht="13.5" customHeight="1">
      <c r="A78" s="20">
        <v>521</v>
      </c>
      <c r="B78" s="44" t="s">
        <v>178</v>
      </c>
      <c r="C78" s="34">
        <v>8634</v>
      </c>
      <c r="D78" s="34">
        <v>167</v>
      </c>
      <c r="E78" s="34">
        <v>0</v>
      </c>
      <c r="F78" s="34">
        <v>1066</v>
      </c>
      <c r="G78" s="34">
        <v>2093</v>
      </c>
      <c r="H78" s="34">
        <v>0</v>
      </c>
      <c r="I78" s="34">
        <v>41527</v>
      </c>
      <c r="J78" s="34">
        <v>0</v>
      </c>
      <c r="K78" s="20"/>
    </row>
    <row r="79" spans="1:11" ht="13.5" customHeight="1">
      <c r="A79" s="20">
        <v>522</v>
      </c>
      <c r="B79" s="44" t="s">
        <v>555</v>
      </c>
      <c r="C79" s="34">
        <v>0</v>
      </c>
      <c r="D79" s="34">
        <v>0</v>
      </c>
      <c r="E79" s="34">
        <v>595</v>
      </c>
      <c r="F79" s="34">
        <v>0</v>
      </c>
      <c r="G79" s="34">
        <v>985</v>
      </c>
      <c r="H79" s="34">
        <v>0</v>
      </c>
      <c r="I79" s="34">
        <v>0</v>
      </c>
      <c r="J79" s="34">
        <v>0</v>
      </c>
      <c r="K79" s="20"/>
    </row>
    <row r="80" spans="1:11" ht="13.5" customHeight="1">
      <c r="A80" s="20">
        <v>523</v>
      </c>
      <c r="B80" s="44" t="s">
        <v>556</v>
      </c>
      <c r="C80" s="34">
        <v>2261</v>
      </c>
      <c r="D80" s="34">
        <v>0</v>
      </c>
      <c r="E80" s="34">
        <v>0</v>
      </c>
      <c r="F80" s="34">
        <v>0</v>
      </c>
      <c r="G80" s="34">
        <v>1007</v>
      </c>
      <c r="H80" s="34">
        <v>0</v>
      </c>
      <c r="I80" s="34">
        <v>5320</v>
      </c>
      <c r="J80" s="34">
        <v>1</v>
      </c>
      <c r="K80" s="20"/>
    </row>
    <row r="81" spans="1:11" ht="13.5" customHeight="1">
      <c r="A81" s="20">
        <v>524</v>
      </c>
      <c r="B81" s="44" t="s">
        <v>557</v>
      </c>
      <c r="C81" s="34">
        <v>2292</v>
      </c>
      <c r="D81" s="34">
        <v>0</v>
      </c>
      <c r="E81" s="34">
        <v>0</v>
      </c>
      <c r="F81" s="34">
        <v>1062</v>
      </c>
      <c r="G81" s="34">
        <v>0</v>
      </c>
      <c r="H81" s="34">
        <v>0</v>
      </c>
      <c r="I81" s="34">
        <v>6800</v>
      </c>
      <c r="J81" s="34">
        <v>0</v>
      </c>
      <c r="K81" s="20"/>
    </row>
    <row r="82" spans="1:11" ht="13.5" customHeight="1">
      <c r="A82" s="20">
        <v>525</v>
      </c>
      <c r="B82" s="44" t="s">
        <v>320</v>
      </c>
      <c r="C82" s="34">
        <v>2216</v>
      </c>
      <c r="D82" s="34">
        <v>178</v>
      </c>
      <c r="E82" s="34">
        <v>147</v>
      </c>
      <c r="F82" s="34">
        <v>0</v>
      </c>
      <c r="G82" s="34">
        <v>1357</v>
      </c>
      <c r="H82" s="34">
        <v>0</v>
      </c>
      <c r="I82" s="34">
        <v>14768</v>
      </c>
      <c r="J82" s="34">
        <v>0</v>
      </c>
      <c r="K82" s="20"/>
    </row>
    <row r="83" spans="1:11" ht="13.5" customHeight="1">
      <c r="A83" s="20">
        <v>526</v>
      </c>
      <c r="B83" s="44" t="s">
        <v>558</v>
      </c>
      <c r="C83" s="34">
        <v>2664</v>
      </c>
      <c r="D83" s="34">
        <v>3</v>
      </c>
      <c r="E83" s="34">
        <v>0</v>
      </c>
      <c r="F83" s="34">
        <v>0</v>
      </c>
      <c r="G83" s="34">
        <v>896</v>
      </c>
      <c r="H83" s="34">
        <v>0</v>
      </c>
      <c r="I83" s="34">
        <v>16780</v>
      </c>
      <c r="J83" s="34">
        <v>0</v>
      </c>
      <c r="K83" s="20"/>
    </row>
    <row r="84" spans="1:11" ht="13.5" customHeight="1">
      <c r="A84" s="20">
        <v>527</v>
      </c>
      <c r="B84" s="44" t="s">
        <v>559</v>
      </c>
      <c r="C84" s="34">
        <v>1828</v>
      </c>
      <c r="D84" s="34">
        <v>0</v>
      </c>
      <c r="E84" s="34">
        <v>0</v>
      </c>
      <c r="F84" s="34">
        <v>900</v>
      </c>
      <c r="G84" s="34">
        <v>0</v>
      </c>
      <c r="H84" s="34">
        <v>0</v>
      </c>
      <c r="I84" s="34">
        <v>0</v>
      </c>
      <c r="J84" s="34">
        <v>0</v>
      </c>
      <c r="K84" s="20"/>
    </row>
    <row r="85" spans="1:11" ht="13.5" customHeight="1">
      <c r="A85" s="46"/>
      <c r="B85" s="47"/>
      <c r="C85" s="67"/>
      <c r="D85" s="67"/>
      <c r="E85" s="67"/>
      <c r="F85" s="67"/>
      <c r="G85" s="67"/>
      <c r="H85" s="67"/>
      <c r="I85" s="67"/>
      <c r="J85" s="67"/>
      <c r="K85" s="20"/>
    </row>
    <row r="86" spans="1:11" ht="13.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</row>
    <row r="87" ht="13.5" customHeight="1"/>
  </sheetData>
  <mergeCells count="10">
    <mergeCell ref="A11:B11"/>
    <mergeCell ref="A12:B12"/>
    <mergeCell ref="J4:J6"/>
    <mergeCell ref="A8:B8"/>
    <mergeCell ref="A9:B9"/>
    <mergeCell ref="A10:B10"/>
    <mergeCell ref="A4:B6"/>
    <mergeCell ref="C4:E5"/>
    <mergeCell ref="F4:H5"/>
    <mergeCell ref="I4:I6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87"/>
  <sheetViews>
    <sheetView workbookViewId="0" topLeftCell="A1">
      <selection activeCell="I19" sqref="I19"/>
    </sheetView>
  </sheetViews>
  <sheetFormatPr defaultColWidth="9.00390625" defaultRowHeight="13.5"/>
  <cols>
    <col min="1" max="1" width="4.625" style="0" customWidth="1"/>
    <col min="2" max="2" width="9.625" style="0" customWidth="1"/>
    <col min="3" max="3" width="7.625" style="0" customWidth="1"/>
    <col min="4" max="4" width="5.625" style="0" customWidth="1"/>
    <col min="5" max="6" width="11.625" style="0" customWidth="1"/>
    <col min="7" max="14" width="8.75390625" style="0" customWidth="1"/>
  </cols>
  <sheetData>
    <row r="1" spans="1:14" ht="13.5" customHeight="1">
      <c r="A1" s="215" t="s">
        <v>563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3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N2" s="21" t="s">
        <v>564</v>
      </c>
    </row>
    <row r="3" spans="1:14" ht="18" customHeight="1" thickTop="1">
      <c r="A3" s="242" t="s">
        <v>565</v>
      </c>
      <c r="B3" s="243"/>
      <c r="C3" s="178" t="s">
        <v>566</v>
      </c>
      <c r="D3" s="353" t="s">
        <v>567</v>
      </c>
      <c r="E3" s="301"/>
      <c r="F3" s="302"/>
      <c r="G3" s="254" t="s">
        <v>568</v>
      </c>
      <c r="H3" s="254" t="s">
        <v>569</v>
      </c>
      <c r="I3" s="26" t="s">
        <v>570</v>
      </c>
      <c r="J3" s="25"/>
      <c r="K3" s="26"/>
      <c r="L3" s="26"/>
      <c r="M3" s="26"/>
      <c r="N3" s="26"/>
    </row>
    <row r="4" spans="1:14" ht="13.5" customHeight="1">
      <c r="A4" s="244"/>
      <c r="B4" s="221"/>
      <c r="C4" s="179"/>
      <c r="D4" s="354"/>
      <c r="E4" s="355"/>
      <c r="F4" s="356"/>
      <c r="G4" s="266"/>
      <c r="H4" s="266"/>
      <c r="I4" s="291" t="s">
        <v>300</v>
      </c>
      <c r="J4" s="325" t="s">
        <v>571</v>
      </c>
      <c r="K4" s="351" t="s">
        <v>572</v>
      </c>
      <c r="L4" s="325" t="s">
        <v>573</v>
      </c>
      <c r="M4" s="351" t="s">
        <v>574</v>
      </c>
      <c r="N4" s="248" t="s">
        <v>348</v>
      </c>
    </row>
    <row r="5" spans="1:14" ht="27" customHeight="1">
      <c r="A5" s="222"/>
      <c r="B5" s="202"/>
      <c r="C5" s="239"/>
      <c r="D5" s="51" t="s">
        <v>575</v>
      </c>
      <c r="E5" s="51" t="s">
        <v>576</v>
      </c>
      <c r="F5" s="52" t="s">
        <v>577</v>
      </c>
      <c r="G5" s="267"/>
      <c r="H5" s="267"/>
      <c r="I5" s="293"/>
      <c r="J5" s="330"/>
      <c r="K5" s="352"/>
      <c r="L5" s="330"/>
      <c r="M5" s="352"/>
      <c r="N5" s="249"/>
    </row>
    <row r="6" spans="1:14" ht="13.5" customHeight="1">
      <c r="A6" s="27"/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100"/>
    </row>
    <row r="7" spans="1:14" ht="13.5" customHeight="1">
      <c r="A7" s="174" t="s">
        <v>578</v>
      </c>
      <c r="B7" s="175"/>
      <c r="C7" s="29">
        <v>350</v>
      </c>
      <c r="D7" s="29">
        <v>28</v>
      </c>
      <c r="E7" s="29">
        <v>1991472</v>
      </c>
      <c r="F7" s="29">
        <v>1993486</v>
      </c>
      <c r="G7" s="29">
        <v>13</v>
      </c>
      <c r="H7" s="29">
        <v>14</v>
      </c>
      <c r="I7" s="29">
        <v>683</v>
      </c>
      <c r="J7" s="29">
        <v>54</v>
      </c>
      <c r="K7" s="29">
        <v>122</v>
      </c>
      <c r="L7" s="29">
        <v>53</v>
      </c>
      <c r="M7" s="29">
        <v>113</v>
      </c>
      <c r="N7" s="29">
        <v>341</v>
      </c>
    </row>
    <row r="8" spans="1:14" s="35" customFormat="1" ht="13.5" customHeight="1">
      <c r="A8" s="347" t="s">
        <v>579</v>
      </c>
      <c r="B8" s="348"/>
      <c r="C8" s="29">
        <v>348</v>
      </c>
      <c r="D8" s="29">
        <v>28</v>
      </c>
      <c r="E8" s="29">
        <v>2086586</v>
      </c>
      <c r="F8" s="29">
        <v>2014379</v>
      </c>
      <c r="G8" s="29">
        <v>13</v>
      </c>
      <c r="H8" s="45" t="s">
        <v>580</v>
      </c>
      <c r="I8" s="35">
        <v>679</v>
      </c>
      <c r="J8" s="35">
        <v>53</v>
      </c>
      <c r="K8" s="35">
        <v>121</v>
      </c>
      <c r="L8" s="35">
        <v>54</v>
      </c>
      <c r="M8" s="35">
        <v>113</v>
      </c>
      <c r="N8" s="35">
        <v>338</v>
      </c>
    </row>
    <row r="9" spans="1:14" s="35" customFormat="1" ht="13.5" customHeight="1">
      <c r="A9" s="347" t="s">
        <v>581</v>
      </c>
      <c r="B9" s="348"/>
      <c r="C9" s="29">
        <v>348</v>
      </c>
      <c r="D9" s="29">
        <v>28</v>
      </c>
      <c r="E9" s="29">
        <v>2191672</v>
      </c>
      <c r="F9" s="29">
        <v>2010632</v>
      </c>
      <c r="G9" s="29">
        <v>14</v>
      </c>
      <c r="H9" s="45" t="s">
        <v>580</v>
      </c>
      <c r="I9" s="35">
        <v>683</v>
      </c>
      <c r="J9" s="35">
        <v>53</v>
      </c>
      <c r="K9" s="35">
        <v>125</v>
      </c>
      <c r="L9" s="35">
        <v>55</v>
      </c>
      <c r="M9" s="35">
        <v>119</v>
      </c>
      <c r="N9" s="35">
        <v>331</v>
      </c>
    </row>
    <row r="10" spans="1:14" s="35" customFormat="1" ht="13.5" customHeight="1">
      <c r="A10" s="347" t="s">
        <v>582</v>
      </c>
      <c r="B10" s="348"/>
      <c r="C10" s="29">
        <v>351</v>
      </c>
      <c r="D10" s="29">
        <v>28</v>
      </c>
      <c r="E10" s="29">
        <v>2232662</v>
      </c>
      <c r="F10" s="29">
        <v>2122210</v>
      </c>
      <c r="G10" s="29">
        <v>17</v>
      </c>
      <c r="H10" s="45">
        <v>17</v>
      </c>
      <c r="I10" s="35">
        <v>699</v>
      </c>
      <c r="J10" s="35">
        <v>55</v>
      </c>
      <c r="K10" s="35">
        <v>129</v>
      </c>
      <c r="L10" s="35">
        <v>57</v>
      </c>
      <c r="M10" s="35">
        <v>118</v>
      </c>
      <c r="N10" s="35">
        <v>340</v>
      </c>
    </row>
    <row r="11" spans="1:14" s="41" customFormat="1" ht="13.5" customHeight="1">
      <c r="A11" s="349" t="s">
        <v>583</v>
      </c>
      <c r="B11" s="350"/>
      <c r="C11" s="209">
        <f>SUM(C13:C83)</f>
        <v>334</v>
      </c>
      <c r="D11" s="209">
        <f aca="true" t="shared" si="0" ref="D11:N11">SUM(D13:D83)</f>
        <v>29</v>
      </c>
      <c r="E11" s="209">
        <f t="shared" si="0"/>
        <v>2419472</v>
      </c>
      <c r="F11" s="209">
        <f t="shared" si="0"/>
        <v>2344606</v>
      </c>
      <c r="G11" s="209">
        <f t="shared" si="0"/>
        <v>18</v>
      </c>
      <c r="H11" s="209">
        <f t="shared" si="0"/>
        <v>17</v>
      </c>
      <c r="I11" s="209">
        <f t="shared" si="0"/>
        <v>684</v>
      </c>
      <c r="J11" s="209">
        <f t="shared" si="0"/>
        <v>53</v>
      </c>
      <c r="K11" s="209">
        <f t="shared" si="0"/>
        <v>128</v>
      </c>
      <c r="L11" s="209">
        <f t="shared" si="0"/>
        <v>54</v>
      </c>
      <c r="M11" s="209">
        <f t="shared" si="0"/>
        <v>112</v>
      </c>
      <c r="N11" s="209">
        <f t="shared" si="0"/>
        <v>337</v>
      </c>
    </row>
    <row r="12" spans="1:14" ht="7.5" customHeight="1">
      <c r="A12" s="27"/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100"/>
    </row>
    <row r="13" spans="1:14" ht="13.5" customHeight="1">
      <c r="A13" s="27">
        <v>201</v>
      </c>
      <c r="B13" s="44" t="s">
        <v>152</v>
      </c>
      <c r="C13" s="29">
        <v>21</v>
      </c>
      <c r="D13" s="29">
        <v>2</v>
      </c>
      <c r="E13" s="29">
        <v>886271</v>
      </c>
      <c r="F13" s="29">
        <v>585113</v>
      </c>
      <c r="G13" s="29">
        <v>3</v>
      </c>
      <c r="H13" s="29">
        <v>1</v>
      </c>
      <c r="I13" s="29">
        <f>SUM(J13:N13)</f>
        <v>38</v>
      </c>
      <c r="J13" s="29">
        <v>4</v>
      </c>
      <c r="K13" s="29">
        <v>4</v>
      </c>
      <c r="L13" s="29">
        <v>5</v>
      </c>
      <c r="M13" s="29">
        <v>9</v>
      </c>
      <c r="N13" s="29">
        <v>16</v>
      </c>
    </row>
    <row r="14" spans="1:14" ht="13.5" customHeight="1">
      <c r="A14" s="27">
        <v>202</v>
      </c>
      <c r="B14" s="44" t="s">
        <v>153</v>
      </c>
      <c r="C14" s="29">
        <v>14</v>
      </c>
      <c r="D14" s="29">
        <v>1</v>
      </c>
      <c r="E14" s="29">
        <v>126653</v>
      </c>
      <c r="F14" s="29">
        <v>82965</v>
      </c>
      <c r="G14" s="29">
        <v>3</v>
      </c>
      <c r="H14" s="29">
        <v>0</v>
      </c>
      <c r="I14" s="29">
        <f aca="true" t="shared" si="1" ref="I14:I20">SUM(J14:N14)</f>
        <v>26</v>
      </c>
      <c r="J14" s="29">
        <v>1</v>
      </c>
      <c r="K14" s="29">
        <v>5</v>
      </c>
      <c r="L14" s="29">
        <v>2</v>
      </c>
      <c r="M14" s="29">
        <v>3</v>
      </c>
      <c r="N14" s="29">
        <v>15</v>
      </c>
    </row>
    <row r="15" spans="1:14" ht="13.5" customHeight="1">
      <c r="A15" s="27">
        <v>203</v>
      </c>
      <c r="B15" s="44" t="s">
        <v>154</v>
      </c>
      <c r="C15" s="29">
        <v>17</v>
      </c>
      <c r="D15" s="29">
        <v>1</v>
      </c>
      <c r="E15" s="29">
        <v>219203</v>
      </c>
      <c r="F15" s="29">
        <v>429661</v>
      </c>
      <c r="G15" s="29">
        <v>0</v>
      </c>
      <c r="H15" s="29">
        <v>1</v>
      </c>
      <c r="I15" s="29">
        <f t="shared" si="1"/>
        <v>47</v>
      </c>
      <c r="J15" s="29">
        <v>2</v>
      </c>
      <c r="K15" s="29">
        <v>10</v>
      </c>
      <c r="L15" s="29">
        <v>2</v>
      </c>
      <c r="M15" s="29">
        <v>5</v>
      </c>
      <c r="N15" s="29">
        <v>28</v>
      </c>
    </row>
    <row r="16" spans="1:14" ht="13.5" customHeight="1">
      <c r="A16" s="27">
        <v>204</v>
      </c>
      <c r="B16" s="44" t="s">
        <v>155</v>
      </c>
      <c r="C16" s="29">
        <v>16</v>
      </c>
      <c r="D16" s="29">
        <v>1</v>
      </c>
      <c r="E16" s="29">
        <v>139634</v>
      </c>
      <c r="F16" s="29">
        <v>195114</v>
      </c>
      <c r="G16" s="29">
        <v>0</v>
      </c>
      <c r="H16" s="29">
        <v>0</v>
      </c>
      <c r="I16" s="29">
        <f t="shared" si="1"/>
        <v>20</v>
      </c>
      <c r="J16" s="29">
        <v>2</v>
      </c>
      <c r="K16" s="29">
        <v>3</v>
      </c>
      <c r="L16" s="29">
        <v>2</v>
      </c>
      <c r="M16" s="29">
        <v>1</v>
      </c>
      <c r="N16" s="29">
        <v>12</v>
      </c>
    </row>
    <row r="17" spans="1:14" ht="13.5" customHeight="1">
      <c r="A17" s="27">
        <v>205</v>
      </c>
      <c r="B17" s="44" t="s">
        <v>156</v>
      </c>
      <c r="C17" s="29">
        <v>20</v>
      </c>
      <c r="D17" s="29">
        <v>1</v>
      </c>
      <c r="E17" s="29">
        <v>130859</v>
      </c>
      <c r="F17" s="29">
        <v>173891</v>
      </c>
      <c r="G17" s="29">
        <v>1</v>
      </c>
      <c r="H17" s="29">
        <v>0</v>
      </c>
      <c r="I17" s="29">
        <f t="shared" si="1"/>
        <v>28</v>
      </c>
      <c r="J17" s="29">
        <v>3</v>
      </c>
      <c r="K17" s="45">
        <v>2</v>
      </c>
      <c r="L17" s="29">
        <v>1</v>
      </c>
      <c r="M17" s="29">
        <v>2</v>
      </c>
      <c r="N17" s="29">
        <v>20</v>
      </c>
    </row>
    <row r="18" spans="1:14" ht="13.5" customHeight="1">
      <c r="A18" s="27">
        <v>206</v>
      </c>
      <c r="B18" s="44" t="s">
        <v>157</v>
      </c>
      <c r="C18" s="29">
        <v>11</v>
      </c>
      <c r="D18" s="29">
        <v>2</v>
      </c>
      <c r="E18" s="29">
        <v>63690</v>
      </c>
      <c r="F18" s="29">
        <v>31413</v>
      </c>
      <c r="G18" s="29">
        <v>1</v>
      </c>
      <c r="H18" s="29">
        <v>0</v>
      </c>
      <c r="I18" s="29">
        <f t="shared" si="1"/>
        <v>15</v>
      </c>
      <c r="J18" s="29">
        <v>3</v>
      </c>
      <c r="K18" s="29">
        <v>1</v>
      </c>
      <c r="L18" s="29">
        <v>1</v>
      </c>
      <c r="M18" s="29">
        <v>2</v>
      </c>
      <c r="N18" s="29">
        <v>8</v>
      </c>
    </row>
    <row r="19" spans="1:14" ht="13.5" customHeight="1">
      <c r="A19" s="27">
        <v>207</v>
      </c>
      <c r="B19" s="44" t="s">
        <v>158</v>
      </c>
      <c r="C19" s="29">
        <v>17</v>
      </c>
      <c r="D19" s="29">
        <v>1</v>
      </c>
      <c r="E19" s="29">
        <v>60291</v>
      </c>
      <c r="F19" s="29">
        <v>40275</v>
      </c>
      <c r="G19" s="29">
        <v>0</v>
      </c>
      <c r="H19" s="29">
        <v>1</v>
      </c>
      <c r="I19" s="29">
        <f t="shared" si="1"/>
        <v>7</v>
      </c>
      <c r="J19" s="29">
        <v>1</v>
      </c>
      <c r="K19" s="45">
        <v>0</v>
      </c>
      <c r="L19" s="29">
        <v>2</v>
      </c>
      <c r="M19" s="29">
        <v>2</v>
      </c>
      <c r="N19" s="29">
        <v>2</v>
      </c>
    </row>
    <row r="20" spans="1:14" ht="13.5" customHeight="1">
      <c r="A20" s="27">
        <v>208</v>
      </c>
      <c r="B20" s="44" t="s">
        <v>159</v>
      </c>
      <c r="C20" s="29">
        <v>11</v>
      </c>
      <c r="D20" s="29">
        <v>1</v>
      </c>
      <c r="E20" s="29">
        <v>107742</v>
      </c>
      <c r="F20" s="29">
        <v>154780</v>
      </c>
      <c r="G20" s="29">
        <v>1</v>
      </c>
      <c r="H20" s="29">
        <v>1</v>
      </c>
      <c r="I20" s="29">
        <f t="shared" si="1"/>
        <v>27</v>
      </c>
      <c r="J20" s="29">
        <v>1</v>
      </c>
      <c r="K20" s="29">
        <v>2</v>
      </c>
      <c r="L20" s="29">
        <v>1</v>
      </c>
      <c r="M20" s="29">
        <v>1</v>
      </c>
      <c r="N20" s="29">
        <v>22</v>
      </c>
    </row>
    <row r="21" spans="1:14" ht="7.5" customHeight="1">
      <c r="A21" s="27"/>
      <c r="B21" s="44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13.5" customHeight="1">
      <c r="A22" s="27">
        <v>301</v>
      </c>
      <c r="B22" s="44" t="s">
        <v>160</v>
      </c>
      <c r="C22" s="29">
        <v>4</v>
      </c>
      <c r="D22" s="45">
        <v>0</v>
      </c>
      <c r="E22" s="45">
        <v>0</v>
      </c>
      <c r="F22" s="45">
        <v>0</v>
      </c>
      <c r="G22" s="45">
        <v>0</v>
      </c>
      <c r="H22" s="29">
        <v>0</v>
      </c>
      <c r="I22" s="29">
        <f aca="true" t="shared" si="2" ref="I22:I29">SUM(J22:N22)</f>
        <v>9</v>
      </c>
      <c r="J22" s="29">
        <v>1</v>
      </c>
      <c r="K22" s="29">
        <v>2</v>
      </c>
      <c r="L22" s="45">
        <v>1</v>
      </c>
      <c r="M22" s="29">
        <v>2</v>
      </c>
      <c r="N22" s="29">
        <v>3</v>
      </c>
    </row>
    <row r="23" spans="1:14" ht="13.5" customHeight="1">
      <c r="A23" s="27">
        <v>302</v>
      </c>
      <c r="B23" s="44" t="s">
        <v>537</v>
      </c>
      <c r="C23" s="29">
        <v>2</v>
      </c>
      <c r="D23" s="45">
        <v>0</v>
      </c>
      <c r="E23" s="45">
        <v>0</v>
      </c>
      <c r="F23" s="45">
        <v>0</v>
      </c>
      <c r="G23" s="45">
        <v>0</v>
      </c>
      <c r="H23" s="29">
        <v>0</v>
      </c>
      <c r="I23" s="29">
        <f t="shared" si="2"/>
        <v>9</v>
      </c>
      <c r="J23" s="29">
        <v>0</v>
      </c>
      <c r="K23" s="29">
        <v>4</v>
      </c>
      <c r="L23" s="29">
        <v>0</v>
      </c>
      <c r="M23" s="29">
        <v>1</v>
      </c>
      <c r="N23" s="29">
        <v>4</v>
      </c>
    </row>
    <row r="24" spans="1:14" ht="13.5" customHeight="1">
      <c r="A24" s="27">
        <v>303</v>
      </c>
      <c r="B24" s="44" t="s">
        <v>538</v>
      </c>
      <c r="C24" s="29">
        <v>23</v>
      </c>
      <c r="D24" s="45">
        <v>0</v>
      </c>
      <c r="E24" s="45">
        <v>0</v>
      </c>
      <c r="F24" s="45">
        <v>0</v>
      </c>
      <c r="G24" s="45">
        <v>0</v>
      </c>
      <c r="H24" s="29">
        <v>0</v>
      </c>
      <c r="I24" s="29">
        <f t="shared" si="2"/>
        <v>13</v>
      </c>
      <c r="J24" s="29">
        <v>1</v>
      </c>
      <c r="K24" s="29">
        <v>5</v>
      </c>
      <c r="L24" s="29">
        <v>0</v>
      </c>
      <c r="M24" s="29">
        <v>4</v>
      </c>
      <c r="N24" s="29">
        <v>3</v>
      </c>
    </row>
    <row r="25" spans="1:14" ht="13.5" customHeight="1">
      <c r="A25" s="27">
        <v>304</v>
      </c>
      <c r="B25" s="44" t="s">
        <v>161</v>
      </c>
      <c r="C25" s="29">
        <v>5</v>
      </c>
      <c r="D25" s="29">
        <v>1</v>
      </c>
      <c r="E25" s="29">
        <v>22586</v>
      </c>
      <c r="F25" s="29">
        <v>22446</v>
      </c>
      <c r="G25" s="45">
        <v>0</v>
      </c>
      <c r="H25" s="29">
        <v>0</v>
      </c>
      <c r="I25" s="29">
        <f t="shared" si="2"/>
        <v>9</v>
      </c>
      <c r="J25" s="29">
        <v>1</v>
      </c>
      <c r="K25" s="29">
        <v>2</v>
      </c>
      <c r="L25" s="29">
        <v>0</v>
      </c>
      <c r="M25" s="29">
        <v>1</v>
      </c>
      <c r="N25" s="29">
        <v>5</v>
      </c>
    </row>
    <row r="26" spans="1:14" ht="13.5" customHeight="1">
      <c r="A26" s="27">
        <v>305</v>
      </c>
      <c r="B26" s="44" t="s">
        <v>162</v>
      </c>
      <c r="C26" s="29">
        <v>1</v>
      </c>
      <c r="D26" s="45">
        <v>0</v>
      </c>
      <c r="E26" s="45">
        <v>0</v>
      </c>
      <c r="F26" s="45">
        <v>0</v>
      </c>
      <c r="G26" s="29">
        <v>1</v>
      </c>
      <c r="H26" s="29">
        <v>0</v>
      </c>
      <c r="I26" s="29">
        <f t="shared" si="2"/>
        <v>11</v>
      </c>
      <c r="J26" s="29">
        <v>0</v>
      </c>
      <c r="K26" s="29">
        <v>6</v>
      </c>
      <c r="L26" s="29">
        <v>1</v>
      </c>
      <c r="M26" s="29">
        <v>1</v>
      </c>
      <c r="N26" s="29">
        <v>3</v>
      </c>
    </row>
    <row r="27" spans="1:14" ht="13.5" customHeight="1">
      <c r="A27" s="27">
        <v>306</v>
      </c>
      <c r="B27" s="44" t="s">
        <v>163</v>
      </c>
      <c r="C27" s="29">
        <v>1</v>
      </c>
      <c r="D27" s="45">
        <v>0</v>
      </c>
      <c r="E27" s="45">
        <v>0</v>
      </c>
      <c r="F27" s="45">
        <v>0</v>
      </c>
      <c r="G27" s="45">
        <v>0</v>
      </c>
      <c r="H27" s="29">
        <v>0</v>
      </c>
      <c r="I27" s="29">
        <f t="shared" si="2"/>
        <v>5</v>
      </c>
      <c r="J27" s="29">
        <v>1</v>
      </c>
      <c r="K27" s="29">
        <v>2</v>
      </c>
      <c r="L27" s="29">
        <v>0</v>
      </c>
      <c r="M27" s="29">
        <v>1</v>
      </c>
      <c r="N27" s="29">
        <v>1</v>
      </c>
    </row>
    <row r="28" spans="1:14" ht="13.5" customHeight="1">
      <c r="A28" s="27">
        <v>307</v>
      </c>
      <c r="B28" s="44" t="s">
        <v>164</v>
      </c>
      <c r="C28" s="29">
        <v>1</v>
      </c>
      <c r="D28" s="45">
        <v>0</v>
      </c>
      <c r="E28" s="45">
        <v>0</v>
      </c>
      <c r="F28" s="45">
        <v>0</v>
      </c>
      <c r="G28" s="29">
        <v>1</v>
      </c>
      <c r="H28" s="29">
        <v>0</v>
      </c>
      <c r="I28" s="29">
        <f t="shared" si="2"/>
        <v>17</v>
      </c>
      <c r="J28" s="29">
        <v>2</v>
      </c>
      <c r="K28" s="29">
        <v>2</v>
      </c>
      <c r="L28" s="29">
        <v>1</v>
      </c>
      <c r="M28" s="29">
        <v>1</v>
      </c>
      <c r="N28" s="29">
        <v>11</v>
      </c>
    </row>
    <row r="29" spans="1:14" ht="13.5" customHeight="1">
      <c r="A29" s="27">
        <v>308</v>
      </c>
      <c r="B29" s="44" t="s">
        <v>539</v>
      </c>
      <c r="C29" s="29">
        <v>1</v>
      </c>
      <c r="D29" s="45">
        <v>0</v>
      </c>
      <c r="E29" s="45">
        <v>0</v>
      </c>
      <c r="F29" s="45">
        <v>0</v>
      </c>
      <c r="G29" s="45">
        <v>0</v>
      </c>
      <c r="H29" s="29">
        <v>0</v>
      </c>
      <c r="I29" s="29">
        <f t="shared" si="2"/>
        <v>3</v>
      </c>
      <c r="J29" s="29">
        <v>0</v>
      </c>
      <c r="K29" s="29">
        <v>1</v>
      </c>
      <c r="L29" s="29">
        <v>0</v>
      </c>
      <c r="M29" s="29">
        <v>1</v>
      </c>
      <c r="N29" s="29">
        <v>1</v>
      </c>
    </row>
    <row r="30" spans="1:14" ht="7.5" customHeight="1">
      <c r="A30" s="27"/>
      <c r="B30" s="44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ht="13.5" customHeight="1">
      <c r="A31" s="20">
        <v>321</v>
      </c>
      <c r="B31" s="44" t="s">
        <v>165</v>
      </c>
      <c r="C31" s="29">
        <v>11</v>
      </c>
      <c r="D31" s="45">
        <v>0</v>
      </c>
      <c r="E31" s="45">
        <v>0</v>
      </c>
      <c r="F31" s="45">
        <v>0</v>
      </c>
      <c r="G31" s="29">
        <v>1</v>
      </c>
      <c r="H31" s="29">
        <v>0</v>
      </c>
      <c r="I31" s="29">
        <f>SUM(J31:N31)</f>
        <v>9</v>
      </c>
      <c r="J31" s="29">
        <v>1</v>
      </c>
      <c r="K31" s="29">
        <v>2</v>
      </c>
      <c r="L31" s="29">
        <v>1</v>
      </c>
      <c r="M31" s="29">
        <v>2</v>
      </c>
      <c r="N31" s="29">
        <v>3</v>
      </c>
    </row>
    <row r="32" spans="1:14" ht="13.5" customHeight="1">
      <c r="A32" s="20">
        <v>322</v>
      </c>
      <c r="B32" s="44" t="s">
        <v>540</v>
      </c>
      <c r="C32" s="29">
        <v>5</v>
      </c>
      <c r="D32" s="45">
        <v>0</v>
      </c>
      <c r="E32" s="45">
        <v>0</v>
      </c>
      <c r="F32" s="45">
        <v>0</v>
      </c>
      <c r="G32" s="45">
        <v>0</v>
      </c>
      <c r="H32" s="29">
        <v>1</v>
      </c>
      <c r="I32" s="29">
        <f>SUM(J32:N32)</f>
        <v>6</v>
      </c>
      <c r="J32" s="29">
        <v>0</v>
      </c>
      <c r="K32" s="29">
        <v>1</v>
      </c>
      <c r="L32" s="29">
        <v>0</v>
      </c>
      <c r="M32" s="29">
        <v>2</v>
      </c>
      <c r="N32" s="29">
        <v>3</v>
      </c>
    </row>
    <row r="33" spans="1:14" ht="7.5" customHeight="1">
      <c r="A33" s="89"/>
      <c r="B33" s="44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4" ht="13.5" customHeight="1">
      <c r="A34" s="20">
        <v>341</v>
      </c>
      <c r="B34" s="44" t="s">
        <v>166</v>
      </c>
      <c r="C34" s="29">
        <v>5</v>
      </c>
      <c r="D34" s="45">
        <v>0</v>
      </c>
      <c r="E34" s="45">
        <v>0</v>
      </c>
      <c r="F34" s="45">
        <v>0</v>
      </c>
      <c r="G34" s="29">
        <v>2</v>
      </c>
      <c r="H34" s="29">
        <v>1</v>
      </c>
      <c r="I34" s="29">
        <f>SUM(J34:N34)</f>
        <v>16</v>
      </c>
      <c r="J34" s="29">
        <v>1</v>
      </c>
      <c r="K34" s="29">
        <v>4</v>
      </c>
      <c r="L34" s="29">
        <v>3</v>
      </c>
      <c r="M34" s="29">
        <v>1</v>
      </c>
      <c r="N34" s="29">
        <v>7</v>
      </c>
    </row>
    <row r="35" spans="1:14" ht="13.5" customHeight="1">
      <c r="A35" s="20">
        <v>342</v>
      </c>
      <c r="B35" s="44" t="s">
        <v>167</v>
      </c>
      <c r="C35" s="29">
        <v>4</v>
      </c>
      <c r="D35" s="45">
        <v>0</v>
      </c>
      <c r="E35" s="45">
        <v>0</v>
      </c>
      <c r="F35" s="45">
        <v>0</v>
      </c>
      <c r="G35" s="29">
        <v>1</v>
      </c>
      <c r="H35" s="29">
        <v>2</v>
      </c>
      <c r="I35" s="29">
        <f>SUM(J35:N35)</f>
        <v>12</v>
      </c>
      <c r="J35" s="29">
        <v>3</v>
      </c>
      <c r="K35" s="29">
        <v>2</v>
      </c>
      <c r="L35" s="29">
        <v>2</v>
      </c>
      <c r="M35" s="29">
        <v>0</v>
      </c>
      <c r="N35" s="29">
        <v>5</v>
      </c>
    </row>
    <row r="36" spans="1:14" ht="6.75" customHeight="1">
      <c r="A36" s="20"/>
      <c r="B36" s="44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4" ht="13.5" customHeight="1">
      <c r="A37" s="20">
        <v>361</v>
      </c>
      <c r="B37" s="44" t="s">
        <v>168</v>
      </c>
      <c r="C37" s="29">
        <v>8</v>
      </c>
      <c r="D37" s="29">
        <v>1</v>
      </c>
      <c r="E37" s="29">
        <v>38080</v>
      </c>
      <c r="F37" s="29">
        <v>18342</v>
      </c>
      <c r="G37" s="29">
        <v>0</v>
      </c>
      <c r="H37" s="29">
        <v>0</v>
      </c>
      <c r="I37" s="29">
        <f>SUM(J37:N37)</f>
        <v>15</v>
      </c>
      <c r="J37" s="29">
        <v>2</v>
      </c>
      <c r="K37" s="29">
        <v>4</v>
      </c>
      <c r="L37" s="29">
        <v>0</v>
      </c>
      <c r="M37" s="29">
        <v>4</v>
      </c>
      <c r="N37" s="29">
        <v>5</v>
      </c>
    </row>
    <row r="38" spans="1:14" ht="13.5" customHeight="1">
      <c r="A38" s="20">
        <v>362</v>
      </c>
      <c r="B38" s="44" t="s">
        <v>169</v>
      </c>
      <c r="C38" s="45">
        <v>0</v>
      </c>
      <c r="D38" s="45">
        <v>0</v>
      </c>
      <c r="E38" s="45">
        <v>0</v>
      </c>
      <c r="F38" s="45">
        <v>0</v>
      </c>
      <c r="G38" s="45">
        <v>0</v>
      </c>
      <c r="H38" s="29">
        <v>0</v>
      </c>
      <c r="I38" s="29">
        <f>SUM(J38:N38)</f>
        <v>9</v>
      </c>
      <c r="J38" s="29">
        <v>1</v>
      </c>
      <c r="K38" s="29">
        <v>2</v>
      </c>
      <c r="L38" s="29">
        <v>1</v>
      </c>
      <c r="M38" s="29">
        <v>1</v>
      </c>
      <c r="N38" s="29">
        <v>4</v>
      </c>
    </row>
    <row r="39" spans="1:14" ht="13.5" customHeight="1">
      <c r="A39" s="20">
        <v>363</v>
      </c>
      <c r="B39" s="44" t="s">
        <v>170</v>
      </c>
      <c r="C39" s="29">
        <v>5</v>
      </c>
      <c r="D39" s="29">
        <v>1</v>
      </c>
      <c r="E39" s="29">
        <v>49687</v>
      </c>
      <c r="F39" s="29">
        <v>56292</v>
      </c>
      <c r="G39" s="45">
        <v>0</v>
      </c>
      <c r="H39" s="29">
        <v>0</v>
      </c>
      <c r="I39" s="29">
        <f>SUM(J39:N39)</f>
        <v>17</v>
      </c>
      <c r="J39" s="29">
        <v>1</v>
      </c>
      <c r="K39" s="29">
        <v>2</v>
      </c>
      <c r="L39" s="29">
        <v>5</v>
      </c>
      <c r="M39" s="29">
        <v>2</v>
      </c>
      <c r="N39" s="29">
        <v>7</v>
      </c>
    </row>
    <row r="40" spans="1:14" ht="7.5" customHeight="1">
      <c r="A40" s="20"/>
      <c r="B40" s="44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</row>
    <row r="41" spans="1:14" ht="13.5" customHeight="1">
      <c r="A41" s="20">
        <v>381</v>
      </c>
      <c r="B41" s="44" t="s">
        <v>171</v>
      </c>
      <c r="C41" s="29">
        <v>5</v>
      </c>
      <c r="D41" s="45">
        <v>0</v>
      </c>
      <c r="E41" s="45">
        <v>0</v>
      </c>
      <c r="F41" s="45">
        <v>0</v>
      </c>
      <c r="G41" s="45">
        <v>0</v>
      </c>
      <c r="H41" s="29">
        <v>0</v>
      </c>
      <c r="I41" s="29">
        <f>SUM(J41:N41)</f>
        <v>11</v>
      </c>
      <c r="J41" s="29">
        <v>1</v>
      </c>
      <c r="K41" s="29">
        <v>0</v>
      </c>
      <c r="L41" s="29">
        <v>0</v>
      </c>
      <c r="M41" s="29">
        <v>1</v>
      </c>
      <c r="N41" s="29">
        <v>9</v>
      </c>
    </row>
    <row r="42" spans="1:14" ht="13.5" customHeight="1">
      <c r="A42" s="20">
        <v>382</v>
      </c>
      <c r="B42" s="44" t="s">
        <v>541</v>
      </c>
      <c r="C42" s="29">
        <v>2</v>
      </c>
      <c r="D42" s="45">
        <v>0</v>
      </c>
      <c r="E42" s="45">
        <v>0</v>
      </c>
      <c r="F42" s="45">
        <v>0</v>
      </c>
      <c r="G42" s="45">
        <v>0</v>
      </c>
      <c r="H42" s="29">
        <v>0</v>
      </c>
      <c r="I42" s="29">
        <f>SUM(J42:N42)</f>
        <v>3</v>
      </c>
      <c r="J42" s="29">
        <v>0</v>
      </c>
      <c r="K42" s="29">
        <v>0</v>
      </c>
      <c r="L42" s="29">
        <v>0</v>
      </c>
      <c r="M42" s="29">
        <v>1</v>
      </c>
      <c r="N42" s="29">
        <v>2</v>
      </c>
    </row>
    <row r="43" spans="1:14" ht="13.5" customHeight="1">
      <c r="A43" s="20">
        <v>383</v>
      </c>
      <c r="B43" s="44" t="s">
        <v>311</v>
      </c>
      <c r="C43" s="29">
        <v>5</v>
      </c>
      <c r="D43" s="45">
        <v>0</v>
      </c>
      <c r="E43" s="45">
        <v>0</v>
      </c>
      <c r="F43" s="45">
        <v>0</v>
      </c>
      <c r="G43" s="45">
        <v>0</v>
      </c>
      <c r="H43" s="29">
        <v>0</v>
      </c>
      <c r="I43" s="29">
        <f>SUM(J43:N43)</f>
        <v>5</v>
      </c>
      <c r="J43" s="29">
        <v>1</v>
      </c>
      <c r="K43" s="29">
        <v>1</v>
      </c>
      <c r="L43" s="29">
        <v>1</v>
      </c>
      <c r="M43" s="29">
        <v>1</v>
      </c>
      <c r="N43" s="29">
        <v>1</v>
      </c>
    </row>
    <row r="44" spans="1:14" ht="13.5" customHeight="1">
      <c r="A44" s="20">
        <v>384</v>
      </c>
      <c r="B44" s="44" t="s">
        <v>542</v>
      </c>
      <c r="C44" s="29">
        <v>2</v>
      </c>
      <c r="D44" s="29">
        <v>1</v>
      </c>
      <c r="E44" s="29">
        <v>14303</v>
      </c>
      <c r="F44" s="29">
        <v>4048</v>
      </c>
      <c r="G44" s="45">
        <v>0</v>
      </c>
      <c r="H44" s="29">
        <v>1</v>
      </c>
      <c r="I44" s="29">
        <f>SUM(J44:N44)</f>
        <v>8</v>
      </c>
      <c r="J44" s="29">
        <v>2</v>
      </c>
      <c r="K44" s="29">
        <v>0</v>
      </c>
      <c r="L44" s="29">
        <v>2</v>
      </c>
      <c r="M44" s="29">
        <v>2</v>
      </c>
      <c r="N44" s="29">
        <v>2</v>
      </c>
    </row>
    <row r="45" spans="1:14" ht="13.5" customHeight="1">
      <c r="A45" s="20">
        <v>385</v>
      </c>
      <c r="B45" s="44" t="s">
        <v>312</v>
      </c>
      <c r="C45" s="29">
        <v>3</v>
      </c>
      <c r="D45" s="45">
        <v>0</v>
      </c>
      <c r="E45" s="45">
        <v>0</v>
      </c>
      <c r="F45" s="45">
        <v>0</v>
      </c>
      <c r="G45" s="45">
        <v>0</v>
      </c>
      <c r="H45" s="29">
        <v>0</v>
      </c>
      <c r="I45" s="29">
        <f>SUM(J45:N45)</f>
        <v>9</v>
      </c>
      <c r="J45" s="29">
        <v>0</v>
      </c>
      <c r="K45" s="29">
        <v>2</v>
      </c>
      <c r="L45" s="29">
        <v>0</v>
      </c>
      <c r="M45" s="29">
        <v>0</v>
      </c>
      <c r="N45" s="29">
        <v>7</v>
      </c>
    </row>
    <row r="46" spans="1:14" ht="7.5" customHeight="1">
      <c r="A46" s="89"/>
      <c r="B46" s="4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7" spans="1:14" ht="13.5" customHeight="1">
      <c r="A47" s="20">
        <v>401</v>
      </c>
      <c r="B47" s="44" t="s">
        <v>172</v>
      </c>
      <c r="C47" s="29">
        <v>8</v>
      </c>
      <c r="D47" s="45">
        <v>1</v>
      </c>
      <c r="E47" s="45">
        <v>93044</v>
      </c>
      <c r="F47" s="45">
        <v>162586</v>
      </c>
      <c r="G47" s="29">
        <v>0</v>
      </c>
      <c r="H47" s="29">
        <v>1</v>
      </c>
      <c r="I47" s="29">
        <f>SUM(J47:N47)</f>
        <v>8</v>
      </c>
      <c r="J47" s="29">
        <v>1</v>
      </c>
      <c r="K47" s="29">
        <v>2</v>
      </c>
      <c r="L47" s="29">
        <v>0</v>
      </c>
      <c r="M47" s="29">
        <v>3</v>
      </c>
      <c r="N47" s="29">
        <v>2</v>
      </c>
    </row>
    <row r="48" spans="1:14" ht="13.5" customHeight="1">
      <c r="A48" s="20">
        <v>402</v>
      </c>
      <c r="B48" s="44" t="s">
        <v>313</v>
      </c>
      <c r="C48" s="29">
        <v>5</v>
      </c>
      <c r="D48" s="29">
        <v>1</v>
      </c>
      <c r="E48" s="29">
        <v>19523</v>
      </c>
      <c r="F48" s="29">
        <v>7657</v>
      </c>
      <c r="G48" s="29">
        <v>0</v>
      </c>
      <c r="H48" s="29">
        <v>0</v>
      </c>
      <c r="I48" s="29">
        <f>SUM(J48:N48)</f>
        <v>9</v>
      </c>
      <c r="J48" s="29">
        <v>0</v>
      </c>
      <c r="K48" s="29">
        <v>5</v>
      </c>
      <c r="L48" s="29">
        <v>0</v>
      </c>
      <c r="M48" s="29">
        <v>1</v>
      </c>
      <c r="N48" s="29">
        <v>3</v>
      </c>
    </row>
    <row r="49" spans="1:14" ht="13.5" customHeight="1">
      <c r="A49" s="20">
        <v>403</v>
      </c>
      <c r="B49" s="44" t="s">
        <v>173</v>
      </c>
      <c r="C49" s="29">
        <v>1</v>
      </c>
      <c r="D49" s="45">
        <v>0</v>
      </c>
      <c r="E49" s="45">
        <v>0</v>
      </c>
      <c r="F49" s="45">
        <v>0</v>
      </c>
      <c r="G49" s="29">
        <v>0</v>
      </c>
      <c r="H49" s="29">
        <v>1</v>
      </c>
      <c r="I49" s="29">
        <f>SUM(J49:N49)</f>
        <v>10</v>
      </c>
      <c r="J49" s="29">
        <v>0</v>
      </c>
      <c r="K49" s="29">
        <v>4</v>
      </c>
      <c r="L49" s="29">
        <v>0</v>
      </c>
      <c r="M49" s="29">
        <v>3</v>
      </c>
      <c r="N49" s="29">
        <v>3</v>
      </c>
    </row>
    <row r="50" spans="1:14" ht="13.5" customHeight="1">
      <c r="A50" s="20">
        <v>404</v>
      </c>
      <c r="B50" s="44" t="s">
        <v>174</v>
      </c>
      <c r="C50" s="29">
        <v>1</v>
      </c>
      <c r="D50" s="45">
        <v>0</v>
      </c>
      <c r="E50" s="45">
        <v>0</v>
      </c>
      <c r="F50" s="45">
        <v>0</v>
      </c>
      <c r="G50" s="29">
        <v>0</v>
      </c>
      <c r="H50" s="29">
        <v>0</v>
      </c>
      <c r="I50" s="29">
        <f>SUM(J50:N50)</f>
        <v>7</v>
      </c>
      <c r="J50" s="29">
        <v>1</v>
      </c>
      <c r="K50" s="29">
        <v>2</v>
      </c>
      <c r="L50" s="29">
        <v>1</v>
      </c>
      <c r="M50" s="29">
        <v>1</v>
      </c>
      <c r="N50" s="29">
        <v>2</v>
      </c>
    </row>
    <row r="51" spans="1:14" ht="13.5" customHeight="1">
      <c r="A51" s="20">
        <v>405</v>
      </c>
      <c r="B51" s="44" t="s">
        <v>175</v>
      </c>
      <c r="C51" s="29">
        <v>5</v>
      </c>
      <c r="D51" s="29">
        <v>1</v>
      </c>
      <c r="E51" s="29">
        <v>86648</v>
      </c>
      <c r="F51" s="29">
        <v>135512</v>
      </c>
      <c r="G51" s="29">
        <v>2</v>
      </c>
      <c r="H51" s="29">
        <v>1</v>
      </c>
      <c r="I51" s="29">
        <f>SUM(J51:N51)</f>
        <v>6</v>
      </c>
      <c r="J51" s="29">
        <v>0</v>
      </c>
      <c r="K51" s="29">
        <v>2</v>
      </c>
      <c r="L51" s="29">
        <v>0</v>
      </c>
      <c r="M51" s="29">
        <v>0</v>
      </c>
      <c r="N51" s="29">
        <v>4</v>
      </c>
    </row>
    <row r="52" spans="1:14" ht="7.5" customHeight="1">
      <c r="A52" s="20"/>
      <c r="B52" s="44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</row>
    <row r="53" spans="1:14" ht="13.5" customHeight="1">
      <c r="A53" s="20">
        <v>421</v>
      </c>
      <c r="B53" s="44" t="s">
        <v>176</v>
      </c>
      <c r="C53" s="29">
        <v>6</v>
      </c>
      <c r="D53" s="45">
        <v>0</v>
      </c>
      <c r="E53" s="45">
        <v>0</v>
      </c>
      <c r="F53" s="45">
        <v>0</v>
      </c>
      <c r="G53" s="45">
        <v>0</v>
      </c>
      <c r="H53" s="29">
        <v>0</v>
      </c>
      <c r="I53" s="29">
        <f>SUM(J53:N53)</f>
        <v>7</v>
      </c>
      <c r="J53" s="29">
        <v>0</v>
      </c>
      <c r="K53" s="29">
        <v>1</v>
      </c>
      <c r="L53" s="29">
        <v>1</v>
      </c>
      <c r="M53" s="29">
        <v>2</v>
      </c>
      <c r="N53" s="29">
        <v>3</v>
      </c>
    </row>
    <row r="54" spans="1:14" ht="13.5" customHeight="1">
      <c r="A54" s="20">
        <v>422</v>
      </c>
      <c r="B54" s="44" t="s">
        <v>314</v>
      </c>
      <c r="C54" s="29">
        <v>2</v>
      </c>
      <c r="D54" s="29">
        <v>1</v>
      </c>
      <c r="E54" s="29">
        <v>23719</v>
      </c>
      <c r="F54" s="29">
        <v>7054</v>
      </c>
      <c r="G54" s="45">
        <v>0</v>
      </c>
      <c r="H54" s="29">
        <v>0</v>
      </c>
      <c r="I54" s="29">
        <f>SUM(J54:N54)</f>
        <v>11</v>
      </c>
      <c r="J54" s="29">
        <v>0</v>
      </c>
      <c r="K54" s="29">
        <v>4</v>
      </c>
      <c r="L54" s="29">
        <v>0</v>
      </c>
      <c r="M54" s="29">
        <v>4</v>
      </c>
      <c r="N54" s="29">
        <v>3</v>
      </c>
    </row>
    <row r="55" spans="1:14" ht="7.5" customHeight="1">
      <c r="A55" s="20"/>
      <c r="B55" s="44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</row>
    <row r="56" spans="1:14" ht="13.5" customHeight="1">
      <c r="A56" s="20">
        <v>441</v>
      </c>
      <c r="B56" s="44" t="s">
        <v>177</v>
      </c>
      <c r="C56" s="29">
        <v>3</v>
      </c>
      <c r="D56" s="29">
        <v>1</v>
      </c>
      <c r="E56" s="29">
        <v>41273</v>
      </c>
      <c r="F56" s="29">
        <v>23147</v>
      </c>
      <c r="G56" s="29">
        <v>0</v>
      </c>
      <c r="H56" s="29">
        <v>0</v>
      </c>
      <c r="I56" s="29">
        <f aca="true" t="shared" si="3" ref="I56:I62">SUM(J56:N56)</f>
        <v>10</v>
      </c>
      <c r="J56" s="29">
        <v>1</v>
      </c>
      <c r="K56" s="29">
        <v>0</v>
      </c>
      <c r="L56" s="29">
        <v>2</v>
      </c>
      <c r="M56" s="29">
        <v>2</v>
      </c>
      <c r="N56" s="29">
        <v>5</v>
      </c>
    </row>
    <row r="57" spans="1:14" ht="13.5" customHeight="1">
      <c r="A57" s="20">
        <v>442</v>
      </c>
      <c r="B57" s="44" t="s">
        <v>315</v>
      </c>
      <c r="C57" s="29">
        <v>3</v>
      </c>
      <c r="D57" s="45">
        <v>0</v>
      </c>
      <c r="E57" s="45">
        <v>0</v>
      </c>
      <c r="F57" s="45">
        <v>0</v>
      </c>
      <c r="G57" s="45">
        <v>0</v>
      </c>
      <c r="H57" s="29">
        <v>0</v>
      </c>
      <c r="I57" s="29">
        <f t="shared" si="3"/>
        <v>7</v>
      </c>
      <c r="J57" s="29">
        <v>1</v>
      </c>
      <c r="K57" s="29">
        <v>0</v>
      </c>
      <c r="L57" s="29">
        <v>2</v>
      </c>
      <c r="M57" s="29">
        <v>1</v>
      </c>
      <c r="N57" s="29">
        <v>3</v>
      </c>
    </row>
    <row r="58" spans="1:14" ht="13.5" customHeight="1">
      <c r="A58" s="20">
        <v>443</v>
      </c>
      <c r="B58" s="44" t="s">
        <v>543</v>
      </c>
      <c r="C58" s="29">
        <v>3</v>
      </c>
      <c r="D58" s="45">
        <v>0</v>
      </c>
      <c r="E58" s="45">
        <v>0</v>
      </c>
      <c r="F58" s="45">
        <v>0</v>
      </c>
      <c r="G58" s="45">
        <v>0</v>
      </c>
      <c r="H58" s="29">
        <v>0</v>
      </c>
      <c r="I58" s="29">
        <f t="shared" si="3"/>
        <v>7</v>
      </c>
      <c r="J58" s="29">
        <v>1</v>
      </c>
      <c r="K58" s="29">
        <v>1</v>
      </c>
      <c r="L58" s="29">
        <v>1</v>
      </c>
      <c r="M58" s="29">
        <v>1</v>
      </c>
      <c r="N58" s="29">
        <v>3</v>
      </c>
    </row>
    <row r="59" spans="1:14" ht="13.5" customHeight="1">
      <c r="A59" s="20">
        <v>444</v>
      </c>
      <c r="B59" s="44" t="s">
        <v>544</v>
      </c>
      <c r="C59" s="29">
        <v>2</v>
      </c>
      <c r="D59" s="45">
        <v>0</v>
      </c>
      <c r="E59" s="45">
        <v>0</v>
      </c>
      <c r="F59" s="45">
        <v>0</v>
      </c>
      <c r="G59" s="45">
        <v>0</v>
      </c>
      <c r="H59" s="29">
        <v>0</v>
      </c>
      <c r="I59" s="29">
        <f t="shared" si="3"/>
        <v>6</v>
      </c>
      <c r="J59" s="29">
        <v>0</v>
      </c>
      <c r="K59" s="29">
        <v>1</v>
      </c>
      <c r="L59" s="29">
        <v>1</v>
      </c>
      <c r="M59" s="29">
        <v>1</v>
      </c>
      <c r="N59" s="29">
        <v>3</v>
      </c>
    </row>
    <row r="60" spans="1:14" ht="13.5" customHeight="1">
      <c r="A60" s="20">
        <v>445</v>
      </c>
      <c r="B60" s="44" t="s">
        <v>545</v>
      </c>
      <c r="C60" s="29">
        <v>5</v>
      </c>
      <c r="D60" s="29">
        <v>1</v>
      </c>
      <c r="E60" s="29">
        <v>31965</v>
      </c>
      <c r="F60" s="29">
        <v>23711</v>
      </c>
      <c r="G60" s="45">
        <v>0</v>
      </c>
      <c r="H60" s="29">
        <v>1</v>
      </c>
      <c r="I60" s="29">
        <f t="shared" si="3"/>
        <v>14</v>
      </c>
      <c r="J60" s="29">
        <v>1</v>
      </c>
      <c r="K60" s="29">
        <v>1</v>
      </c>
      <c r="L60" s="29">
        <v>4</v>
      </c>
      <c r="M60" s="29">
        <v>3</v>
      </c>
      <c r="N60" s="29">
        <v>5</v>
      </c>
    </row>
    <row r="61" spans="1:14" ht="13.5" customHeight="1">
      <c r="A61" s="20">
        <v>446</v>
      </c>
      <c r="B61" s="44" t="s">
        <v>316</v>
      </c>
      <c r="C61" s="29">
        <v>6</v>
      </c>
      <c r="D61" s="29">
        <v>1</v>
      </c>
      <c r="E61" s="29">
        <v>24890</v>
      </c>
      <c r="F61" s="29">
        <v>7294</v>
      </c>
      <c r="G61" s="45">
        <v>0</v>
      </c>
      <c r="H61" s="29">
        <v>0</v>
      </c>
      <c r="I61" s="29">
        <f t="shared" si="3"/>
        <v>17</v>
      </c>
      <c r="J61" s="29">
        <v>3</v>
      </c>
      <c r="K61" s="29">
        <v>0</v>
      </c>
      <c r="L61" s="29">
        <v>0</v>
      </c>
      <c r="M61" s="29">
        <v>5</v>
      </c>
      <c r="N61" s="29">
        <v>9</v>
      </c>
    </row>
    <row r="62" spans="1:14" ht="13.5" customHeight="1">
      <c r="A62" s="20">
        <v>447</v>
      </c>
      <c r="B62" s="44" t="s">
        <v>546</v>
      </c>
      <c r="C62" s="29">
        <v>5</v>
      </c>
      <c r="D62" s="29">
        <v>1</v>
      </c>
      <c r="E62" s="29">
        <v>15689</v>
      </c>
      <c r="F62" s="29">
        <v>1093</v>
      </c>
      <c r="G62" s="45">
        <v>0</v>
      </c>
      <c r="H62" s="29">
        <v>3</v>
      </c>
      <c r="I62" s="29">
        <f t="shared" si="3"/>
        <v>16</v>
      </c>
      <c r="J62" s="29">
        <v>1</v>
      </c>
      <c r="K62" s="29">
        <v>6</v>
      </c>
      <c r="L62" s="29">
        <v>0</v>
      </c>
      <c r="M62" s="29">
        <v>7</v>
      </c>
      <c r="N62" s="29">
        <v>2</v>
      </c>
    </row>
    <row r="63" spans="1:14" ht="7.5" customHeight="1">
      <c r="A63" s="20"/>
      <c r="B63" s="44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ht="13.5" customHeight="1">
      <c r="A64" s="20">
        <v>462</v>
      </c>
      <c r="B64" s="44" t="s">
        <v>547</v>
      </c>
      <c r="C64" s="29">
        <v>6</v>
      </c>
      <c r="D64" s="29">
        <v>1</v>
      </c>
      <c r="E64" s="29">
        <v>17550</v>
      </c>
      <c r="F64" s="29">
        <v>9032</v>
      </c>
      <c r="G64" s="29">
        <v>0</v>
      </c>
      <c r="H64" s="29">
        <v>0</v>
      </c>
      <c r="I64" s="29">
        <f>SUM(J64:N64)</f>
        <v>13</v>
      </c>
      <c r="J64" s="29">
        <v>1</v>
      </c>
      <c r="K64" s="29">
        <v>2</v>
      </c>
      <c r="L64" s="29">
        <v>0</v>
      </c>
      <c r="M64" s="29">
        <v>2</v>
      </c>
      <c r="N64" s="29">
        <v>8</v>
      </c>
    </row>
    <row r="65" spans="1:14" ht="13.5" customHeight="1">
      <c r="A65" s="20">
        <v>463</v>
      </c>
      <c r="B65" s="44" t="s">
        <v>317</v>
      </c>
      <c r="C65" s="29">
        <v>5</v>
      </c>
      <c r="D65" s="29">
        <v>1</v>
      </c>
      <c r="E65" s="29">
        <v>23406</v>
      </c>
      <c r="F65" s="29">
        <v>4855</v>
      </c>
      <c r="G65" s="29">
        <v>0</v>
      </c>
      <c r="H65" s="29">
        <v>0</v>
      </c>
      <c r="I65" s="29">
        <f>SUM(J65:N65)</f>
        <v>7</v>
      </c>
      <c r="J65" s="29">
        <v>1</v>
      </c>
      <c r="K65" s="29">
        <v>1</v>
      </c>
      <c r="L65" s="29">
        <v>1</v>
      </c>
      <c r="M65" s="29">
        <v>1</v>
      </c>
      <c r="N65" s="29">
        <v>3</v>
      </c>
    </row>
    <row r="66" spans="1:14" ht="13.5" customHeight="1">
      <c r="A66" s="20">
        <v>464</v>
      </c>
      <c r="B66" s="44" t="s">
        <v>548</v>
      </c>
      <c r="C66" s="29">
        <v>2</v>
      </c>
      <c r="D66" s="45">
        <v>0</v>
      </c>
      <c r="E66" s="45">
        <v>0</v>
      </c>
      <c r="F66" s="45">
        <v>0</v>
      </c>
      <c r="G66" s="29">
        <v>0</v>
      </c>
      <c r="H66" s="29">
        <v>0</v>
      </c>
      <c r="I66" s="29">
        <f>SUM(J66:N66)</f>
        <v>5</v>
      </c>
      <c r="J66" s="29">
        <v>0</v>
      </c>
      <c r="K66" s="29">
        <v>1</v>
      </c>
      <c r="L66" s="29">
        <v>0</v>
      </c>
      <c r="M66" s="29">
        <v>1</v>
      </c>
      <c r="N66" s="29">
        <v>3</v>
      </c>
    </row>
    <row r="67" spans="1:14" ht="13.5" customHeight="1">
      <c r="A67" s="20">
        <v>465</v>
      </c>
      <c r="B67" s="44" t="s">
        <v>549</v>
      </c>
      <c r="C67" s="29">
        <v>6</v>
      </c>
      <c r="D67" s="45">
        <v>0</v>
      </c>
      <c r="E67" s="45">
        <v>0</v>
      </c>
      <c r="F67" s="45">
        <v>0</v>
      </c>
      <c r="G67" s="29">
        <v>0</v>
      </c>
      <c r="H67" s="29">
        <v>0</v>
      </c>
      <c r="I67" s="29">
        <f>SUM(J67:N67)</f>
        <v>13</v>
      </c>
      <c r="J67" s="29">
        <v>3</v>
      </c>
      <c r="K67" s="29">
        <v>1</v>
      </c>
      <c r="L67" s="29">
        <v>1</v>
      </c>
      <c r="M67" s="29">
        <v>3</v>
      </c>
      <c r="N67" s="29">
        <v>5</v>
      </c>
    </row>
    <row r="68" spans="1:14" ht="7.5" customHeight="1">
      <c r="A68" s="20"/>
      <c r="B68" s="44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</row>
    <row r="69" spans="1:14" ht="13.5" customHeight="1">
      <c r="A69" s="20">
        <v>481</v>
      </c>
      <c r="B69" s="44" t="s">
        <v>550</v>
      </c>
      <c r="C69" s="29">
        <v>3</v>
      </c>
      <c r="D69" s="29">
        <v>1</v>
      </c>
      <c r="E69" s="29">
        <v>21275</v>
      </c>
      <c r="F69" s="29">
        <v>5779</v>
      </c>
      <c r="G69" s="29">
        <v>0</v>
      </c>
      <c r="H69" s="29">
        <v>0</v>
      </c>
      <c r="I69" s="29">
        <f>SUM(J69:N69)</f>
        <v>5</v>
      </c>
      <c r="J69" s="29">
        <v>0</v>
      </c>
      <c r="K69" s="29">
        <v>2</v>
      </c>
      <c r="L69" s="29">
        <v>0</v>
      </c>
      <c r="M69" s="29">
        <v>0</v>
      </c>
      <c r="N69" s="29">
        <v>3</v>
      </c>
    </row>
    <row r="70" spans="1:14" ht="13.5" customHeight="1">
      <c r="A70" s="20">
        <v>482</v>
      </c>
      <c r="B70" s="44" t="s">
        <v>551</v>
      </c>
      <c r="C70" s="29">
        <v>3</v>
      </c>
      <c r="D70" s="45">
        <v>0</v>
      </c>
      <c r="E70" s="45">
        <v>0</v>
      </c>
      <c r="F70" s="45">
        <v>0</v>
      </c>
      <c r="G70" s="29">
        <v>0</v>
      </c>
      <c r="H70" s="29">
        <v>0</v>
      </c>
      <c r="I70" s="29">
        <f>SUM(J70:N70)</f>
        <v>8</v>
      </c>
      <c r="J70" s="29">
        <v>1</v>
      </c>
      <c r="K70" s="29">
        <v>1</v>
      </c>
      <c r="L70" s="29">
        <v>1</v>
      </c>
      <c r="M70" s="29">
        <v>3</v>
      </c>
      <c r="N70" s="29">
        <v>2</v>
      </c>
    </row>
    <row r="71" spans="1:14" ht="7.5" customHeight="1">
      <c r="A71" s="89"/>
      <c r="B71" s="44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</row>
    <row r="72" spans="1:14" ht="13.5" customHeight="1">
      <c r="A72" s="20">
        <v>501</v>
      </c>
      <c r="B72" s="44" t="s">
        <v>318</v>
      </c>
      <c r="C72" s="29">
        <v>4</v>
      </c>
      <c r="D72" s="29">
        <v>1</v>
      </c>
      <c r="E72" s="29">
        <v>25807</v>
      </c>
      <c r="F72" s="29">
        <v>21190</v>
      </c>
      <c r="G72" s="29">
        <v>1</v>
      </c>
      <c r="H72" s="29">
        <v>0</v>
      </c>
      <c r="I72" s="29">
        <f>SUM(J72:N72)</f>
        <v>6</v>
      </c>
      <c r="J72" s="29">
        <v>0</v>
      </c>
      <c r="K72" s="29">
        <v>1</v>
      </c>
      <c r="L72" s="29">
        <v>1</v>
      </c>
      <c r="M72" s="29">
        <v>1</v>
      </c>
      <c r="N72" s="29">
        <v>3</v>
      </c>
    </row>
    <row r="73" spans="1:14" ht="13.5" customHeight="1">
      <c r="A73" s="20">
        <v>502</v>
      </c>
      <c r="B73" s="44" t="s">
        <v>553</v>
      </c>
      <c r="C73" s="29">
        <v>9</v>
      </c>
      <c r="D73" s="29">
        <v>1</v>
      </c>
      <c r="E73" s="29">
        <v>20848</v>
      </c>
      <c r="F73" s="29">
        <v>10099</v>
      </c>
      <c r="G73" s="29">
        <v>0</v>
      </c>
      <c r="H73" s="29">
        <v>0</v>
      </c>
      <c r="I73" s="29">
        <f>SUM(J73:N73)</f>
        <v>9</v>
      </c>
      <c r="J73" s="29">
        <v>0</v>
      </c>
      <c r="K73" s="29">
        <v>3</v>
      </c>
      <c r="L73" s="29">
        <v>1</v>
      </c>
      <c r="M73" s="29">
        <v>2</v>
      </c>
      <c r="N73" s="29">
        <v>3</v>
      </c>
    </row>
    <row r="74" spans="1:14" ht="13.5" customHeight="1">
      <c r="A74" s="20">
        <v>503</v>
      </c>
      <c r="B74" s="44" t="s">
        <v>554</v>
      </c>
      <c r="C74" s="29">
        <v>7</v>
      </c>
      <c r="D74" s="45">
        <v>0</v>
      </c>
      <c r="E74" s="45">
        <v>0</v>
      </c>
      <c r="F74" s="45">
        <v>0</v>
      </c>
      <c r="G74" s="29">
        <v>0</v>
      </c>
      <c r="H74" s="29">
        <v>1</v>
      </c>
      <c r="I74" s="29">
        <f>SUM(J74:N74)</f>
        <v>9</v>
      </c>
      <c r="J74" s="29">
        <v>0</v>
      </c>
      <c r="K74" s="29">
        <v>5</v>
      </c>
      <c r="L74" s="29">
        <v>0</v>
      </c>
      <c r="M74" s="29">
        <v>0</v>
      </c>
      <c r="N74" s="29">
        <v>4</v>
      </c>
    </row>
    <row r="75" spans="1:14" ht="13.5" customHeight="1">
      <c r="A75" s="20">
        <v>504</v>
      </c>
      <c r="B75" s="44" t="s">
        <v>319</v>
      </c>
      <c r="C75" s="29">
        <v>6</v>
      </c>
      <c r="D75" s="29">
        <v>1</v>
      </c>
      <c r="E75" s="29">
        <v>48091</v>
      </c>
      <c r="F75" s="29">
        <v>43526</v>
      </c>
      <c r="G75" s="29">
        <v>0</v>
      </c>
      <c r="H75" s="29">
        <v>0</v>
      </c>
      <c r="I75" s="29">
        <f>SUM(J75:N75)</f>
        <v>13</v>
      </c>
      <c r="J75" s="29">
        <v>1</v>
      </c>
      <c r="K75" s="29">
        <v>0</v>
      </c>
      <c r="L75" s="29">
        <v>1</v>
      </c>
      <c r="M75" s="29">
        <v>1</v>
      </c>
      <c r="N75" s="29">
        <v>10</v>
      </c>
    </row>
    <row r="76" spans="1:14" ht="7.5" customHeight="1">
      <c r="A76" s="89"/>
      <c r="B76" s="44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</row>
    <row r="77" spans="1:14" ht="13.5" customHeight="1">
      <c r="A77" s="20">
        <v>521</v>
      </c>
      <c r="B77" s="44" t="s">
        <v>178</v>
      </c>
      <c r="C77" s="29">
        <v>1</v>
      </c>
      <c r="D77" s="29">
        <v>1</v>
      </c>
      <c r="E77" s="29">
        <v>66745</v>
      </c>
      <c r="F77" s="29">
        <v>87731</v>
      </c>
      <c r="G77" s="29">
        <v>0</v>
      </c>
      <c r="H77" s="29">
        <v>0</v>
      </c>
      <c r="I77" s="29">
        <f aca="true" t="shared" si="4" ref="I77:I83">SUM(J77:N77)</f>
        <v>15</v>
      </c>
      <c r="J77" s="29">
        <v>0</v>
      </c>
      <c r="K77" s="29">
        <v>2</v>
      </c>
      <c r="L77" s="29">
        <v>1</v>
      </c>
      <c r="M77" s="29">
        <v>4</v>
      </c>
      <c r="N77" s="29">
        <v>8</v>
      </c>
    </row>
    <row r="78" spans="1:14" ht="13.5" customHeight="1">
      <c r="A78" s="20">
        <v>522</v>
      </c>
      <c r="B78" s="44" t="s">
        <v>555</v>
      </c>
      <c r="C78" s="29">
        <v>1</v>
      </c>
      <c r="D78" s="45">
        <v>0</v>
      </c>
      <c r="E78" s="45">
        <v>0</v>
      </c>
      <c r="F78" s="45">
        <v>0</v>
      </c>
      <c r="G78" s="29">
        <v>0</v>
      </c>
      <c r="H78" s="29">
        <v>0</v>
      </c>
      <c r="I78" s="29">
        <f t="shared" si="4"/>
        <v>5</v>
      </c>
      <c r="J78" s="29">
        <v>0</v>
      </c>
      <c r="K78" s="29">
        <v>1</v>
      </c>
      <c r="L78" s="29">
        <v>0</v>
      </c>
      <c r="M78" s="29">
        <v>0</v>
      </c>
      <c r="N78" s="29">
        <v>4</v>
      </c>
    </row>
    <row r="79" spans="1:14" ht="13.5" customHeight="1">
      <c r="A79" s="20">
        <v>523</v>
      </c>
      <c r="B79" s="44" t="s">
        <v>556</v>
      </c>
      <c r="C79" s="29">
        <v>1</v>
      </c>
      <c r="D79" s="45">
        <v>0</v>
      </c>
      <c r="E79" s="45">
        <v>0</v>
      </c>
      <c r="F79" s="45">
        <v>0</v>
      </c>
      <c r="G79" s="29">
        <v>0</v>
      </c>
      <c r="H79" s="29">
        <v>0</v>
      </c>
      <c r="I79" s="29">
        <f t="shared" si="4"/>
        <v>6</v>
      </c>
      <c r="J79" s="29">
        <v>0</v>
      </c>
      <c r="K79" s="29">
        <v>1</v>
      </c>
      <c r="L79" s="29">
        <v>0</v>
      </c>
      <c r="M79" s="29">
        <v>1</v>
      </c>
      <c r="N79" s="29">
        <v>4</v>
      </c>
    </row>
    <row r="80" spans="1:14" ht="13.5" customHeight="1">
      <c r="A80" s="20">
        <v>524</v>
      </c>
      <c r="B80" s="44" t="s">
        <v>557</v>
      </c>
      <c r="C80" s="29">
        <v>1</v>
      </c>
      <c r="D80" s="45">
        <v>0</v>
      </c>
      <c r="E80" s="45">
        <v>0</v>
      </c>
      <c r="F80" s="45">
        <v>0</v>
      </c>
      <c r="G80" s="29">
        <v>0</v>
      </c>
      <c r="H80" s="29">
        <v>0</v>
      </c>
      <c r="I80" s="29">
        <f t="shared" si="4"/>
        <v>8</v>
      </c>
      <c r="J80" s="29">
        <v>0</v>
      </c>
      <c r="K80" s="29">
        <v>2</v>
      </c>
      <c r="L80" s="29">
        <v>0</v>
      </c>
      <c r="M80" s="29">
        <v>1</v>
      </c>
      <c r="N80" s="29">
        <v>5</v>
      </c>
    </row>
    <row r="81" spans="1:14" ht="13.5" customHeight="1">
      <c r="A81" s="20">
        <v>525</v>
      </c>
      <c r="B81" s="44" t="s">
        <v>320</v>
      </c>
      <c r="C81" s="29">
        <v>1</v>
      </c>
      <c r="D81" s="45">
        <v>0</v>
      </c>
      <c r="E81" s="45">
        <v>0</v>
      </c>
      <c r="F81" s="45">
        <v>0</v>
      </c>
      <c r="G81" s="29">
        <v>0</v>
      </c>
      <c r="H81" s="29">
        <v>0</v>
      </c>
      <c r="I81" s="29">
        <f t="shared" si="4"/>
        <v>13</v>
      </c>
      <c r="J81" s="29">
        <v>0</v>
      </c>
      <c r="K81" s="29">
        <v>4</v>
      </c>
      <c r="L81" s="29">
        <v>0</v>
      </c>
      <c r="M81" s="29">
        <v>3</v>
      </c>
      <c r="N81" s="29">
        <v>6</v>
      </c>
    </row>
    <row r="82" spans="1:14" ht="13.5" customHeight="1">
      <c r="A82" s="20">
        <v>526</v>
      </c>
      <c r="B82" s="44" t="s">
        <v>558</v>
      </c>
      <c r="C82" s="29">
        <v>2</v>
      </c>
      <c r="D82" s="45">
        <v>0</v>
      </c>
      <c r="E82" s="45">
        <v>0</v>
      </c>
      <c r="F82" s="45">
        <v>0</v>
      </c>
      <c r="G82" s="29">
        <v>0</v>
      </c>
      <c r="H82" s="29">
        <v>0</v>
      </c>
      <c r="I82" s="29">
        <f t="shared" si="4"/>
        <v>9</v>
      </c>
      <c r="J82" s="29">
        <v>0</v>
      </c>
      <c r="K82" s="29">
        <v>1</v>
      </c>
      <c r="L82" s="29">
        <v>1</v>
      </c>
      <c r="M82" s="29">
        <v>1</v>
      </c>
      <c r="N82" s="29">
        <v>6</v>
      </c>
    </row>
    <row r="83" spans="1:14" ht="13.5" customHeight="1">
      <c r="A83" s="20">
        <v>527</v>
      </c>
      <c r="B83" s="44" t="s">
        <v>559</v>
      </c>
      <c r="C83" s="29">
        <v>1</v>
      </c>
      <c r="D83" s="45">
        <v>0</v>
      </c>
      <c r="E83" s="45">
        <v>0</v>
      </c>
      <c r="F83" s="45">
        <v>0</v>
      </c>
      <c r="G83" s="29">
        <v>0</v>
      </c>
      <c r="H83" s="29">
        <v>0</v>
      </c>
      <c r="I83" s="29">
        <f t="shared" si="4"/>
        <v>1</v>
      </c>
      <c r="J83" s="29">
        <v>0</v>
      </c>
      <c r="K83" s="29">
        <v>0</v>
      </c>
      <c r="L83" s="29">
        <v>0</v>
      </c>
      <c r="M83" s="29">
        <v>0</v>
      </c>
      <c r="N83" s="29">
        <v>1</v>
      </c>
    </row>
    <row r="84" spans="1:14" ht="13.5" customHeight="1">
      <c r="A84" s="46"/>
      <c r="B84" s="4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46"/>
    </row>
    <row r="85" spans="1:14" ht="13.5" customHeight="1">
      <c r="A85" s="27" t="s">
        <v>584</v>
      </c>
      <c r="B85" s="27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27"/>
    </row>
    <row r="86" spans="1:14" ht="13.5" customHeight="1">
      <c r="A86" s="49" t="s">
        <v>585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</row>
    <row r="87" spans="1:14" ht="13.5" customHeight="1">
      <c r="A87" s="20" t="s">
        <v>586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</row>
    <row r="88" ht="13.5" customHeight="1"/>
  </sheetData>
  <mergeCells count="16">
    <mergeCell ref="D3:F4"/>
    <mergeCell ref="G3:G5"/>
    <mergeCell ref="L4:L5"/>
    <mergeCell ref="M4:M5"/>
    <mergeCell ref="N4:N5"/>
    <mergeCell ref="A7:B7"/>
    <mergeCell ref="H3:H5"/>
    <mergeCell ref="I4:I5"/>
    <mergeCell ref="J4:J5"/>
    <mergeCell ref="K4:K5"/>
    <mergeCell ref="A3:B5"/>
    <mergeCell ref="C3:C5"/>
    <mergeCell ref="A8:B8"/>
    <mergeCell ref="A9:B9"/>
    <mergeCell ref="A10:B10"/>
    <mergeCell ref="A11:B11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A1">
      <selection activeCell="A1" sqref="A1:IV16384"/>
    </sheetView>
  </sheetViews>
  <sheetFormatPr defaultColWidth="9.00390625" defaultRowHeight="13.5"/>
  <cols>
    <col min="1" max="1" width="4.625" style="0" customWidth="1"/>
    <col min="2" max="2" width="9.625" style="0" customWidth="1"/>
    <col min="3" max="3" width="7.625" style="0" customWidth="1"/>
    <col min="4" max="4" width="8.625" style="0" customWidth="1"/>
    <col min="5" max="5" width="7.625" style="0" customWidth="1"/>
    <col min="6" max="6" width="8.625" style="0" customWidth="1"/>
    <col min="7" max="7" width="7.625" style="0" customWidth="1"/>
    <col min="8" max="8" width="8.625" style="0" customWidth="1"/>
    <col min="9" max="9" width="7.625" style="0" customWidth="1"/>
    <col min="10" max="10" width="8.625" style="0" customWidth="1"/>
    <col min="11" max="11" width="7.625" style="0" customWidth="1"/>
    <col min="12" max="12" width="8.625" style="0" customWidth="1"/>
    <col min="13" max="13" width="7.625" style="0" customWidth="1"/>
    <col min="14" max="14" width="8.625" style="0" customWidth="1"/>
    <col min="15" max="15" width="7.625" style="0" customWidth="1"/>
    <col min="16" max="16" width="8.625" style="0" customWidth="1"/>
  </cols>
  <sheetData>
    <row r="1" spans="1:16" ht="13.5" customHeight="1">
      <c r="A1" s="215" t="s">
        <v>587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3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P2" s="21" t="s">
        <v>588</v>
      </c>
    </row>
    <row r="3" spans="1:16" ht="27" customHeight="1" thickTop="1">
      <c r="A3" s="242" t="s">
        <v>589</v>
      </c>
      <c r="B3" s="243"/>
      <c r="C3" s="357" t="s">
        <v>590</v>
      </c>
      <c r="D3" s="358"/>
      <c r="E3" s="357" t="s">
        <v>591</v>
      </c>
      <c r="F3" s="358"/>
      <c r="G3" s="357" t="s">
        <v>592</v>
      </c>
      <c r="H3" s="358"/>
      <c r="I3" s="357" t="s">
        <v>593</v>
      </c>
      <c r="J3" s="358"/>
      <c r="K3" s="357" t="s">
        <v>594</v>
      </c>
      <c r="L3" s="358"/>
      <c r="M3" s="357" t="s">
        <v>595</v>
      </c>
      <c r="N3" s="358"/>
      <c r="O3" s="357" t="s">
        <v>596</v>
      </c>
      <c r="P3" s="26"/>
    </row>
    <row r="4" spans="1:16" ht="15" customHeight="1">
      <c r="A4" s="222"/>
      <c r="B4" s="202"/>
      <c r="C4" s="51" t="s">
        <v>597</v>
      </c>
      <c r="D4" s="51" t="s">
        <v>598</v>
      </c>
      <c r="E4" s="51" t="s">
        <v>597</v>
      </c>
      <c r="F4" s="51" t="s">
        <v>598</v>
      </c>
      <c r="G4" s="51" t="s">
        <v>597</v>
      </c>
      <c r="H4" s="51" t="s">
        <v>598</v>
      </c>
      <c r="I4" s="51" t="s">
        <v>597</v>
      </c>
      <c r="J4" s="51" t="s">
        <v>598</v>
      </c>
      <c r="K4" s="51" t="s">
        <v>597</v>
      </c>
      <c r="L4" s="51" t="s">
        <v>598</v>
      </c>
      <c r="M4" s="51" t="s">
        <v>597</v>
      </c>
      <c r="N4" s="51" t="s">
        <v>598</v>
      </c>
      <c r="O4" s="51" t="s">
        <v>597</v>
      </c>
      <c r="P4" s="52" t="s">
        <v>598</v>
      </c>
    </row>
    <row r="5" spans="1:16" ht="13.5" customHeight="1">
      <c r="A5" s="27"/>
      <c r="B5" s="28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t="13.5" customHeight="1">
      <c r="A6" s="174" t="s">
        <v>599</v>
      </c>
      <c r="B6" s="175"/>
      <c r="C6" s="45">
        <v>561</v>
      </c>
      <c r="D6" s="45">
        <v>93864</v>
      </c>
      <c r="E6" s="45">
        <v>181</v>
      </c>
      <c r="F6" s="45">
        <v>29785</v>
      </c>
      <c r="G6" s="45" t="s">
        <v>449</v>
      </c>
      <c r="H6" s="45" t="s">
        <v>449</v>
      </c>
      <c r="I6" s="45">
        <v>803</v>
      </c>
      <c r="J6" s="45">
        <v>24199</v>
      </c>
      <c r="K6" s="45">
        <v>324</v>
      </c>
      <c r="L6" s="45">
        <v>8377</v>
      </c>
      <c r="M6" s="45">
        <v>1</v>
      </c>
      <c r="N6" s="45">
        <v>41</v>
      </c>
      <c r="O6" s="45">
        <v>105</v>
      </c>
      <c r="P6" s="45">
        <v>17158</v>
      </c>
    </row>
    <row r="7" spans="1:16" ht="13.5" customHeight="1">
      <c r="A7" s="347" t="s">
        <v>600</v>
      </c>
      <c r="B7" s="348"/>
      <c r="C7" s="204">
        <v>560</v>
      </c>
      <c r="D7" s="204">
        <v>91590</v>
      </c>
      <c r="E7" s="204" t="s">
        <v>449</v>
      </c>
      <c r="F7" s="204" t="s">
        <v>449</v>
      </c>
      <c r="G7" s="45">
        <v>17</v>
      </c>
      <c r="H7" s="45">
        <v>328</v>
      </c>
      <c r="I7" s="204">
        <v>788</v>
      </c>
      <c r="J7" s="204">
        <v>21957</v>
      </c>
      <c r="K7" s="204">
        <v>324</v>
      </c>
      <c r="L7" s="204">
        <v>8377</v>
      </c>
      <c r="M7" s="204" t="s">
        <v>449</v>
      </c>
      <c r="N7" s="204" t="s">
        <v>449</v>
      </c>
      <c r="O7" s="204">
        <v>120</v>
      </c>
      <c r="P7" s="204">
        <v>14736</v>
      </c>
    </row>
    <row r="8" spans="1:16" s="35" customFormat="1" ht="13.5" customHeight="1">
      <c r="A8" s="347" t="s">
        <v>601</v>
      </c>
      <c r="B8" s="348"/>
      <c r="C8" s="204">
        <v>555</v>
      </c>
      <c r="D8" s="204">
        <v>90143</v>
      </c>
      <c r="E8" s="45">
        <v>167</v>
      </c>
      <c r="F8" s="45">
        <v>24582</v>
      </c>
      <c r="G8" s="45">
        <v>7</v>
      </c>
      <c r="H8" s="45">
        <v>71</v>
      </c>
      <c r="I8" s="204">
        <v>885</v>
      </c>
      <c r="J8" s="204">
        <v>21160</v>
      </c>
      <c r="K8" s="204">
        <v>330</v>
      </c>
      <c r="L8" s="204">
        <v>8633</v>
      </c>
      <c r="M8" s="45">
        <v>1</v>
      </c>
      <c r="N8" s="45">
        <v>43</v>
      </c>
      <c r="O8" s="204">
        <v>119</v>
      </c>
      <c r="P8" s="204">
        <v>19332</v>
      </c>
    </row>
    <row r="9" spans="1:16" s="35" customFormat="1" ht="13.5" customHeight="1">
      <c r="A9" s="347" t="s">
        <v>602</v>
      </c>
      <c r="B9" s="348"/>
      <c r="C9" s="86">
        <v>547</v>
      </c>
      <c r="D9" s="86">
        <v>89848</v>
      </c>
      <c r="E9" s="45">
        <v>160</v>
      </c>
      <c r="F9" s="45">
        <v>22065</v>
      </c>
      <c r="G9" s="45">
        <v>6</v>
      </c>
      <c r="H9" s="45">
        <v>50</v>
      </c>
      <c r="I9" s="86">
        <v>888</v>
      </c>
      <c r="J9" s="86">
        <v>20813</v>
      </c>
      <c r="K9" s="86">
        <v>339</v>
      </c>
      <c r="L9" s="86">
        <v>8822</v>
      </c>
      <c r="M9" s="45">
        <v>1</v>
      </c>
      <c r="N9" s="45">
        <v>58</v>
      </c>
      <c r="O9" s="86">
        <v>122</v>
      </c>
      <c r="P9" s="86">
        <v>21334</v>
      </c>
    </row>
    <row r="10" spans="1:16" s="41" customFormat="1" ht="13.5" customHeight="1">
      <c r="A10" s="349" t="s">
        <v>603</v>
      </c>
      <c r="B10" s="350"/>
      <c r="C10" s="60">
        <v>565</v>
      </c>
      <c r="D10" s="60">
        <v>31738</v>
      </c>
      <c r="E10" s="60">
        <v>148</v>
      </c>
      <c r="F10" s="60">
        <v>20582</v>
      </c>
      <c r="G10" s="60">
        <v>5</v>
      </c>
      <c r="H10" s="60">
        <v>48</v>
      </c>
      <c r="I10" s="60">
        <v>881</v>
      </c>
      <c r="J10" s="60">
        <v>20133</v>
      </c>
      <c r="K10" s="60">
        <v>341</v>
      </c>
      <c r="L10" s="60">
        <v>8681</v>
      </c>
      <c r="M10" s="60">
        <v>1</v>
      </c>
      <c r="N10" s="60">
        <v>80</v>
      </c>
      <c r="O10" s="60">
        <v>118</v>
      </c>
      <c r="P10" s="60">
        <v>20115</v>
      </c>
    </row>
    <row r="11" spans="1:16" ht="13.5" customHeight="1">
      <c r="A11" s="46"/>
      <c r="B11" s="4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1:16" ht="13.5" customHeight="1">
      <c r="A12" s="27" t="s">
        <v>604</v>
      </c>
      <c r="B12" s="27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6" ht="13.5" customHeight="1">
      <c r="A13" s="49" t="s">
        <v>605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6" ht="13.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5" ht="13.5" customHeight="1"/>
  </sheetData>
  <mergeCells count="6">
    <mergeCell ref="A9:B9"/>
    <mergeCell ref="A10:B10"/>
    <mergeCell ref="A3:B4"/>
    <mergeCell ref="A6:B6"/>
    <mergeCell ref="A7:B7"/>
    <mergeCell ref="A8:B8"/>
  </mergeCells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91"/>
  <sheetViews>
    <sheetView workbookViewId="0" topLeftCell="A1">
      <selection activeCell="E28" sqref="E28"/>
    </sheetView>
  </sheetViews>
  <sheetFormatPr defaultColWidth="9.00390625" defaultRowHeight="13.5"/>
  <cols>
    <col min="1" max="1" width="4.625" style="0" customWidth="1"/>
    <col min="2" max="2" width="9.625" style="0" customWidth="1"/>
    <col min="3" max="16" width="8.125" style="0" customWidth="1"/>
  </cols>
  <sheetData>
    <row r="1" spans="1:16" ht="13.5" customHeight="1">
      <c r="A1" s="19" t="s">
        <v>606</v>
      </c>
      <c r="B1" s="20"/>
      <c r="C1" s="20"/>
      <c r="D1" s="20"/>
      <c r="E1" s="56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3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P2" s="21" t="s">
        <v>607</v>
      </c>
    </row>
    <row r="3" spans="1:16" ht="18" customHeight="1" thickTop="1">
      <c r="A3" s="242" t="s">
        <v>608</v>
      </c>
      <c r="B3" s="287"/>
      <c r="C3" s="178" t="s">
        <v>609</v>
      </c>
      <c r="D3" s="259" t="s">
        <v>610</v>
      </c>
      <c r="E3" s="260"/>
      <c r="F3" s="260"/>
      <c r="G3" s="260"/>
      <c r="H3" s="260"/>
      <c r="I3" s="260"/>
      <c r="J3" s="261"/>
      <c r="K3" s="259" t="s">
        <v>611</v>
      </c>
      <c r="L3" s="260"/>
      <c r="M3" s="260"/>
      <c r="N3" s="260"/>
      <c r="O3" s="260"/>
      <c r="P3" s="260"/>
    </row>
    <row r="4" spans="1:16" ht="13.5" customHeight="1">
      <c r="A4" s="275"/>
      <c r="B4" s="288"/>
      <c r="C4" s="179"/>
      <c r="D4" s="238" t="s">
        <v>609</v>
      </c>
      <c r="E4" s="238" t="s">
        <v>612</v>
      </c>
      <c r="F4" s="280" t="s">
        <v>613</v>
      </c>
      <c r="G4" s="359" t="s">
        <v>614</v>
      </c>
      <c r="H4" s="280" t="s">
        <v>615</v>
      </c>
      <c r="I4" s="280" t="s">
        <v>616</v>
      </c>
      <c r="J4" s="359" t="s">
        <v>617</v>
      </c>
      <c r="K4" s="238" t="s">
        <v>609</v>
      </c>
      <c r="L4" s="280" t="s">
        <v>618</v>
      </c>
      <c r="M4" s="359" t="s">
        <v>614</v>
      </c>
      <c r="N4" s="217" t="s">
        <v>619</v>
      </c>
      <c r="O4" s="218"/>
      <c r="P4" s="277" t="s">
        <v>620</v>
      </c>
    </row>
    <row r="5" spans="1:16" ht="30" customHeight="1">
      <c r="A5" s="276"/>
      <c r="B5" s="289"/>
      <c r="C5" s="239"/>
      <c r="D5" s="239"/>
      <c r="E5" s="239"/>
      <c r="F5" s="255"/>
      <c r="G5" s="360"/>
      <c r="H5" s="255"/>
      <c r="I5" s="255"/>
      <c r="J5" s="360"/>
      <c r="K5" s="239"/>
      <c r="L5" s="255"/>
      <c r="M5" s="360"/>
      <c r="N5" s="51" t="s">
        <v>621</v>
      </c>
      <c r="O5" s="51" t="s">
        <v>622</v>
      </c>
      <c r="P5" s="256"/>
    </row>
    <row r="6" spans="1:16" ht="13.5" customHeight="1">
      <c r="A6" s="27"/>
      <c r="B6" s="28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</row>
    <row r="7" spans="1:16" ht="13.5" customHeight="1">
      <c r="A7" s="240" t="s">
        <v>623</v>
      </c>
      <c r="B7" s="241"/>
      <c r="C7" s="33">
        <v>530</v>
      </c>
      <c r="D7" s="33">
        <v>188</v>
      </c>
      <c r="E7" s="33">
        <v>4</v>
      </c>
      <c r="F7" s="33">
        <v>85</v>
      </c>
      <c r="G7" s="33">
        <v>81</v>
      </c>
      <c r="H7" s="33">
        <v>15</v>
      </c>
      <c r="I7" s="33">
        <v>1</v>
      </c>
      <c r="J7" s="33">
        <v>2</v>
      </c>
      <c r="K7" s="33">
        <v>342</v>
      </c>
      <c r="L7" s="33">
        <v>197</v>
      </c>
      <c r="M7" s="33">
        <v>92</v>
      </c>
      <c r="N7" s="33">
        <v>18</v>
      </c>
      <c r="O7" s="33">
        <v>32</v>
      </c>
      <c r="P7" s="33">
        <v>3</v>
      </c>
    </row>
    <row r="8" spans="1:16" s="35" customFormat="1" ht="13.5" customHeight="1">
      <c r="A8" s="240" t="s">
        <v>624</v>
      </c>
      <c r="B8" s="241"/>
      <c r="C8" s="33">
        <v>530</v>
      </c>
      <c r="D8" s="33">
        <v>188</v>
      </c>
      <c r="E8" s="33">
        <v>4</v>
      </c>
      <c r="F8" s="33">
        <v>85</v>
      </c>
      <c r="G8" s="33">
        <v>81</v>
      </c>
      <c r="H8" s="33">
        <v>15</v>
      </c>
      <c r="I8" s="33">
        <v>1</v>
      </c>
      <c r="J8" s="33">
        <v>2</v>
      </c>
      <c r="K8" s="33">
        <v>342</v>
      </c>
      <c r="L8" s="33">
        <v>197</v>
      </c>
      <c r="M8" s="33">
        <v>92</v>
      </c>
      <c r="N8" s="33">
        <v>18</v>
      </c>
      <c r="O8" s="33">
        <v>32</v>
      </c>
      <c r="P8" s="33">
        <v>3</v>
      </c>
    </row>
    <row r="9" spans="1:16" s="35" customFormat="1" ht="13.5" customHeight="1">
      <c r="A9" s="240" t="s">
        <v>625</v>
      </c>
      <c r="B9" s="241"/>
      <c r="C9" s="33">
        <v>539</v>
      </c>
      <c r="D9" s="33">
        <v>191</v>
      </c>
      <c r="E9" s="33">
        <v>4</v>
      </c>
      <c r="F9" s="33">
        <v>85</v>
      </c>
      <c r="G9" s="33">
        <v>84</v>
      </c>
      <c r="H9" s="33">
        <v>15</v>
      </c>
      <c r="I9" s="33">
        <v>1</v>
      </c>
      <c r="J9" s="33">
        <v>2</v>
      </c>
      <c r="K9" s="33">
        <v>348</v>
      </c>
      <c r="L9" s="33">
        <v>199</v>
      </c>
      <c r="M9" s="33">
        <v>94</v>
      </c>
      <c r="N9" s="33">
        <v>18</v>
      </c>
      <c r="O9" s="33">
        <v>32</v>
      </c>
      <c r="P9" s="33">
        <v>5</v>
      </c>
    </row>
    <row r="10" spans="1:16" s="35" customFormat="1" ht="13.5" customHeight="1">
      <c r="A10" s="240" t="s">
        <v>626</v>
      </c>
      <c r="B10" s="241"/>
      <c r="C10" s="33">
        <v>543</v>
      </c>
      <c r="D10" s="33">
        <v>194</v>
      </c>
      <c r="E10" s="33">
        <v>4</v>
      </c>
      <c r="F10" s="33">
        <v>85</v>
      </c>
      <c r="G10" s="33">
        <v>87</v>
      </c>
      <c r="H10" s="33">
        <v>15</v>
      </c>
      <c r="I10" s="33">
        <v>1</v>
      </c>
      <c r="J10" s="33">
        <v>2</v>
      </c>
      <c r="K10" s="33">
        <v>349</v>
      </c>
      <c r="L10" s="33">
        <v>200</v>
      </c>
      <c r="M10" s="33">
        <v>94</v>
      </c>
      <c r="N10" s="33">
        <v>18</v>
      </c>
      <c r="O10" s="33">
        <v>32</v>
      </c>
      <c r="P10" s="33">
        <v>5</v>
      </c>
    </row>
    <row r="11" spans="1:16" s="41" customFormat="1" ht="13.5" customHeight="1">
      <c r="A11" s="180" t="s">
        <v>627</v>
      </c>
      <c r="B11" s="181"/>
      <c r="C11" s="40">
        <f>SUM(C13:C85)</f>
        <v>550</v>
      </c>
      <c r="D11" s="40">
        <f aca="true" t="shared" si="0" ref="D11:P11">SUM(D13:D85)</f>
        <v>197</v>
      </c>
      <c r="E11" s="40">
        <f t="shared" si="0"/>
        <v>4</v>
      </c>
      <c r="F11" s="40">
        <f t="shared" si="0"/>
        <v>86</v>
      </c>
      <c r="G11" s="40">
        <f t="shared" si="0"/>
        <v>89</v>
      </c>
      <c r="H11" s="40">
        <f t="shared" si="0"/>
        <v>15</v>
      </c>
      <c r="I11" s="40">
        <f t="shared" si="0"/>
        <v>1</v>
      </c>
      <c r="J11" s="40">
        <f t="shared" si="0"/>
        <v>2</v>
      </c>
      <c r="K11" s="40">
        <f t="shared" si="0"/>
        <v>353</v>
      </c>
      <c r="L11" s="40">
        <f t="shared" si="0"/>
        <v>201</v>
      </c>
      <c r="M11" s="40">
        <f t="shared" si="0"/>
        <v>97</v>
      </c>
      <c r="N11" s="40">
        <f t="shared" si="0"/>
        <v>18</v>
      </c>
      <c r="O11" s="40">
        <f t="shared" si="0"/>
        <v>32</v>
      </c>
      <c r="P11" s="40">
        <f t="shared" si="0"/>
        <v>5</v>
      </c>
    </row>
    <row r="12" spans="1:16" ht="7.5" customHeight="1">
      <c r="A12" s="27"/>
      <c r="B12" s="28"/>
      <c r="C12" s="4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1:16" ht="13.5" customHeight="1">
      <c r="A13" s="27">
        <v>201</v>
      </c>
      <c r="B13" s="44" t="s">
        <v>152</v>
      </c>
      <c r="C13" s="40">
        <f aca="true" t="shared" si="1" ref="C13:C75">D13+K13</f>
        <v>80</v>
      </c>
      <c r="D13" s="361">
        <f aca="true" t="shared" si="2" ref="D13:D20">SUM(E13:J13)</f>
        <v>29</v>
      </c>
      <c r="E13" s="80">
        <v>1</v>
      </c>
      <c r="F13" s="80">
        <v>12</v>
      </c>
      <c r="G13" s="80">
        <v>16</v>
      </c>
      <c r="H13" s="80">
        <v>0</v>
      </c>
      <c r="I13" s="80">
        <v>0</v>
      </c>
      <c r="J13" s="80">
        <v>0</v>
      </c>
      <c r="K13" s="80">
        <f aca="true" t="shared" si="3" ref="K13:K20">SUM(L13:P13)</f>
        <v>51</v>
      </c>
      <c r="L13" s="80">
        <v>37</v>
      </c>
      <c r="M13" s="80">
        <v>13</v>
      </c>
      <c r="N13" s="80">
        <v>0</v>
      </c>
      <c r="O13" s="80">
        <v>0</v>
      </c>
      <c r="P13" s="80">
        <v>1</v>
      </c>
    </row>
    <row r="14" spans="1:16" ht="13.5" customHeight="1">
      <c r="A14" s="27">
        <v>202</v>
      </c>
      <c r="B14" s="44" t="s">
        <v>153</v>
      </c>
      <c r="C14" s="40">
        <f t="shared" si="1"/>
        <v>13</v>
      </c>
      <c r="D14" s="361">
        <f t="shared" si="2"/>
        <v>5</v>
      </c>
      <c r="E14" s="80" t="s">
        <v>628</v>
      </c>
      <c r="F14" s="80">
        <v>1</v>
      </c>
      <c r="G14" s="80">
        <v>4</v>
      </c>
      <c r="H14" s="80">
        <v>0</v>
      </c>
      <c r="I14" s="80">
        <v>0</v>
      </c>
      <c r="J14" s="80">
        <v>0</v>
      </c>
      <c r="K14" s="80">
        <f t="shared" si="3"/>
        <v>8</v>
      </c>
      <c r="L14" s="80">
        <v>3</v>
      </c>
      <c r="M14" s="80">
        <v>4</v>
      </c>
      <c r="N14" s="80">
        <v>0</v>
      </c>
      <c r="O14" s="80">
        <v>1</v>
      </c>
      <c r="P14" s="80">
        <v>0</v>
      </c>
    </row>
    <row r="15" spans="1:16" ht="13.5" customHeight="1">
      <c r="A15" s="27">
        <v>203</v>
      </c>
      <c r="B15" s="44" t="s">
        <v>154</v>
      </c>
      <c r="C15" s="40">
        <f t="shared" si="1"/>
        <v>22</v>
      </c>
      <c r="D15" s="361">
        <f t="shared" si="2"/>
        <v>10</v>
      </c>
      <c r="E15" s="80" t="s">
        <v>628</v>
      </c>
      <c r="F15" s="80">
        <v>4</v>
      </c>
      <c r="G15" s="80">
        <v>6</v>
      </c>
      <c r="H15" s="80">
        <v>0</v>
      </c>
      <c r="I15" s="80">
        <v>0</v>
      </c>
      <c r="J15" s="80">
        <v>0</v>
      </c>
      <c r="K15" s="80">
        <f t="shared" si="3"/>
        <v>12</v>
      </c>
      <c r="L15" s="80">
        <v>5</v>
      </c>
      <c r="M15" s="80">
        <v>4</v>
      </c>
      <c r="N15" s="80">
        <v>0</v>
      </c>
      <c r="O15" s="80">
        <v>2</v>
      </c>
      <c r="P15" s="80">
        <v>1</v>
      </c>
    </row>
    <row r="16" spans="1:16" ht="13.5" customHeight="1">
      <c r="A16" s="27">
        <v>204</v>
      </c>
      <c r="B16" s="44" t="s">
        <v>155</v>
      </c>
      <c r="C16" s="40">
        <f t="shared" si="1"/>
        <v>23</v>
      </c>
      <c r="D16" s="361">
        <f t="shared" si="2"/>
        <v>8</v>
      </c>
      <c r="E16" s="80" t="s">
        <v>628</v>
      </c>
      <c r="F16" s="80">
        <v>4</v>
      </c>
      <c r="G16" s="80">
        <v>4</v>
      </c>
      <c r="H16" s="80">
        <v>0</v>
      </c>
      <c r="I16" s="80">
        <v>0</v>
      </c>
      <c r="J16" s="80">
        <v>0</v>
      </c>
      <c r="K16" s="80">
        <f t="shared" si="3"/>
        <v>15</v>
      </c>
      <c r="L16" s="80">
        <v>8</v>
      </c>
      <c r="M16" s="80">
        <v>5</v>
      </c>
      <c r="N16" s="80">
        <v>1</v>
      </c>
      <c r="O16" s="80">
        <v>1</v>
      </c>
      <c r="P16" s="80">
        <v>0</v>
      </c>
    </row>
    <row r="17" spans="1:16" ht="13.5" customHeight="1">
      <c r="A17" s="27">
        <v>205</v>
      </c>
      <c r="B17" s="44" t="s">
        <v>156</v>
      </c>
      <c r="C17" s="40">
        <f t="shared" si="1"/>
        <v>40</v>
      </c>
      <c r="D17" s="361">
        <f t="shared" si="2"/>
        <v>8</v>
      </c>
      <c r="E17" s="80" t="s">
        <v>628</v>
      </c>
      <c r="F17" s="80">
        <v>3</v>
      </c>
      <c r="G17" s="80">
        <v>4</v>
      </c>
      <c r="H17" s="80">
        <v>0</v>
      </c>
      <c r="I17" s="80">
        <v>0</v>
      </c>
      <c r="J17" s="80">
        <v>1</v>
      </c>
      <c r="K17" s="80">
        <f t="shared" si="3"/>
        <v>32</v>
      </c>
      <c r="L17" s="80">
        <v>19</v>
      </c>
      <c r="M17" s="80">
        <v>11</v>
      </c>
      <c r="N17" s="80">
        <v>0</v>
      </c>
      <c r="O17" s="80">
        <v>2</v>
      </c>
      <c r="P17" s="80">
        <v>0</v>
      </c>
    </row>
    <row r="18" spans="1:16" ht="13.5" customHeight="1">
      <c r="A18" s="27">
        <v>206</v>
      </c>
      <c r="B18" s="44" t="s">
        <v>157</v>
      </c>
      <c r="C18" s="40">
        <f t="shared" si="1"/>
        <v>29</v>
      </c>
      <c r="D18" s="361">
        <f t="shared" si="2"/>
        <v>14</v>
      </c>
      <c r="E18" s="80" t="s">
        <v>628</v>
      </c>
      <c r="F18" s="80">
        <v>9</v>
      </c>
      <c r="G18" s="80">
        <v>4</v>
      </c>
      <c r="H18" s="80">
        <v>1</v>
      </c>
      <c r="I18" s="80">
        <v>0</v>
      </c>
      <c r="J18" s="80">
        <v>0</v>
      </c>
      <c r="K18" s="80">
        <f t="shared" si="3"/>
        <v>15</v>
      </c>
      <c r="L18" s="80">
        <v>13</v>
      </c>
      <c r="M18" s="80">
        <v>2</v>
      </c>
      <c r="N18" s="80">
        <v>0</v>
      </c>
      <c r="O18" s="80">
        <v>0</v>
      </c>
      <c r="P18" s="80">
        <v>0</v>
      </c>
    </row>
    <row r="19" spans="1:16" ht="13.5" customHeight="1">
      <c r="A19" s="27">
        <v>207</v>
      </c>
      <c r="B19" s="44" t="s">
        <v>158</v>
      </c>
      <c r="C19" s="40">
        <f t="shared" si="1"/>
        <v>6</v>
      </c>
      <c r="D19" s="361">
        <f t="shared" si="2"/>
        <v>0</v>
      </c>
      <c r="E19" s="80" t="s">
        <v>628</v>
      </c>
      <c r="F19" s="80" t="s">
        <v>628</v>
      </c>
      <c r="G19" s="80" t="s">
        <v>628</v>
      </c>
      <c r="H19" s="80" t="s">
        <v>628</v>
      </c>
      <c r="I19" s="80" t="s">
        <v>628</v>
      </c>
      <c r="J19" s="80" t="s">
        <v>628</v>
      </c>
      <c r="K19" s="80">
        <f t="shared" si="3"/>
        <v>6</v>
      </c>
      <c r="L19" s="80">
        <v>4</v>
      </c>
      <c r="M19" s="80">
        <v>2</v>
      </c>
      <c r="N19" s="80">
        <v>0</v>
      </c>
      <c r="O19" s="80">
        <v>0</v>
      </c>
      <c r="P19" s="80">
        <v>0</v>
      </c>
    </row>
    <row r="20" spans="1:16" ht="13.5" customHeight="1">
      <c r="A20" s="27">
        <v>208</v>
      </c>
      <c r="B20" s="44" t="s">
        <v>159</v>
      </c>
      <c r="C20" s="40">
        <f t="shared" si="1"/>
        <v>28</v>
      </c>
      <c r="D20" s="361">
        <f t="shared" si="2"/>
        <v>11</v>
      </c>
      <c r="E20" s="80" t="s">
        <v>628</v>
      </c>
      <c r="F20" s="80">
        <v>9</v>
      </c>
      <c r="G20" s="80">
        <v>2</v>
      </c>
      <c r="H20" s="80" t="s">
        <v>628</v>
      </c>
      <c r="I20" s="80" t="s">
        <v>628</v>
      </c>
      <c r="J20" s="80" t="s">
        <v>628</v>
      </c>
      <c r="K20" s="80">
        <f t="shared" si="3"/>
        <v>17</v>
      </c>
      <c r="L20" s="80">
        <v>14</v>
      </c>
      <c r="M20" s="80">
        <v>0</v>
      </c>
      <c r="N20" s="80">
        <v>0</v>
      </c>
      <c r="O20" s="80">
        <v>3</v>
      </c>
      <c r="P20" s="80">
        <v>0</v>
      </c>
    </row>
    <row r="21" spans="1:16" ht="7.5" customHeight="1">
      <c r="A21" s="27"/>
      <c r="B21" s="44"/>
      <c r="C21" s="40"/>
      <c r="D21" s="361"/>
      <c r="E21" s="80"/>
      <c r="F21" s="362"/>
      <c r="G21" s="362"/>
      <c r="H21" s="362"/>
      <c r="I21" s="80"/>
      <c r="J21" s="362"/>
      <c r="K21" s="80"/>
      <c r="L21" s="362"/>
      <c r="M21" s="362"/>
      <c r="N21" s="362"/>
      <c r="O21" s="362"/>
      <c r="P21" s="362"/>
    </row>
    <row r="22" spans="1:16" ht="13.5" customHeight="1">
      <c r="A22" s="27">
        <v>301</v>
      </c>
      <c r="B22" s="44" t="s">
        <v>160</v>
      </c>
      <c r="C22" s="40">
        <f t="shared" si="1"/>
        <v>15</v>
      </c>
      <c r="D22" s="361">
        <f aca="true" t="shared" si="4" ref="D22:D29">SUM(E22:J22)</f>
        <v>7</v>
      </c>
      <c r="E22" s="80">
        <v>0</v>
      </c>
      <c r="F22" s="80">
        <v>5</v>
      </c>
      <c r="G22" s="80">
        <v>1</v>
      </c>
      <c r="H22" s="80">
        <v>1</v>
      </c>
      <c r="I22" s="80">
        <v>0</v>
      </c>
      <c r="J22" s="80">
        <v>0</v>
      </c>
      <c r="K22" s="80">
        <f aca="true" t="shared" si="5" ref="K22:K29">SUM(L22:P22)</f>
        <v>8</v>
      </c>
      <c r="L22" s="80">
        <v>8</v>
      </c>
      <c r="M22" s="80">
        <v>0</v>
      </c>
      <c r="N22" s="80">
        <v>0</v>
      </c>
      <c r="O22" s="80">
        <v>0</v>
      </c>
      <c r="P22" s="80">
        <v>0</v>
      </c>
    </row>
    <row r="23" spans="1:16" ht="13.5" customHeight="1">
      <c r="A23" s="27">
        <v>302</v>
      </c>
      <c r="B23" s="44" t="s">
        <v>537</v>
      </c>
      <c r="C23" s="40">
        <f t="shared" si="1"/>
        <v>3</v>
      </c>
      <c r="D23" s="361">
        <f t="shared" si="4"/>
        <v>3</v>
      </c>
      <c r="E23" s="80">
        <v>0</v>
      </c>
      <c r="F23" s="80">
        <v>0</v>
      </c>
      <c r="G23" s="80">
        <v>3</v>
      </c>
      <c r="H23" s="80">
        <v>0</v>
      </c>
      <c r="I23" s="80">
        <v>0</v>
      </c>
      <c r="J23" s="80">
        <v>0</v>
      </c>
      <c r="K23" s="80">
        <f t="shared" si="5"/>
        <v>0</v>
      </c>
      <c r="L23" s="80">
        <f>SUM(M23:Q23)</f>
        <v>0</v>
      </c>
      <c r="M23" s="80">
        <v>0</v>
      </c>
      <c r="N23" s="80">
        <v>0</v>
      </c>
      <c r="O23" s="80">
        <v>0</v>
      </c>
      <c r="P23" s="80">
        <v>0</v>
      </c>
    </row>
    <row r="24" spans="1:16" ht="13.5" customHeight="1">
      <c r="A24" s="27">
        <v>303</v>
      </c>
      <c r="B24" s="44" t="s">
        <v>538</v>
      </c>
      <c r="C24" s="40">
        <f t="shared" si="1"/>
        <v>15</v>
      </c>
      <c r="D24" s="361">
        <f t="shared" si="4"/>
        <v>12</v>
      </c>
      <c r="E24" s="80">
        <v>0</v>
      </c>
      <c r="F24" s="80">
        <v>6</v>
      </c>
      <c r="G24" s="80">
        <v>3</v>
      </c>
      <c r="H24" s="80">
        <v>3</v>
      </c>
      <c r="I24" s="80">
        <v>0</v>
      </c>
      <c r="J24" s="80">
        <v>0</v>
      </c>
      <c r="K24" s="80">
        <f t="shared" si="5"/>
        <v>3</v>
      </c>
      <c r="L24" s="80">
        <v>1</v>
      </c>
      <c r="M24" s="80">
        <v>0</v>
      </c>
      <c r="N24" s="80">
        <v>2</v>
      </c>
      <c r="O24" s="80">
        <v>0</v>
      </c>
      <c r="P24" s="80">
        <v>0</v>
      </c>
    </row>
    <row r="25" spans="1:16" ht="13.5" customHeight="1">
      <c r="A25" s="27">
        <v>304</v>
      </c>
      <c r="B25" s="44" t="s">
        <v>161</v>
      </c>
      <c r="C25" s="40">
        <f t="shared" si="1"/>
        <v>1</v>
      </c>
      <c r="D25" s="361">
        <f t="shared" si="4"/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f t="shared" si="5"/>
        <v>1</v>
      </c>
      <c r="L25" s="80">
        <v>1</v>
      </c>
      <c r="M25" s="80">
        <v>0</v>
      </c>
      <c r="N25" s="80">
        <v>0</v>
      </c>
      <c r="O25" s="80">
        <v>0</v>
      </c>
      <c r="P25" s="80">
        <v>0</v>
      </c>
    </row>
    <row r="26" spans="1:16" ht="13.5" customHeight="1">
      <c r="A26" s="27">
        <v>305</v>
      </c>
      <c r="B26" s="44" t="s">
        <v>162</v>
      </c>
      <c r="C26" s="40">
        <f t="shared" si="1"/>
        <v>3</v>
      </c>
      <c r="D26" s="361">
        <f t="shared" si="4"/>
        <v>0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f t="shared" si="5"/>
        <v>3</v>
      </c>
      <c r="L26" s="80">
        <v>1</v>
      </c>
      <c r="M26" s="80">
        <v>1</v>
      </c>
      <c r="N26" s="80">
        <v>0</v>
      </c>
      <c r="O26" s="80">
        <v>0</v>
      </c>
      <c r="P26" s="80">
        <v>1</v>
      </c>
    </row>
    <row r="27" spans="1:16" ht="13.5" customHeight="1">
      <c r="A27" s="27">
        <v>306</v>
      </c>
      <c r="B27" s="44" t="s">
        <v>163</v>
      </c>
      <c r="C27" s="40">
        <f t="shared" si="1"/>
        <v>8</v>
      </c>
      <c r="D27" s="361">
        <f t="shared" si="4"/>
        <v>5</v>
      </c>
      <c r="E27" s="80">
        <v>0</v>
      </c>
      <c r="F27" s="80">
        <v>2</v>
      </c>
      <c r="G27" s="80">
        <v>3</v>
      </c>
      <c r="H27" s="80">
        <v>0</v>
      </c>
      <c r="I27" s="80">
        <v>0</v>
      </c>
      <c r="J27" s="80">
        <v>0</v>
      </c>
      <c r="K27" s="80">
        <f t="shared" si="5"/>
        <v>3</v>
      </c>
      <c r="L27" s="80">
        <v>1</v>
      </c>
      <c r="M27" s="80">
        <v>2</v>
      </c>
      <c r="N27" s="80">
        <v>0</v>
      </c>
      <c r="O27" s="80">
        <v>0</v>
      </c>
      <c r="P27" s="80">
        <v>0</v>
      </c>
    </row>
    <row r="28" spans="1:16" ht="13.5" customHeight="1">
      <c r="A28" s="27">
        <v>307</v>
      </c>
      <c r="B28" s="44" t="s">
        <v>164</v>
      </c>
      <c r="C28" s="40">
        <f t="shared" si="1"/>
        <v>5</v>
      </c>
      <c r="D28" s="361">
        <f t="shared" si="4"/>
        <v>2</v>
      </c>
      <c r="E28" s="80">
        <v>0</v>
      </c>
      <c r="F28" s="80">
        <v>1</v>
      </c>
      <c r="G28" s="80">
        <v>1</v>
      </c>
      <c r="H28" s="80">
        <v>0</v>
      </c>
      <c r="I28" s="80">
        <v>0</v>
      </c>
      <c r="J28" s="80">
        <v>0</v>
      </c>
      <c r="K28" s="80">
        <f t="shared" si="5"/>
        <v>3</v>
      </c>
      <c r="L28" s="80">
        <v>1</v>
      </c>
      <c r="M28" s="80">
        <v>2</v>
      </c>
      <c r="N28" s="80">
        <v>0</v>
      </c>
      <c r="O28" s="80">
        <v>0</v>
      </c>
      <c r="P28" s="80">
        <v>0</v>
      </c>
    </row>
    <row r="29" spans="1:16" ht="13.5" customHeight="1">
      <c r="A29" s="27">
        <v>308</v>
      </c>
      <c r="B29" s="44" t="s">
        <v>539</v>
      </c>
      <c r="C29" s="40">
        <f t="shared" si="1"/>
        <v>2</v>
      </c>
      <c r="D29" s="361">
        <f t="shared" si="4"/>
        <v>2</v>
      </c>
      <c r="E29" s="80">
        <v>0</v>
      </c>
      <c r="F29" s="80">
        <v>0</v>
      </c>
      <c r="G29" s="80">
        <v>2</v>
      </c>
      <c r="H29" s="80">
        <v>0</v>
      </c>
      <c r="I29" s="80">
        <v>0</v>
      </c>
      <c r="J29" s="80">
        <v>0</v>
      </c>
      <c r="K29" s="80">
        <f t="shared" si="5"/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</row>
    <row r="30" spans="1:16" ht="7.5" customHeight="1">
      <c r="A30" s="27"/>
      <c r="B30" s="44"/>
      <c r="C30" s="40"/>
      <c r="D30" s="361"/>
      <c r="E30" s="80"/>
      <c r="F30" s="362"/>
      <c r="G30" s="362"/>
      <c r="H30" s="362"/>
      <c r="I30" s="80"/>
      <c r="J30" s="362"/>
      <c r="K30" s="80"/>
      <c r="L30" s="362"/>
      <c r="M30" s="362"/>
      <c r="N30" s="362"/>
      <c r="O30" s="362"/>
      <c r="P30" s="362"/>
    </row>
    <row r="31" spans="1:16" ht="13.5" customHeight="1">
      <c r="A31" s="20">
        <v>321</v>
      </c>
      <c r="B31" s="44" t="s">
        <v>165</v>
      </c>
      <c r="C31" s="40">
        <f t="shared" si="1"/>
        <v>11</v>
      </c>
      <c r="D31" s="361">
        <f>SUM(E31:J31)</f>
        <v>5</v>
      </c>
      <c r="E31" s="80">
        <v>0</v>
      </c>
      <c r="F31" s="80">
        <v>3</v>
      </c>
      <c r="G31" s="80">
        <v>1</v>
      </c>
      <c r="H31" s="80">
        <v>1</v>
      </c>
      <c r="I31" s="80">
        <v>0</v>
      </c>
      <c r="J31" s="80">
        <v>0</v>
      </c>
      <c r="K31" s="80">
        <f>SUM(L31:P31)</f>
        <v>6</v>
      </c>
      <c r="L31" s="80">
        <v>3</v>
      </c>
      <c r="M31" s="80">
        <v>1</v>
      </c>
      <c r="N31" s="80">
        <v>1</v>
      </c>
      <c r="O31" s="80">
        <v>0</v>
      </c>
      <c r="P31" s="80">
        <v>1</v>
      </c>
    </row>
    <row r="32" spans="1:16" ht="13.5" customHeight="1">
      <c r="A32" s="20">
        <v>322</v>
      </c>
      <c r="B32" s="44" t="s">
        <v>540</v>
      </c>
      <c r="C32" s="40">
        <f t="shared" si="1"/>
        <v>2</v>
      </c>
      <c r="D32" s="361">
        <f>SUM(E32:J32)</f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f>SUM(L32:P32)</f>
        <v>2</v>
      </c>
      <c r="L32" s="80">
        <v>1</v>
      </c>
      <c r="M32" s="80">
        <v>1</v>
      </c>
      <c r="N32" s="80">
        <v>0</v>
      </c>
      <c r="O32" s="80">
        <v>0</v>
      </c>
      <c r="P32" s="80">
        <v>0</v>
      </c>
    </row>
    <row r="33" spans="1:16" ht="7.5" customHeight="1">
      <c r="A33" s="27"/>
      <c r="B33" s="44"/>
      <c r="C33" s="40"/>
      <c r="D33" s="361"/>
      <c r="E33" s="80"/>
      <c r="F33" s="362"/>
      <c r="G33" s="362"/>
      <c r="H33" s="362"/>
      <c r="I33" s="80"/>
      <c r="J33" s="362"/>
      <c r="K33" s="80"/>
      <c r="L33" s="362"/>
      <c r="M33" s="362"/>
      <c r="N33" s="362"/>
      <c r="O33" s="362"/>
      <c r="P33" s="80"/>
    </row>
    <row r="34" spans="1:16" ht="13.5" customHeight="1">
      <c r="A34" s="20">
        <v>341</v>
      </c>
      <c r="B34" s="44" t="s">
        <v>166</v>
      </c>
      <c r="C34" s="40">
        <f t="shared" si="1"/>
        <v>6</v>
      </c>
      <c r="D34" s="361">
        <f>SUM(E34:J34)</f>
        <v>2</v>
      </c>
      <c r="E34" s="80">
        <v>0</v>
      </c>
      <c r="F34" s="80">
        <v>1</v>
      </c>
      <c r="G34" s="80">
        <v>1</v>
      </c>
      <c r="H34" s="80">
        <v>0</v>
      </c>
      <c r="I34" s="80">
        <v>0</v>
      </c>
      <c r="J34" s="80">
        <v>0</v>
      </c>
      <c r="K34" s="80">
        <f>SUM(L34:P34)</f>
        <v>4</v>
      </c>
      <c r="L34" s="80">
        <v>3</v>
      </c>
      <c r="M34" s="80">
        <v>1</v>
      </c>
      <c r="N34" s="80">
        <v>0</v>
      </c>
      <c r="O34" s="80">
        <v>0</v>
      </c>
      <c r="P34" s="80">
        <v>0</v>
      </c>
    </row>
    <row r="35" spans="1:16" ht="13.5" customHeight="1">
      <c r="A35" s="20">
        <v>342</v>
      </c>
      <c r="B35" s="44" t="s">
        <v>167</v>
      </c>
      <c r="C35" s="40">
        <f t="shared" si="1"/>
        <v>11</v>
      </c>
      <c r="D35" s="361">
        <f>SUM(E35:J35)</f>
        <v>3</v>
      </c>
      <c r="E35" s="80">
        <v>0</v>
      </c>
      <c r="F35" s="80">
        <v>0</v>
      </c>
      <c r="G35" s="80">
        <v>2</v>
      </c>
      <c r="H35" s="80">
        <v>0</v>
      </c>
      <c r="I35" s="80">
        <v>0</v>
      </c>
      <c r="J35" s="80">
        <v>1</v>
      </c>
      <c r="K35" s="80">
        <f>SUM(L35:P35)</f>
        <v>8</v>
      </c>
      <c r="L35" s="80">
        <v>4</v>
      </c>
      <c r="M35" s="80">
        <v>2</v>
      </c>
      <c r="N35" s="80">
        <v>1</v>
      </c>
      <c r="O35" s="80">
        <v>0</v>
      </c>
      <c r="P35" s="80">
        <v>1</v>
      </c>
    </row>
    <row r="36" spans="1:16" ht="7.5" customHeight="1">
      <c r="A36" s="27"/>
      <c r="B36" s="44"/>
      <c r="C36" s="40"/>
      <c r="D36" s="361"/>
      <c r="E36" s="80"/>
      <c r="F36" s="362"/>
      <c r="G36" s="362"/>
      <c r="H36" s="362"/>
      <c r="I36" s="80"/>
      <c r="J36" s="362"/>
      <c r="K36" s="80"/>
      <c r="L36" s="362"/>
      <c r="M36" s="362"/>
      <c r="N36" s="362"/>
      <c r="O36" s="362"/>
      <c r="P36" s="80"/>
    </row>
    <row r="37" spans="1:16" ht="13.5" customHeight="1">
      <c r="A37" s="20">
        <v>361</v>
      </c>
      <c r="B37" s="44" t="s">
        <v>168</v>
      </c>
      <c r="C37" s="40">
        <f t="shared" si="1"/>
        <v>5</v>
      </c>
      <c r="D37" s="361">
        <f>SUM(E37:J37)</f>
        <v>1</v>
      </c>
      <c r="E37" s="80">
        <v>0</v>
      </c>
      <c r="F37" s="80">
        <v>0</v>
      </c>
      <c r="G37" s="80">
        <v>1</v>
      </c>
      <c r="H37" s="80">
        <v>0</v>
      </c>
      <c r="I37" s="80">
        <v>0</v>
      </c>
      <c r="J37" s="80">
        <v>0</v>
      </c>
      <c r="K37" s="80">
        <f>SUM(L37:P37)</f>
        <v>4</v>
      </c>
      <c r="L37" s="80">
        <v>2</v>
      </c>
      <c r="M37" s="80">
        <v>0</v>
      </c>
      <c r="N37" s="80">
        <v>0</v>
      </c>
      <c r="O37" s="80">
        <v>2</v>
      </c>
      <c r="P37" s="80">
        <v>0</v>
      </c>
    </row>
    <row r="38" spans="1:16" ht="13.5" customHeight="1">
      <c r="A38" s="20">
        <v>362</v>
      </c>
      <c r="B38" s="44" t="s">
        <v>169</v>
      </c>
      <c r="C38" s="40">
        <f t="shared" si="1"/>
        <v>6</v>
      </c>
      <c r="D38" s="361">
        <f>SUM(E38:J38)</f>
        <v>2</v>
      </c>
      <c r="E38" s="80">
        <v>0</v>
      </c>
      <c r="F38" s="80">
        <v>1</v>
      </c>
      <c r="G38" s="80">
        <v>1</v>
      </c>
      <c r="H38" s="80">
        <v>0</v>
      </c>
      <c r="I38" s="80">
        <v>0</v>
      </c>
      <c r="J38" s="80">
        <v>0</v>
      </c>
      <c r="K38" s="80">
        <f>SUM(L38:P38)</f>
        <v>4</v>
      </c>
      <c r="L38" s="80">
        <v>2</v>
      </c>
      <c r="M38" s="80">
        <v>1</v>
      </c>
      <c r="N38" s="80">
        <v>0</v>
      </c>
      <c r="O38" s="80">
        <v>1</v>
      </c>
      <c r="P38" s="80">
        <v>0</v>
      </c>
    </row>
    <row r="39" spans="1:16" ht="13.5" customHeight="1">
      <c r="A39" s="20">
        <v>363</v>
      </c>
      <c r="B39" s="44" t="s">
        <v>170</v>
      </c>
      <c r="C39" s="40">
        <f t="shared" si="1"/>
        <v>2</v>
      </c>
      <c r="D39" s="361">
        <f>SUM(E39:J39)</f>
        <v>1</v>
      </c>
      <c r="E39" s="80">
        <v>0</v>
      </c>
      <c r="F39" s="80">
        <v>1</v>
      </c>
      <c r="G39" s="80">
        <v>0</v>
      </c>
      <c r="H39" s="80">
        <v>0</v>
      </c>
      <c r="I39" s="80">
        <v>0</v>
      </c>
      <c r="J39" s="80">
        <v>0</v>
      </c>
      <c r="K39" s="80">
        <f>SUM(L39:P39)</f>
        <v>1</v>
      </c>
      <c r="L39" s="80">
        <v>0</v>
      </c>
      <c r="M39" s="80">
        <v>0</v>
      </c>
      <c r="N39" s="80">
        <v>0</v>
      </c>
      <c r="O39" s="80">
        <v>1</v>
      </c>
      <c r="P39" s="80">
        <v>0</v>
      </c>
    </row>
    <row r="40" spans="1:16" ht="7.5" customHeight="1">
      <c r="A40" s="27"/>
      <c r="B40" s="44"/>
      <c r="C40" s="40"/>
      <c r="D40" s="361"/>
      <c r="E40" s="80"/>
      <c r="F40" s="362"/>
      <c r="G40" s="362"/>
      <c r="H40" s="362"/>
      <c r="I40" s="80"/>
      <c r="J40" s="80"/>
      <c r="K40" s="80"/>
      <c r="L40" s="362"/>
      <c r="M40" s="362"/>
      <c r="N40" s="362"/>
      <c r="O40" s="362"/>
      <c r="P40" s="80"/>
    </row>
    <row r="41" spans="1:16" ht="13.5" customHeight="1">
      <c r="A41" s="20">
        <v>381</v>
      </c>
      <c r="B41" s="44" t="s">
        <v>171</v>
      </c>
      <c r="C41" s="40">
        <f t="shared" si="1"/>
        <v>13</v>
      </c>
      <c r="D41" s="361">
        <f>SUM(E41:J41)</f>
        <v>2</v>
      </c>
      <c r="E41" s="80">
        <v>0</v>
      </c>
      <c r="F41" s="80">
        <v>2</v>
      </c>
      <c r="G41" s="80">
        <v>0</v>
      </c>
      <c r="H41" s="80">
        <v>0</v>
      </c>
      <c r="I41" s="80">
        <v>0</v>
      </c>
      <c r="J41" s="80">
        <v>0</v>
      </c>
      <c r="K41" s="80">
        <f>SUM(L41:P41)</f>
        <v>11</v>
      </c>
      <c r="L41" s="80">
        <v>7</v>
      </c>
      <c r="M41" s="80">
        <v>4</v>
      </c>
      <c r="N41" s="80">
        <v>0</v>
      </c>
      <c r="O41" s="80">
        <v>0</v>
      </c>
      <c r="P41" s="80">
        <v>0</v>
      </c>
    </row>
    <row r="42" spans="1:16" ht="13.5" customHeight="1">
      <c r="A42" s="20">
        <v>382</v>
      </c>
      <c r="B42" s="44" t="s">
        <v>541</v>
      </c>
      <c r="C42" s="40">
        <f t="shared" si="1"/>
        <v>3</v>
      </c>
      <c r="D42" s="361">
        <f>SUM(E42:J42)</f>
        <v>2</v>
      </c>
      <c r="E42" s="80">
        <v>0</v>
      </c>
      <c r="F42" s="80">
        <v>1</v>
      </c>
      <c r="G42" s="80">
        <v>0</v>
      </c>
      <c r="H42" s="80">
        <v>1</v>
      </c>
      <c r="I42" s="80">
        <v>0</v>
      </c>
      <c r="J42" s="80">
        <v>0</v>
      </c>
      <c r="K42" s="80">
        <f>SUM(L42:P42)</f>
        <v>1</v>
      </c>
      <c r="L42" s="80">
        <v>0</v>
      </c>
      <c r="M42" s="80">
        <v>0</v>
      </c>
      <c r="N42" s="80">
        <v>1</v>
      </c>
      <c r="O42" s="80">
        <v>0</v>
      </c>
      <c r="P42" s="80">
        <v>0</v>
      </c>
    </row>
    <row r="43" spans="1:16" ht="13.5" customHeight="1">
      <c r="A43" s="20">
        <v>383</v>
      </c>
      <c r="B43" s="44" t="s">
        <v>311</v>
      </c>
      <c r="C43" s="40">
        <f t="shared" si="1"/>
        <v>0</v>
      </c>
      <c r="D43" s="361">
        <f>SUM(E43:J43)</f>
        <v>0</v>
      </c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80">
        <v>0</v>
      </c>
      <c r="K43" s="80">
        <f>SUM(L43:P43)</f>
        <v>0</v>
      </c>
      <c r="L43" s="80">
        <v>0</v>
      </c>
      <c r="M43" s="80">
        <v>0</v>
      </c>
      <c r="N43" s="80">
        <v>0</v>
      </c>
      <c r="O43" s="80">
        <v>0</v>
      </c>
      <c r="P43" s="80">
        <v>0</v>
      </c>
    </row>
    <row r="44" spans="1:16" ht="13.5" customHeight="1">
      <c r="A44" s="20">
        <v>384</v>
      </c>
      <c r="B44" s="44" t="s">
        <v>542</v>
      </c>
      <c r="C44" s="40">
        <f t="shared" si="1"/>
        <v>2</v>
      </c>
      <c r="D44" s="361">
        <f>SUM(E44:J44)</f>
        <v>1</v>
      </c>
      <c r="E44" s="80">
        <v>0</v>
      </c>
      <c r="F44" s="80">
        <v>0</v>
      </c>
      <c r="G44" s="80">
        <v>0</v>
      </c>
      <c r="H44" s="80">
        <v>1</v>
      </c>
      <c r="I44" s="80">
        <v>0</v>
      </c>
      <c r="J44" s="80">
        <v>0</v>
      </c>
      <c r="K44" s="80">
        <f>SUM(L44:P44)</f>
        <v>1</v>
      </c>
      <c r="L44" s="80">
        <v>0</v>
      </c>
      <c r="M44" s="80">
        <v>0</v>
      </c>
      <c r="N44" s="80">
        <v>0</v>
      </c>
      <c r="O44" s="80">
        <v>1</v>
      </c>
      <c r="P44" s="80">
        <v>0</v>
      </c>
    </row>
    <row r="45" spans="1:16" ht="13.5" customHeight="1">
      <c r="A45" s="20">
        <v>385</v>
      </c>
      <c r="B45" s="44" t="s">
        <v>312</v>
      </c>
      <c r="C45" s="40">
        <f t="shared" si="1"/>
        <v>3</v>
      </c>
      <c r="D45" s="361">
        <f>SUM(E45:J45)</f>
        <v>1</v>
      </c>
      <c r="E45" s="80">
        <v>0</v>
      </c>
      <c r="F45" s="80">
        <v>1</v>
      </c>
      <c r="G45" s="80">
        <v>0</v>
      </c>
      <c r="H45" s="80">
        <v>0</v>
      </c>
      <c r="I45" s="80">
        <v>0</v>
      </c>
      <c r="J45" s="80">
        <v>0</v>
      </c>
      <c r="K45" s="80">
        <f>SUM(L45:P45)</f>
        <v>2</v>
      </c>
      <c r="L45" s="80">
        <v>0</v>
      </c>
      <c r="M45" s="80">
        <v>1</v>
      </c>
      <c r="N45" s="80">
        <v>0</v>
      </c>
      <c r="O45" s="80">
        <v>1</v>
      </c>
      <c r="P45" s="80">
        <v>0</v>
      </c>
    </row>
    <row r="46" spans="1:16" ht="7.5" customHeight="1">
      <c r="A46" s="27"/>
      <c r="B46" s="44"/>
      <c r="C46" s="40"/>
      <c r="D46" s="361"/>
      <c r="E46" s="80"/>
      <c r="F46" s="362"/>
      <c r="G46" s="362"/>
      <c r="H46" s="362"/>
      <c r="I46" s="80"/>
      <c r="J46" s="80"/>
      <c r="K46" s="80"/>
      <c r="L46" s="362"/>
      <c r="M46" s="362"/>
      <c r="N46" s="362"/>
      <c r="O46" s="362"/>
      <c r="P46" s="80"/>
    </row>
    <row r="47" spans="1:16" ht="13.5" customHeight="1">
      <c r="A47" s="20">
        <v>401</v>
      </c>
      <c r="B47" s="44" t="s">
        <v>172</v>
      </c>
      <c r="C47" s="40">
        <f t="shared" si="1"/>
        <v>6</v>
      </c>
      <c r="D47" s="361">
        <f>SUM(E47:J47)</f>
        <v>2</v>
      </c>
      <c r="E47" s="80">
        <v>0</v>
      </c>
      <c r="F47" s="80">
        <v>0</v>
      </c>
      <c r="G47" s="80">
        <v>2</v>
      </c>
      <c r="H47" s="80">
        <v>0</v>
      </c>
      <c r="I47" s="80">
        <v>0</v>
      </c>
      <c r="J47" s="80">
        <v>0</v>
      </c>
      <c r="K47" s="80">
        <f>SUM(L47:P47)</f>
        <v>4</v>
      </c>
      <c r="L47" s="80">
        <v>1</v>
      </c>
      <c r="M47" s="80">
        <v>1</v>
      </c>
      <c r="N47" s="80">
        <v>2</v>
      </c>
      <c r="O47" s="80">
        <v>0</v>
      </c>
      <c r="P47" s="80">
        <v>0</v>
      </c>
    </row>
    <row r="48" spans="1:16" ht="13.5" customHeight="1">
      <c r="A48" s="20">
        <v>402</v>
      </c>
      <c r="B48" s="44" t="s">
        <v>313</v>
      </c>
      <c r="C48" s="40">
        <f t="shared" si="1"/>
        <v>6</v>
      </c>
      <c r="D48" s="361">
        <f>SUM(E48:J48)</f>
        <v>1</v>
      </c>
      <c r="E48" s="80">
        <v>0</v>
      </c>
      <c r="F48" s="80">
        <v>1</v>
      </c>
      <c r="G48" s="80">
        <v>0</v>
      </c>
      <c r="H48" s="80">
        <v>0</v>
      </c>
      <c r="I48" s="80">
        <v>0</v>
      </c>
      <c r="J48" s="80">
        <v>0</v>
      </c>
      <c r="K48" s="80">
        <f>SUM(L48:P48)</f>
        <v>5</v>
      </c>
      <c r="L48" s="80">
        <v>3</v>
      </c>
      <c r="M48" s="80">
        <v>1</v>
      </c>
      <c r="N48" s="80">
        <v>0</v>
      </c>
      <c r="O48" s="80">
        <v>1</v>
      </c>
      <c r="P48" s="80">
        <v>0</v>
      </c>
    </row>
    <row r="49" spans="1:16" ht="13.5" customHeight="1">
      <c r="A49" s="20">
        <v>403</v>
      </c>
      <c r="B49" s="44" t="s">
        <v>173</v>
      </c>
      <c r="C49" s="40">
        <f t="shared" si="1"/>
        <v>2</v>
      </c>
      <c r="D49" s="361">
        <f>SUM(E49:J49)</f>
        <v>0</v>
      </c>
      <c r="E49" s="80">
        <v>0</v>
      </c>
      <c r="F49" s="80">
        <v>0</v>
      </c>
      <c r="G49" s="80">
        <v>0</v>
      </c>
      <c r="H49" s="80">
        <v>0</v>
      </c>
      <c r="I49" s="80">
        <v>0</v>
      </c>
      <c r="J49" s="80">
        <v>0</v>
      </c>
      <c r="K49" s="80">
        <f>SUM(L49:P49)</f>
        <v>2</v>
      </c>
      <c r="L49" s="80">
        <v>1</v>
      </c>
      <c r="M49" s="80">
        <v>1</v>
      </c>
      <c r="N49" s="80">
        <v>0</v>
      </c>
      <c r="O49" s="80">
        <v>0</v>
      </c>
      <c r="P49" s="80">
        <v>0</v>
      </c>
    </row>
    <row r="50" spans="1:16" ht="13.5" customHeight="1">
      <c r="A50" s="20">
        <v>404</v>
      </c>
      <c r="B50" s="44" t="s">
        <v>174</v>
      </c>
      <c r="C50" s="40">
        <f t="shared" si="1"/>
        <v>1</v>
      </c>
      <c r="D50" s="361">
        <f>SUM(E50:J50)</f>
        <v>0</v>
      </c>
      <c r="E50" s="80">
        <v>0</v>
      </c>
      <c r="F50" s="80">
        <v>0</v>
      </c>
      <c r="G50" s="80">
        <v>0</v>
      </c>
      <c r="H50" s="80">
        <v>0</v>
      </c>
      <c r="I50" s="80">
        <v>0</v>
      </c>
      <c r="J50" s="80">
        <v>0</v>
      </c>
      <c r="K50" s="80">
        <f>SUM(L50:P50)</f>
        <v>1</v>
      </c>
      <c r="L50" s="80">
        <v>0</v>
      </c>
      <c r="M50" s="80">
        <v>1</v>
      </c>
      <c r="N50" s="80">
        <v>0</v>
      </c>
      <c r="O50" s="80">
        <v>0</v>
      </c>
      <c r="P50" s="80">
        <v>0</v>
      </c>
    </row>
    <row r="51" spans="1:16" ht="13.5" customHeight="1">
      <c r="A51" s="20">
        <v>405</v>
      </c>
      <c r="B51" s="44" t="s">
        <v>175</v>
      </c>
      <c r="C51" s="40">
        <f t="shared" si="1"/>
        <v>45</v>
      </c>
      <c r="D51" s="361">
        <f>SUM(E51:J51)</f>
        <v>15</v>
      </c>
      <c r="E51" s="80">
        <v>3</v>
      </c>
      <c r="F51" s="80">
        <v>10</v>
      </c>
      <c r="G51" s="80">
        <v>2</v>
      </c>
      <c r="H51" s="80">
        <v>0</v>
      </c>
      <c r="I51" s="80">
        <v>0</v>
      </c>
      <c r="J51" s="80">
        <v>0</v>
      </c>
      <c r="K51" s="80">
        <f>SUM(L51:P51)</f>
        <v>30</v>
      </c>
      <c r="L51" s="80">
        <v>26</v>
      </c>
      <c r="M51" s="80">
        <v>1</v>
      </c>
      <c r="N51" s="80">
        <v>1</v>
      </c>
      <c r="O51" s="80">
        <v>2</v>
      </c>
      <c r="P51" s="80">
        <v>0</v>
      </c>
    </row>
    <row r="52" spans="1:16" ht="7.5" customHeight="1">
      <c r="A52" s="27"/>
      <c r="B52" s="44"/>
      <c r="C52" s="40"/>
      <c r="D52" s="361"/>
      <c r="E52" s="362"/>
      <c r="F52" s="362"/>
      <c r="G52" s="362"/>
      <c r="H52" s="362"/>
      <c r="I52" s="80"/>
      <c r="J52" s="80"/>
      <c r="K52" s="80"/>
      <c r="L52" s="362"/>
      <c r="M52" s="362"/>
      <c r="N52" s="362"/>
      <c r="O52" s="362"/>
      <c r="P52" s="80"/>
    </row>
    <row r="53" spans="1:16" ht="13.5" customHeight="1">
      <c r="A53" s="20">
        <v>421</v>
      </c>
      <c r="B53" s="44" t="s">
        <v>176</v>
      </c>
      <c r="C53" s="40">
        <f t="shared" si="1"/>
        <v>3</v>
      </c>
      <c r="D53" s="361">
        <f>SUM(E53:J53)</f>
        <v>0</v>
      </c>
      <c r="E53" s="80">
        <v>0</v>
      </c>
      <c r="F53" s="80">
        <v>0</v>
      </c>
      <c r="G53" s="80">
        <v>0</v>
      </c>
      <c r="H53" s="80">
        <v>0</v>
      </c>
      <c r="I53" s="80">
        <v>0</v>
      </c>
      <c r="J53" s="80">
        <v>0</v>
      </c>
      <c r="K53" s="80">
        <f>SUM(L53:P53)</f>
        <v>3</v>
      </c>
      <c r="L53" s="80">
        <v>2</v>
      </c>
      <c r="M53" s="80">
        <v>1</v>
      </c>
      <c r="N53" s="80">
        <v>0</v>
      </c>
      <c r="O53" s="80">
        <v>0</v>
      </c>
      <c r="P53" s="80">
        <v>0</v>
      </c>
    </row>
    <row r="54" spans="1:16" ht="13.5" customHeight="1">
      <c r="A54" s="20">
        <v>422</v>
      </c>
      <c r="B54" s="44" t="s">
        <v>314</v>
      </c>
      <c r="C54" s="40">
        <f t="shared" si="1"/>
        <v>3</v>
      </c>
      <c r="D54" s="361">
        <f>SUM(E54:J54)</f>
        <v>0</v>
      </c>
      <c r="E54" s="80">
        <v>0</v>
      </c>
      <c r="F54" s="80">
        <v>0</v>
      </c>
      <c r="G54" s="80">
        <v>0</v>
      </c>
      <c r="H54" s="80">
        <v>0</v>
      </c>
      <c r="I54" s="80">
        <v>0</v>
      </c>
      <c r="J54" s="80">
        <v>0</v>
      </c>
      <c r="K54" s="80">
        <f>SUM(L54:P54)</f>
        <v>3</v>
      </c>
      <c r="L54" s="80">
        <v>1</v>
      </c>
      <c r="M54" s="80">
        <v>2</v>
      </c>
      <c r="N54" s="80">
        <v>0</v>
      </c>
      <c r="O54" s="80">
        <v>0</v>
      </c>
      <c r="P54" s="80">
        <v>0</v>
      </c>
    </row>
    <row r="55" spans="1:16" ht="7.5" customHeight="1">
      <c r="A55" s="27"/>
      <c r="B55" s="44"/>
      <c r="C55" s="40"/>
      <c r="D55" s="361"/>
      <c r="E55" s="80"/>
      <c r="F55" s="362"/>
      <c r="G55" s="362"/>
      <c r="H55" s="362"/>
      <c r="I55" s="80"/>
      <c r="J55" s="80"/>
      <c r="K55" s="80"/>
      <c r="L55" s="362"/>
      <c r="M55" s="362"/>
      <c r="N55" s="362"/>
      <c r="O55" s="362"/>
      <c r="P55" s="80"/>
    </row>
    <row r="56" spans="1:16" ht="13.5" customHeight="1">
      <c r="A56" s="20">
        <v>441</v>
      </c>
      <c r="B56" s="44" t="s">
        <v>177</v>
      </c>
      <c r="C56" s="40">
        <f t="shared" si="1"/>
        <v>1</v>
      </c>
      <c r="D56" s="361">
        <f aca="true" t="shared" si="6" ref="D56:D62">SUM(E56:J56)</f>
        <v>0</v>
      </c>
      <c r="E56" s="80">
        <v>0</v>
      </c>
      <c r="F56" s="80">
        <v>0</v>
      </c>
      <c r="G56" s="80">
        <v>0</v>
      </c>
      <c r="H56" s="80">
        <v>0</v>
      </c>
      <c r="I56" s="80">
        <v>0</v>
      </c>
      <c r="J56" s="80">
        <v>0</v>
      </c>
      <c r="K56" s="80">
        <f aca="true" t="shared" si="7" ref="K56:K62">SUM(L56:P56)</f>
        <v>1</v>
      </c>
      <c r="L56" s="80">
        <v>1</v>
      </c>
      <c r="M56" s="80">
        <v>0</v>
      </c>
      <c r="N56" s="80">
        <v>0</v>
      </c>
      <c r="O56" s="80">
        <v>0</v>
      </c>
      <c r="P56" s="80">
        <v>0</v>
      </c>
    </row>
    <row r="57" spans="1:16" ht="13.5" customHeight="1">
      <c r="A57" s="20">
        <v>442</v>
      </c>
      <c r="B57" s="44" t="s">
        <v>315</v>
      </c>
      <c r="C57" s="40">
        <f t="shared" si="1"/>
        <v>2</v>
      </c>
      <c r="D57" s="361">
        <f t="shared" si="6"/>
        <v>0</v>
      </c>
      <c r="E57" s="80">
        <v>0</v>
      </c>
      <c r="F57" s="80">
        <v>0</v>
      </c>
      <c r="G57" s="80">
        <v>0</v>
      </c>
      <c r="H57" s="80">
        <v>0</v>
      </c>
      <c r="I57" s="80">
        <v>0</v>
      </c>
      <c r="J57" s="80">
        <v>0</v>
      </c>
      <c r="K57" s="80">
        <f t="shared" si="7"/>
        <v>2</v>
      </c>
      <c r="L57" s="80">
        <v>1</v>
      </c>
      <c r="M57" s="80">
        <v>1</v>
      </c>
      <c r="N57" s="80">
        <v>0</v>
      </c>
      <c r="O57" s="80">
        <v>0</v>
      </c>
      <c r="P57" s="80">
        <v>0</v>
      </c>
    </row>
    <row r="58" spans="1:16" ht="13.5" customHeight="1">
      <c r="A58" s="20">
        <v>443</v>
      </c>
      <c r="B58" s="44" t="s">
        <v>543</v>
      </c>
      <c r="C58" s="40">
        <f t="shared" si="1"/>
        <v>0</v>
      </c>
      <c r="D58" s="361">
        <f t="shared" si="6"/>
        <v>0</v>
      </c>
      <c r="E58" s="80">
        <v>0</v>
      </c>
      <c r="F58" s="80">
        <v>0</v>
      </c>
      <c r="G58" s="80">
        <v>0</v>
      </c>
      <c r="H58" s="80">
        <v>0</v>
      </c>
      <c r="I58" s="80">
        <v>0</v>
      </c>
      <c r="J58" s="80">
        <v>0</v>
      </c>
      <c r="K58" s="80">
        <f t="shared" si="7"/>
        <v>0</v>
      </c>
      <c r="L58" s="80">
        <v>0</v>
      </c>
      <c r="M58" s="80">
        <v>0</v>
      </c>
      <c r="N58" s="80">
        <v>0</v>
      </c>
      <c r="O58" s="80">
        <v>0</v>
      </c>
      <c r="P58" s="80">
        <v>0</v>
      </c>
    </row>
    <row r="59" spans="1:16" ht="13.5" customHeight="1">
      <c r="A59" s="20">
        <v>444</v>
      </c>
      <c r="B59" s="44" t="s">
        <v>544</v>
      </c>
      <c r="C59" s="40">
        <f t="shared" si="1"/>
        <v>4</v>
      </c>
      <c r="D59" s="361">
        <f t="shared" si="6"/>
        <v>1</v>
      </c>
      <c r="E59" s="80">
        <v>0</v>
      </c>
      <c r="F59" s="80">
        <v>1</v>
      </c>
      <c r="G59" s="80">
        <v>0</v>
      </c>
      <c r="H59" s="80">
        <v>0</v>
      </c>
      <c r="I59" s="80">
        <v>0</v>
      </c>
      <c r="J59" s="80">
        <v>0</v>
      </c>
      <c r="K59" s="80">
        <f t="shared" si="7"/>
        <v>3</v>
      </c>
      <c r="L59" s="80">
        <v>0</v>
      </c>
      <c r="M59" s="80">
        <v>3</v>
      </c>
      <c r="N59" s="80">
        <v>0</v>
      </c>
      <c r="O59" s="80">
        <v>0</v>
      </c>
      <c r="P59" s="80">
        <v>0</v>
      </c>
    </row>
    <row r="60" spans="1:16" ht="13.5" customHeight="1">
      <c r="A60" s="20">
        <v>445</v>
      </c>
      <c r="B60" s="44" t="s">
        <v>545</v>
      </c>
      <c r="C60" s="40">
        <f t="shared" si="1"/>
        <v>2</v>
      </c>
      <c r="D60" s="361">
        <f t="shared" si="6"/>
        <v>0</v>
      </c>
      <c r="E60" s="80">
        <v>0</v>
      </c>
      <c r="F60" s="80">
        <v>0</v>
      </c>
      <c r="G60" s="80">
        <v>0</v>
      </c>
      <c r="H60" s="80">
        <v>0</v>
      </c>
      <c r="I60" s="80">
        <v>0</v>
      </c>
      <c r="J60" s="80">
        <v>0</v>
      </c>
      <c r="K60" s="80">
        <f t="shared" si="7"/>
        <v>2</v>
      </c>
      <c r="L60" s="80">
        <v>0</v>
      </c>
      <c r="M60" s="80">
        <v>2</v>
      </c>
      <c r="N60" s="80">
        <v>0</v>
      </c>
      <c r="O60" s="80">
        <v>0</v>
      </c>
      <c r="P60" s="80">
        <v>0</v>
      </c>
    </row>
    <row r="61" spans="1:16" ht="13.5" customHeight="1">
      <c r="A61" s="20">
        <v>446</v>
      </c>
      <c r="B61" s="44" t="s">
        <v>316</v>
      </c>
      <c r="C61" s="40">
        <f t="shared" si="1"/>
        <v>6</v>
      </c>
      <c r="D61" s="361">
        <f t="shared" si="6"/>
        <v>2</v>
      </c>
      <c r="E61" s="80">
        <v>0</v>
      </c>
      <c r="F61" s="80">
        <v>0</v>
      </c>
      <c r="G61" s="80">
        <v>2</v>
      </c>
      <c r="H61" s="80">
        <v>0</v>
      </c>
      <c r="I61" s="80">
        <v>0</v>
      </c>
      <c r="J61" s="80">
        <v>0</v>
      </c>
      <c r="K61" s="80">
        <f t="shared" si="7"/>
        <v>4</v>
      </c>
      <c r="L61" s="80">
        <v>0</v>
      </c>
      <c r="M61" s="80">
        <v>2</v>
      </c>
      <c r="N61" s="80">
        <v>1</v>
      </c>
      <c r="O61" s="80">
        <v>1</v>
      </c>
      <c r="P61" s="80">
        <v>0</v>
      </c>
    </row>
    <row r="62" spans="1:16" ht="13.5" customHeight="1">
      <c r="A62" s="20">
        <v>447</v>
      </c>
      <c r="B62" s="44" t="s">
        <v>546</v>
      </c>
      <c r="C62" s="40">
        <f t="shared" si="1"/>
        <v>4</v>
      </c>
      <c r="D62" s="361">
        <f t="shared" si="6"/>
        <v>3</v>
      </c>
      <c r="E62" s="80">
        <v>0</v>
      </c>
      <c r="F62" s="80">
        <v>1</v>
      </c>
      <c r="G62" s="80">
        <v>1</v>
      </c>
      <c r="H62" s="80">
        <v>1</v>
      </c>
      <c r="I62" s="80">
        <v>0</v>
      </c>
      <c r="J62" s="80">
        <v>0</v>
      </c>
      <c r="K62" s="80">
        <f t="shared" si="7"/>
        <v>1</v>
      </c>
      <c r="L62" s="80">
        <v>0</v>
      </c>
      <c r="M62" s="80">
        <v>1</v>
      </c>
      <c r="N62" s="80">
        <v>0</v>
      </c>
      <c r="O62" s="80">
        <v>0</v>
      </c>
      <c r="P62" s="80">
        <v>0</v>
      </c>
    </row>
    <row r="63" spans="1:16" ht="7.5" customHeight="1">
      <c r="A63" s="27"/>
      <c r="B63" s="44"/>
      <c r="C63" s="40"/>
      <c r="D63" s="361"/>
      <c r="E63" s="80"/>
      <c r="F63" s="362"/>
      <c r="G63" s="362"/>
      <c r="H63" s="362"/>
      <c r="I63" s="80"/>
      <c r="J63" s="80"/>
      <c r="K63" s="80"/>
      <c r="L63" s="362"/>
      <c r="M63" s="362"/>
      <c r="N63" s="362"/>
      <c r="O63" s="362"/>
      <c r="P63" s="80"/>
    </row>
    <row r="64" spans="1:16" ht="13.5" customHeight="1">
      <c r="A64" s="20">
        <v>462</v>
      </c>
      <c r="B64" s="44" t="s">
        <v>547</v>
      </c>
      <c r="C64" s="40">
        <f t="shared" si="1"/>
        <v>3</v>
      </c>
      <c r="D64" s="361">
        <f>SUM(E64:J64)</f>
        <v>1</v>
      </c>
      <c r="E64" s="80">
        <v>0</v>
      </c>
      <c r="F64" s="80">
        <v>0</v>
      </c>
      <c r="G64" s="80">
        <v>0</v>
      </c>
      <c r="H64" s="80">
        <v>1</v>
      </c>
      <c r="I64" s="80">
        <v>0</v>
      </c>
      <c r="J64" s="80">
        <v>0</v>
      </c>
      <c r="K64" s="80">
        <f>SUM(L64:P64)</f>
        <v>2</v>
      </c>
      <c r="L64" s="80">
        <v>0</v>
      </c>
      <c r="M64" s="80">
        <v>1</v>
      </c>
      <c r="N64" s="80">
        <v>1</v>
      </c>
      <c r="O64" s="80">
        <v>0</v>
      </c>
      <c r="P64" s="80">
        <v>0</v>
      </c>
    </row>
    <row r="65" spans="1:16" ht="13.5" customHeight="1">
      <c r="A65" s="20">
        <v>463</v>
      </c>
      <c r="B65" s="44" t="s">
        <v>317</v>
      </c>
      <c r="C65" s="40">
        <f t="shared" si="1"/>
        <v>0</v>
      </c>
      <c r="D65" s="361">
        <f>SUM(E65:J65)</f>
        <v>0</v>
      </c>
      <c r="E65" s="80">
        <v>0</v>
      </c>
      <c r="F65" s="80">
        <v>0</v>
      </c>
      <c r="G65" s="80">
        <v>0</v>
      </c>
      <c r="H65" s="80">
        <v>0</v>
      </c>
      <c r="I65" s="80">
        <v>0</v>
      </c>
      <c r="J65" s="80">
        <v>0</v>
      </c>
      <c r="K65" s="80">
        <f>SUM(L65:P65)</f>
        <v>0</v>
      </c>
      <c r="L65" s="80">
        <v>0</v>
      </c>
      <c r="M65" s="80">
        <v>0</v>
      </c>
      <c r="N65" s="80">
        <v>0</v>
      </c>
      <c r="O65" s="80">
        <v>0</v>
      </c>
      <c r="P65" s="80">
        <v>0</v>
      </c>
    </row>
    <row r="66" spans="1:16" ht="13.5" customHeight="1">
      <c r="A66" s="20">
        <v>464</v>
      </c>
      <c r="B66" s="44" t="s">
        <v>548</v>
      </c>
      <c r="C66" s="40">
        <f t="shared" si="1"/>
        <v>1</v>
      </c>
      <c r="D66" s="361">
        <f>SUM(E66:J66)</f>
        <v>0</v>
      </c>
      <c r="E66" s="80">
        <v>0</v>
      </c>
      <c r="F66" s="80">
        <v>0</v>
      </c>
      <c r="G66" s="80">
        <v>0</v>
      </c>
      <c r="H66" s="80">
        <v>0</v>
      </c>
      <c r="I66" s="80">
        <v>0</v>
      </c>
      <c r="J66" s="80">
        <v>0</v>
      </c>
      <c r="K66" s="80">
        <f>SUM(L66:P66)</f>
        <v>1</v>
      </c>
      <c r="L66" s="80">
        <v>0</v>
      </c>
      <c r="M66" s="80">
        <v>1</v>
      </c>
      <c r="N66" s="80">
        <v>0</v>
      </c>
      <c r="O66" s="80">
        <v>0</v>
      </c>
      <c r="P66" s="80">
        <v>0</v>
      </c>
    </row>
    <row r="67" spans="1:16" ht="13.5" customHeight="1">
      <c r="A67" s="20">
        <v>465</v>
      </c>
      <c r="B67" s="44" t="s">
        <v>549</v>
      </c>
      <c r="C67" s="40">
        <f t="shared" si="1"/>
        <v>8</v>
      </c>
      <c r="D67" s="361">
        <f>SUM(E67:J67)</f>
        <v>2</v>
      </c>
      <c r="E67" s="80">
        <v>0</v>
      </c>
      <c r="F67" s="80">
        <v>0</v>
      </c>
      <c r="G67" s="80">
        <v>1</v>
      </c>
      <c r="H67" s="80">
        <v>0</v>
      </c>
      <c r="I67" s="80">
        <v>1</v>
      </c>
      <c r="J67" s="80">
        <v>0</v>
      </c>
      <c r="K67" s="80">
        <f>SUM(L67:P67)</f>
        <v>6</v>
      </c>
      <c r="L67" s="80">
        <v>4</v>
      </c>
      <c r="M67" s="80">
        <v>0</v>
      </c>
      <c r="N67" s="80">
        <v>0</v>
      </c>
      <c r="O67" s="80">
        <v>2</v>
      </c>
      <c r="P67" s="80">
        <v>0</v>
      </c>
    </row>
    <row r="68" spans="1:16" ht="7.5" customHeight="1">
      <c r="A68" s="27"/>
      <c r="B68" s="44"/>
      <c r="C68" s="40"/>
      <c r="D68" s="361"/>
      <c r="E68" s="80"/>
      <c r="F68" s="362"/>
      <c r="G68" s="362"/>
      <c r="H68" s="362"/>
      <c r="I68" s="362"/>
      <c r="J68" s="80"/>
      <c r="K68" s="80"/>
      <c r="L68" s="362"/>
      <c r="M68" s="362"/>
      <c r="N68" s="362"/>
      <c r="O68" s="362"/>
      <c r="P68" s="80"/>
    </row>
    <row r="69" spans="1:16" ht="13.5" customHeight="1">
      <c r="A69" s="20">
        <v>481</v>
      </c>
      <c r="B69" s="44" t="s">
        <v>550</v>
      </c>
      <c r="C69" s="40">
        <f t="shared" si="1"/>
        <v>3</v>
      </c>
      <c r="D69" s="361">
        <f>SUM(E69:J69)</f>
        <v>0</v>
      </c>
      <c r="E69" s="80">
        <v>0</v>
      </c>
      <c r="F69" s="80">
        <v>0</v>
      </c>
      <c r="G69" s="80">
        <v>0</v>
      </c>
      <c r="H69" s="80">
        <v>0</v>
      </c>
      <c r="I69" s="80">
        <v>0</v>
      </c>
      <c r="J69" s="80">
        <v>0</v>
      </c>
      <c r="K69" s="80">
        <f>SUM(L69:P69)</f>
        <v>3</v>
      </c>
      <c r="L69" s="80">
        <v>1</v>
      </c>
      <c r="M69" s="80">
        <v>1</v>
      </c>
      <c r="N69" s="80">
        <v>1</v>
      </c>
      <c r="O69" s="80">
        <v>0</v>
      </c>
      <c r="P69" s="80">
        <v>0</v>
      </c>
    </row>
    <row r="70" spans="1:16" ht="13.5" customHeight="1">
      <c r="A70" s="20">
        <v>482</v>
      </c>
      <c r="B70" s="44" t="s">
        <v>551</v>
      </c>
      <c r="C70" s="40">
        <f t="shared" si="1"/>
        <v>2</v>
      </c>
      <c r="D70" s="361">
        <f>SUM(E70:J70)</f>
        <v>0</v>
      </c>
      <c r="E70" s="80">
        <v>0</v>
      </c>
      <c r="F70" s="80">
        <v>0</v>
      </c>
      <c r="G70" s="80">
        <v>0</v>
      </c>
      <c r="H70" s="80">
        <v>0</v>
      </c>
      <c r="I70" s="80">
        <v>0</v>
      </c>
      <c r="J70" s="80">
        <v>0</v>
      </c>
      <c r="K70" s="80">
        <f>SUM(L70:P70)</f>
        <v>2</v>
      </c>
      <c r="L70" s="80">
        <v>0</v>
      </c>
      <c r="M70" s="80">
        <v>1</v>
      </c>
      <c r="N70" s="80">
        <v>0</v>
      </c>
      <c r="O70" s="80">
        <v>1</v>
      </c>
      <c r="P70" s="80">
        <v>0</v>
      </c>
    </row>
    <row r="71" spans="1:16" ht="7.5" customHeight="1">
      <c r="A71" s="27"/>
      <c r="B71" s="44"/>
      <c r="C71" s="40"/>
      <c r="D71" s="361"/>
      <c r="E71" s="80"/>
      <c r="F71" s="362"/>
      <c r="G71" s="362"/>
      <c r="H71" s="362"/>
      <c r="I71" s="80"/>
      <c r="J71" s="80"/>
      <c r="K71" s="80"/>
      <c r="L71" s="362"/>
      <c r="M71" s="362"/>
      <c r="N71" s="362"/>
      <c r="O71" s="362"/>
      <c r="P71" s="80"/>
    </row>
    <row r="72" spans="1:16" ht="13.5" customHeight="1">
      <c r="A72" s="20">
        <v>501</v>
      </c>
      <c r="B72" s="44" t="s">
        <v>318</v>
      </c>
      <c r="C72" s="40">
        <f t="shared" si="1"/>
        <v>20</v>
      </c>
      <c r="D72" s="361">
        <f>SUM(E72:J72)</f>
        <v>4</v>
      </c>
      <c r="E72" s="80">
        <v>0</v>
      </c>
      <c r="F72" s="80">
        <v>0</v>
      </c>
      <c r="G72" s="80">
        <v>3</v>
      </c>
      <c r="H72" s="80">
        <v>1</v>
      </c>
      <c r="I72" s="80">
        <v>0</v>
      </c>
      <c r="J72" s="80">
        <v>0</v>
      </c>
      <c r="K72" s="80">
        <f>SUM(L72:P72)</f>
        <v>16</v>
      </c>
      <c r="L72" s="80">
        <v>11</v>
      </c>
      <c r="M72" s="80">
        <v>4</v>
      </c>
      <c r="N72" s="80">
        <v>0</v>
      </c>
      <c r="O72" s="80">
        <v>1</v>
      </c>
      <c r="P72" s="80">
        <v>0</v>
      </c>
    </row>
    <row r="73" spans="1:16" ht="13.5" customHeight="1">
      <c r="A73" s="20">
        <v>502</v>
      </c>
      <c r="B73" s="44" t="s">
        <v>553</v>
      </c>
      <c r="C73" s="40">
        <f t="shared" si="1"/>
        <v>4</v>
      </c>
      <c r="D73" s="361">
        <f>SUM(E73:J73)</f>
        <v>0</v>
      </c>
      <c r="E73" s="80">
        <v>0</v>
      </c>
      <c r="F73" s="80">
        <v>0</v>
      </c>
      <c r="G73" s="80">
        <v>0</v>
      </c>
      <c r="H73" s="80">
        <v>0</v>
      </c>
      <c r="I73" s="80">
        <v>0</v>
      </c>
      <c r="J73" s="80">
        <v>0</v>
      </c>
      <c r="K73" s="80">
        <f>SUM(L73:P73)</f>
        <v>4</v>
      </c>
      <c r="L73" s="80">
        <v>1</v>
      </c>
      <c r="M73" s="80">
        <v>1</v>
      </c>
      <c r="N73" s="80">
        <v>1</v>
      </c>
      <c r="O73" s="80">
        <v>1</v>
      </c>
      <c r="P73" s="80">
        <v>0</v>
      </c>
    </row>
    <row r="74" spans="1:16" ht="13.5" customHeight="1">
      <c r="A74" s="20">
        <v>503</v>
      </c>
      <c r="B74" s="44" t="s">
        <v>554</v>
      </c>
      <c r="C74" s="40">
        <f t="shared" si="1"/>
        <v>1</v>
      </c>
      <c r="D74" s="361">
        <f>SUM(E74:J74)</f>
        <v>0</v>
      </c>
      <c r="E74" s="80">
        <v>0</v>
      </c>
      <c r="F74" s="80">
        <v>0</v>
      </c>
      <c r="G74" s="80">
        <v>0</v>
      </c>
      <c r="H74" s="80">
        <v>0</v>
      </c>
      <c r="I74" s="80">
        <v>0</v>
      </c>
      <c r="J74" s="80">
        <v>0</v>
      </c>
      <c r="K74" s="80">
        <f>SUM(L74:P74)</f>
        <v>1</v>
      </c>
      <c r="L74" s="80">
        <v>0</v>
      </c>
      <c r="M74" s="80">
        <v>0</v>
      </c>
      <c r="N74" s="80">
        <v>0</v>
      </c>
      <c r="O74" s="80">
        <v>1</v>
      </c>
      <c r="P74" s="80">
        <v>0</v>
      </c>
    </row>
    <row r="75" spans="1:16" ht="13.5" customHeight="1">
      <c r="A75" s="20">
        <v>504</v>
      </c>
      <c r="B75" s="44" t="s">
        <v>319</v>
      </c>
      <c r="C75" s="40">
        <f t="shared" si="1"/>
        <v>3</v>
      </c>
      <c r="D75" s="361">
        <f>SUM(E75:J75)</f>
        <v>1</v>
      </c>
      <c r="E75" s="80">
        <v>0</v>
      </c>
      <c r="F75" s="80">
        <v>1</v>
      </c>
      <c r="G75" s="80">
        <v>0</v>
      </c>
      <c r="H75" s="80">
        <v>0</v>
      </c>
      <c r="I75" s="80">
        <v>0</v>
      </c>
      <c r="J75" s="80">
        <v>0</v>
      </c>
      <c r="K75" s="80">
        <f>SUM(L75:P75)</f>
        <v>2</v>
      </c>
      <c r="L75" s="80">
        <v>1</v>
      </c>
      <c r="M75" s="80">
        <v>0</v>
      </c>
      <c r="N75" s="80">
        <v>0</v>
      </c>
      <c r="O75" s="80">
        <v>1</v>
      </c>
      <c r="P75" s="80">
        <v>0</v>
      </c>
    </row>
    <row r="76" spans="1:16" ht="7.5" customHeight="1">
      <c r="A76" s="27"/>
      <c r="B76" s="44"/>
      <c r="C76" s="40"/>
      <c r="D76" s="361"/>
      <c r="E76" s="80"/>
      <c r="F76" s="362"/>
      <c r="G76" s="362"/>
      <c r="H76" s="362"/>
      <c r="I76" s="80"/>
      <c r="J76" s="80"/>
      <c r="K76" s="80"/>
      <c r="L76" s="362"/>
      <c r="M76" s="362"/>
      <c r="N76" s="362"/>
      <c r="O76" s="362"/>
      <c r="P76" s="80"/>
    </row>
    <row r="77" spans="1:16" ht="13.5" customHeight="1">
      <c r="A77" s="20">
        <v>521</v>
      </c>
      <c r="B77" s="44" t="s">
        <v>178</v>
      </c>
      <c r="C77" s="40">
        <f aca="true" t="shared" si="8" ref="C77:C85">D77+K77</f>
        <v>25</v>
      </c>
      <c r="D77" s="361">
        <f>SUM(E77:J77)</f>
        <v>11</v>
      </c>
      <c r="E77" s="80">
        <v>0</v>
      </c>
      <c r="F77" s="80">
        <v>4</v>
      </c>
      <c r="G77" s="80">
        <v>6</v>
      </c>
      <c r="H77" s="80">
        <v>1</v>
      </c>
      <c r="I77" s="80">
        <v>0</v>
      </c>
      <c r="J77" s="80">
        <v>0</v>
      </c>
      <c r="K77" s="80">
        <f>SUM(L77:P77)</f>
        <v>14</v>
      </c>
      <c r="L77" s="80">
        <v>1</v>
      </c>
      <c r="M77" s="80">
        <v>7</v>
      </c>
      <c r="N77" s="80">
        <v>3</v>
      </c>
      <c r="O77" s="80">
        <v>3</v>
      </c>
      <c r="P77" s="80">
        <v>0</v>
      </c>
    </row>
    <row r="78" spans="1:16" ht="13.5" customHeight="1">
      <c r="A78" s="20">
        <v>522</v>
      </c>
      <c r="B78" s="44" t="s">
        <v>555</v>
      </c>
      <c r="C78" s="40">
        <f t="shared" si="8"/>
        <v>4</v>
      </c>
      <c r="D78" s="361">
        <f aca="true" t="shared" si="9" ref="D78:D85">SUM(E78:J78)</f>
        <v>1</v>
      </c>
      <c r="E78" s="80">
        <v>0</v>
      </c>
      <c r="F78" s="80">
        <v>0</v>
      </c>
      <c r="G78" s="80">
        <v>1</v>
      </c>
      <c r="H78" s="80">
        <v>0</v>
      </c>
      <c r="I78" s="80">
        <v>0</v>
      </c>
      <c r="J78" s="80">
        <v>0</v>
      </c>
      <c r="K78" s="80">
        <f aca="true" t="shared" si="10" ref="K78:K85">SUM(L78:P78)</f>
        <v>3</v>
      </c>
      <c r="L78" s="80">
        <v>0</v>
      </c>
      <c r="M78" s="80">
        <v>3</v>
      </c>
      <c r="N78" s="80">
        <v>0</v>
      </c>
      <c r="O78" s="80">
        <v>0</v>
      </c>
      <c r="P78" s="80">
        <v>0</v>
      </c>
    </row>
    <row r="79" spans="1:16" ht="13.5" customHeight="1">
      <c r="A79" s="20">
        <v>523</v>
      </c>
      <c r="B79" s="44" t="s">
        <v>556</v>
      </c>
      <c r="C79" s="40">
        <f t="shared" si="8"/>
        <v>7</v>
      </c>
      <c r="D79" s="361">
        <f t="shared" si="9"/>
        <v>2</v>
      </c>
      <c r="E79" s="80">
        <v>0</v>
      </c>
      <c r="F79" s="80">
        <v>1</v>
      </c>
      <c r="G79" s="80">
        <v>0</v>
      </c>
      <c r="H79" s="80">
        <v>1</v>
      </c>
      <c r="I79" s="80">
        <v>0</v>
      </c>
      <c r="J79" s="80">
        <v>0</v>
      </c>
      <c r="K79" s="80">
        <f t="shared" si="10"/>
        <v>5</v>
      </c>
      <c r="L79" s="80">
        <v>1</v>
      </c>
      <c r="M79" s="80">
        <v>0</v>
      </c>
      <c r="N79" s="80">
        <v>2</v>
      </c>
      <c r="O79" s="80">
        <v>2</v>
      </c>
      <c r="P79" s="80">
        <v>0</v>
      </c>
    </row>
    <row r="80" spans="1:16" ht="13.5" customHeight="1">
      <c r="A80" s="20">
        <v>524</v>
      </c>
      <c r="B80" s="44" t="s">
        <v>557</v>
      </c>
      <c r="C80" s="40">
        <f t="shared" si="8"/>
        <v>1</v>
      </c>
      <c r="D80" s="361">
        <f t="shared" si="9"/>
        <v>0</v>
      </c>
      <c r="E80" s="80">
        <v>0</v>
      </c>
      <c r="F80" s="80">
        <v>0</v>
      </c>
      <c r="G80" s="80">
        <v>0</v>
      </c>
      <c r="H80" s="80">
        <v>0</v>
      </c>
      <c r="I80" s="80">
        <v>0</v>
      </c>
      <c r="J80" s="80">
        <v>0</v>
      </c>
      <c r="K80" s="80">
        <f t="shared" si="10"/>
        <v>1</v>
      </c>
      <c r="L80" s="80">
        <v>1</v>
      </c>
      <c r="M80" s="80">
        <v>0</v>
      </c>
      <c r="N80" s="80">
        <v>0</v>
      </c>
      <c r="O80" s="80">
        <v>0</v>
      </c>
      <c r="P80" s="80">
        <v>0</v>
      </c>
    </row>
    <row r="81" spans="1:16" ht="13.5" customHeight="1">
      <c r="A81" s="20">
        <v>525</v>
      </c>
      <c r="B81" s="44" t="s">
        <v>320</v>
      </c>
      <c r="C81" s="40">
        <f t="shared" si="8"/>
        <v>5</v>
      </c>
      <c r="D81" s="361">
        <f t="shared" si="9"/>
        <v>1</v>
      </c>
      <c r="E81" s="80">
        <v>0</v>
      </c>
      <c r="F81" s="80">
        <v>0</v>
      </c>
      <c r="G81" s="80">
        <v>1</v>
      </c>
      <c r="H81" s="80">
        <v>0</v>
      </c>
      <c r="I81" s="80">
        <v>0</v>
      </c>
      <c r="J81" s="80">
        <v>0</v>
      </c>
      <c r="K81" s="80">
        <f t="shared" si="10"/>
        <v>4</v>
      </c>
      <c r="L81" s="80">
        <v>3</v>
      </c>
      <c r="M81" s="80">
        <v>0</v>
      </c>
      <c r="N81" s="80">
        <v>0</v>
      </c>
      <c r="O81" s="80">
        <v>1</v>
      </c>
      <c r="P81" s="80">
        <v>0</v>
      </c>
    </row>
    <row r="82" spans="1:16" ht="13.5" customHeight="1">
      <c r="A82" s="20">
        <v>526</v>
      </c>
      <c r="B82" s="44" t="s">
        <v>558</v>
      </c>
      <c r="C82" s="40">
        <f t="shared" si="8"/>
        <v>10</v>
      </c>
      <c r="D82" s="361">
        <f t="shared" si="9"/>
        <v>6</v>
      </c>
      <c r="E82" s="80">
        <v>0</v>
      </c>
      <c r="F82" s="80">
        <v>1</v>
      </c>
      <c r="G82" s="80">
        <v>3</v>
      </c>
      <c r="H82" s="80">
        <v>2</v>
      </c>
      <c r="I82" s="80">
        <v>0</v>
      </c>
      <c r="J82" s="80">
        <v>0</v>
      </c>
      <c r="K82" s="80">
        <f t="shared" si="10"/>
        <v>4</v>
      </c>
      <c r="L82" s="80">
        <v>2</v>
      </c>
      <c r="M82" s="80">
        <v>2</v>
      </c>
      <c r="N82" s="80">
        <v>0</v>
      </c>
      <c r="O82" s="80">
        <v>0</v>
      </c>
      <c r="P82" s="80">
        <v>0</v>
      </c>
    </row>
    <row r="83" spans="1:16" ht="13.5" customHeight="1">
      <c r="A83" s="20">
        <v>527</v>
      </c>
      <c r="B83" s="44" t="s">
        <v>559</v>
      </c>
      <c r="C83" s="40">
        <f t="shared" si="8"/>
        <v>3</v>
      </c>
      <c r="D83" s="361">
        <f t="shared" si="9"/>
        <v>1</v>
      </c>
      <c r="E83" s="80">
        <v>0</v>
      </c>
      <c r="F83" s="80">
        <v>0</v>
      </c>
      <c r="G83" s="80">
        <v>1</v>
      </c>
      <c r="H83" s="80">
        <v>0</v>
      </c>
      <c r="I83" s="80">
        <v>0</v>
      </c>
      <c r="J83" s="80">
        <v>0</v>
      </c>
      <c r="K83" s="80">
        <f t="shared" si="10"/>
        <v>2</v>
      </c>
      <c r="L83" s="80">
        <v>1</v>
      </c>
      <c r="M83" s="80">
        <v>1</v>
      </c>
      <c r="N83" s="80">
        <v>0</v>
      </c>
      <c r="O83" s="80">
        <v>0</v>
      </c>
      <c r="P83" s="80">
        <v>0</v>
      </c>
    </row>
    <row r="84" spans="1:16" ht="13.5" customHeight="1">
      <c r="A84" s="20"/>
      <c r="B84" s="44"/>
      <c r="C84" s="40"/>
      <c r="D84" s="361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</row>
    <row r="85" spans="1:16" ht="13.5" customHeight="1">
      <c r="A85" s="303" t="s">
        <v>629</v>
      </c>
      <c r="B85" s="363"/>
      <c r="C85" s="40">
        <f t="shared" si="8"/>
        <v>8</v>
      </c>
      <c r="D85" s="361">
        <f t="shared" si="9"/>
        <v>7</v>
      </c>
      <c r="E85" s="80">
        <v>0</v>
      </c>
      <c r="F85" s="80">
        <v>0</v>
      </c>
      <c r="G85" s="80">
        <v>7</v>
      </c>
      <c r="H85" s="80">
        <v>0</v>
      </c>
      <c r="I85" s="80">
        <v>0</v>
      </c>
      <c r="J85" s="80">
        <v>0</v>
      </c>
      <c r="K85" s="80">
        <f t="shared" si="10"/>
        <v>1</v>
      </c>
      <c r="L85" s="80">
        <v>0</v>
      </c>
      <c r="M85" s="80">
        <v>1</v>
      </c>
      <c r="N85" s="80">
        <v>0</v>
      </c>
      <c r="O85" s="80">
        <v>0</v>
      </c>
      <c r="P85" s="80">
        <v>0</v>
      </c>
    </row>
    <row r="86" spans="1:16" ht="13.5" customHeight="1">
      <c r="A86" s="46"/>
      <c r="B86" s="69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</row>
    <row r="87" spans="1:16" ht="13.5" customHeight="1">
      <c r="A87" s="49" t="s">
        <v>630</v>
      </c>
      <c r="B87" s="364"/>
      <c r="C87" s="364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16" ht="13.5" customHeight="1">
      <c r="A88" s="49" t="s">
        <v>631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</row>
    <row r="89" spans="1:16" ht="13.5" customHeight="1">
      <c r="A89" s="49" t="s">
        <v>632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</row>
    <row r="90" spans="1:16" ht="13.5" customHeight="1">
      <c r="A90" s="20"/>
      <c r="B90" s="27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ht="13.5">
      <c r="B91" s="20"/>
    </row>
  </sheetData>
  <mergeCells count="21">
    <mergeCell ref="A10:B10"/>
    <mergeCell ref="A11:B11"/>
    <mergeCell ref="A85:B85"/>
    <mergeCell ref="P4:P5"/>
    <mergeCell ref="A7:B7"/>
    <mergeCell ref="A8:B8"/>
    <mergeCell ref="A9:B9"/>
    <mergeCell ref="J4:J5"/>
    <mergeCell ref="K4:K5"/>
    <mergeCell ref="L4:L5"/>
    <mergeCell ref="M4:M5"/>
    <mergeCell ref="A3:B5"/>
    <mergeCell ref="C3:C5"/>
    <mergeCell ref="D3:J3"/>
    <mergeCell ref="K3:P3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87"/>
  <sheetViews>
    <sheetView workbookViewId="0" topLeftCell="A1">
      <selection activeCell="F26" sqref="F26"/>
    </sheetView>
  </sheetViews>
  <sheetFormatPr defaultColWidth="9.00390625" defaultRowHeight="13.5"/>
  <cols>
    <col min="1" max="1" width="4.625" style="0" customWidth="1"/>
    <col min="2" max="2" width="9.625" style="0" customWidth="1"/>
    <col min="3" max="3" width="6.25390625" style="0" customWidth="1"/>
    <col min="4" max="4" width="8.125" style="0" customWidth="1"/>
    <col min="5" max="5" width="5.75390625" style="0" customWidth="1"/>
    <col min="6" max="6" width="7.625" style="0" customWidth="1"/>
    <col min="7" max="7" width="6.25390625" style="0" customWidth="1"/>
    <col min="8" max="8" width="7.625" style="0" customWidth="1"/>
    <col min="9" max="9" width="6.375" style="0" customWidth="1"/>
    <col min="10" max="10" width="7.625" style="0" customWidth="1"/>
    <col min="11" max="11" width="5.25390625" style="0" customWidth="1"/>
    <col min="12" max="12" width="8.125" style="0" customWidth="1"/>
    <col min="13" max="13" width="5.25390625" style="0" customWidth="1"/>
    <col min="14" max="14" width="8.125" style="0" customWidth="1"/>
    <col min="15" max="15" width="5.25390625" style="0" customWidth="1"/>
    <col min="16" max="16" width="8.625" style="0" customWidth="1"/>
    <col min="17" max="17" width="5.25390625" style="0" customWidth="1"/>
    <col min="18" max="18" width="8.125" style="0" customWidth="1"/>
    <col min="19" max="19" width="5.25390625" style="0" customWidth="1"/>
    <col min="20" max="20" width="7.625" style="0" customWidth="1"/>
    <col min="21" max="21" width="5.25390625" style="0" customWidth="1"/>
    <col min="22" max="22" width="7.625" style="0" customWidth="1"/>
  </cols>
  <sheetData>
    <row r="1" spans="1:20" ht="13.5" customHeight="1">
      <c r="A1" s="19" t="s">
        <v>633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2" ht="13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V2" s="21" t="s">
        <v>634</v>
      </c>
    </row>
    <row r="3" spans="1:22" ht="18" customHeight="1" thickTop="1">
      <c r="A3" s="242" t="s">
        <v>635</v>
      </c>
      <c r="B3" s="243"/>
      <c r="C3" s="22" t="s">
        <v>636</v>
      </c>
      <c r="D3" s="26"/>
      <c r="E3" s="22" t="s">
        <v>637</v>
      </c>
      <c r="F3" s="23"/>
      <c r="G3" s="25" t="s">
        <v>638</v>
      </c>
      <c r="H3" s="26"/>
      <c r="I3" s="22" t="s">
        <v>639</v>
      </c>
      <c r="J3" s="23"/>
      <c r="K3" s="25" t="s">
        <v>640</v>
      </c>
      <c r="L3" s="26"/>
      <c r="M3" s="22" t="s">
        <v>641</v>
      </c>
      <c r="N3" s="23"/>
      <c r="O3" s="25" t="s">
        <v>642</v>
      </c>
      <c r="P3" s="26"/>
      <c r="Q3" s="22" t="s">
        <v>643</v>
      </c>
      <c r="R3" s="23"/>
      <c r="S3" s="25" t="s">
        <v>644</v>
      </c>
      <c r="T3" s="26"/>
      <c r="U3" s="365" t="s">
        <v>645</v>
      </c>
      <c r="V3" s="366"/>
    </row>
    <row r="4" spans="1:22" ht="18" customHeight="1">
      <c r="A4" s="222"/>
      <c r="B4" s="202"/>
      <c r="C4" s="51" t="s">
        <v>646</v>
      </c>
      <c r="D4" s="51" t="s">
        <v>647</v>
      </c>
      <c r="E4" s="51" t="s">
        <v>646</v>
      </c>
      <c r="F4" s="51" t="s">
        <v>647</v>
      </c>
      <c r="G4" s="51" t="s">
        <v>646</v>
      </c>
      <c r="H4" s="51" t="s">
        <v>647</v>
      </c>
      <c r="I4" s="51" t="s">
        <v>646</v>
      </c>
      <c r="J4" s="51" t="s">
        <v>647</v>
      </c>
      <c r="K4" s="51" t="s">
        <v>646</v>
      </c>
      <c r="L4" s="51" t="s">
        <v>647</v>
      </c>
      <c r="M4" s="51" t="s">
        <v>646</v>
      </c>
      <c r="N4" s="51" t="s">
        <v>647</v>
      </c>
      <c r="O4" s="51" t="s">
        <v>646</v>
      </c>
      <c r="P4" s="51" t="s">
        <v>647</v>
      </c>
      <c r="Q4" s="51" t="s">
        <v>646</v>
      </c>
      <c r="R4" s="51" t="s">
        <v>647</v>
      </c>
      <c r="S4" s="51" t="s">
        <v>646</v>
      </c>
      <c r="T4" s="52" t="s">
        <v>647</v>
      </c>
      <c r="U4" s="51" t="s">
        <v>646</v>
      </c>
      <c r="V4" s="52" t="s">
        <v>647</v>
      </c>
    </row>
    <row r="5" spans="1:20" ht="13.5" customHeight="1">
      <c r="A5" s="27"/>
      <c r="B5" s="28"/>
      <c r="C5" s="100"/>
      <c r="D5" s="29"/>
      <c r="E5" s="100"/>
      <c r="F5" s="29"/>
      <c r="G5" s="100"/>
      <c r="H5" s="29"/>
      <c r="I5" s="100"/>
      <c r="J5" s="29"/>
      <c r="K5" s="100"/>
      <c r="L5" s="29"/>
      <c r="M5" s="100"/>
      <c r="N5" s="29"/>
      <c r="O5" s="100"/>
      <c r="P5" s="29"/>
      <c r="Q5" s="100"/>
      <c r="R5" s="29"/>
      <c r="S5" s="100"/>
      <c r="T5" s="29"/>
    </row>
    <row r="6" spans="1:22" ht="13.5" customHeight="1">
      <c r="A6" s="240" t="s">
        <v>648</v>
      </c>
      <c r="B6" s="241"/>
      <c r="C6" s="29">
        <v>235</v>
      </c>
      <c r="D6" s="367">
        <v>806.65</v>
      </c>
      <c r="E6" s="29">
        <v>150</v>
      </c>
      <c r="F6" s="367">
        <v>34.29</v>
      </c>
      <c r="G6" s="29">
        <v>15</v>
      </c>
      <c r="H6" s="367">
        <v>36.22</v>
      </c>
      <c r="I6" s="29">
        <v>7</v>
      </c>
      <c r="J6" s="367">
        <v>56.24</v>
      </c>
      <c r="K6" s="29">
        <v>17</v>
      </c>
      <c r="L6" s="367">
        <v>175.58</v>
      </c>
      <c r="M6" s="29">
        <v>9</v>
      </c>
      <c r="N6" s="367">
        <v>148.99</v>
      </c>
      <c r="O6" s="29">
        <v>8</v>
      </c>
      <c r="P6" s="367">
        <v>143.7</v>
      </c>
      <c r="Q6" s="29">
        <v>3</v>
      </c>
      <c r="R6" s="367">
        <v>203.6</v>
      </c>
      <c r="S6" s="29">
        <v>20</v>
      </c>
      <c r="T6" s="367">
        <v>6.56</v>
      </c>
      <c r="U6" s="35">
        <v>6</v>
      </c>
      <c r="V6" s="35">
        <v>1.47</v>
      </c>
    </row>
    <row r="7" spans="1:22" s="35" customFormat="1" ht="13.5" customHeight="1">
      <c r="A7" s="240" t="s">
        <v>649</v>
      </c>
      <c r="B7" s="241"/>
      <c r="C7" s="35">
        <v>257</v>
      </c>
      <c r="D7" s="367">
        <v>832.77</v>
      </c>
      <c r="E7" s="35">
        <v>165</v>
      </c>
      <c r="F7" s="35">
        <v>36.94</v>
      </c>
      <c r="G7" s="35">
        <v>15</v>
      </c>
      <c r="H7" s="35">
        <v>36.22</v>
      </c>
      <c r="I7" s="35">
        <v>7</v>
      </c>
      <c r="J7" s="35">
        <v>56.24</v>
      </c>
      <c r="K7" s="35">
        <v>17</v>
      </c>
      <c r="L7" s="367">
        <v>175.58</v>
      </c>
      <c r="M7" s="35">
        <v>9</v>
      </c>
      <c r="N7" s="35">
        <v>150.49</v>
      </c>
      <c r="O7" s="35">
        <v>8</v>
      </c>
      <c r="P7" s="367">
        <v>143.7</v>
      </c>
      <c r="Q7" s="35">
        <v>3</v>
      </c>
      <c r="R7" s="367">
        <v>225</v>
      </c>
      <c r="S7" s="35">
        <v>27</v>
      </c>
      <c r="T7" s="35">
        <v>7.13</v>
      </c>
      <c r="U7" s="35">
        <v>6</v>
      </c>
      <c r="V7" s="35">
        <v>1.47</v>
      </c>
    </row>
    <row r="8" spans="1:22" s="35" customFormat="1" ht="13.5" customHeight="1">
      <c r="A8" s="240" t="s">
        <v>650</v>
      </c>
      <c r="B8" s="241"/>
      <c r="C8" s="35">
        <v>273</v>
      </c>
      <c r="D8" s="367">
        <v>870.26</v>
      </c>
      <c r="E8" s="35">
        <v>173</v>
      </c>
      <c r="F8" s="35">
        <v>38.64</v>
      </c>
      <c r="G8" s="35">
        <v>15</v>
      </c>
      <c r="H8" s="35">
        <v>36.22</v>
      </c>
      <c r="I8" s="35">
        <v>7</v>
      </c>
      <c r="J8" s="35">
        <v>57.22</v>
      </c>
      <c r="K8" s="35">
        <v>18</v>
      </c>
      <c r="L8" s="367">
        <v>206.88</v>
      </c>
      <c r="M8" s="35">
        <v>9</v>
      </c>
      <c r="N8" s="35">
        <v>150.49</v>
      </c>
      <c r="O8" s="35">
        <v>8</v>
      </c>
      <c r="P8" s="367">
        <v>144.8</v>
      </c>
      <c r="Q8" s="35">
        <v>3</v>
      </c>
      <c r="R8" s="367">
        <v>226.4</v>
      </c>
      <c r="S8" s="35">
        <v>34</v>
      </c>
      <c r="T8" s="35">
        <v>8.14</v>
      </c>
      <c r="U8" s="35">
        <v>6</v>
      </c>
      <c r="V8" s="35">
        <v>1.47</v>
      </c>
    </row>
    <row r="9" spans="1:22" s="35" customFormat="1" ht="13.5" customHeight="1">
      <c r="A9" s="240" t="s">
        <v>651</v>
      </c>
      <c r="B9" s="241"/>
      <c r="C9" s="86">
        <v>277</v>
      </c>
      <c r="D9" s="368">
        <v>891.69</v>
      </c>
      <c r="E9" s="35">
        <v>175</v>
      </c>
      <c r="F9" s="368">
        <v>39.07</v>
      </c>
      <c r="G9" s="35">
        <v>15</v>
      </c>
      <c r="H9" s="368">
        <v>36.22</v>
      </c>
      <c r="I9" s="35">
        <v>7</v>
      </c>
      <c r="J9" s="368">
        <v>58.42</v>
      </c>
      <c r="K9" s="86">
        <v>18</v>
      </c>
      <c r="L9" s="368">
        <v>217.98</v>
      </c>
      <c r="M9" s="35">
        <v>9</v>
      </c>
      <c r="N9" s="368">
        <v>150.49</v>
      </c>
      <c r="O9" s="35">
        <v>8</v>
      </c>
      <c r="P9" s="368">
        <v>144.8</v>
      </c>
      <c r="Q9" s="35">
        <v>3</v>
      </c>
      <c r="R9" s="368">
        <v>235</v>
      </c>
      <c r="S9" s="35">
        <v>36</v>
      </c>
      <c r="T9" s="368">
        <v>8.24</v>
      </c>
      <c r="U9" s="35">
        <v>6</v>
      </c>
      <c r="V9" s="368">
        <v>1.47</v>
      </c>
    </row>
    <row r="10" spans="1:22" s="41" customFormat="1" ht="13.5" customHeight="1">
      <c r="A10" s="180" t="s">
        <v>652</v>
      </c>
      <c r="B10" s="181"/>
      <c r="C10" s="147">
        <v>287</v>
      </c>
      <c r="D10" s="369">
        <v>922.03</v>
      </c>
      <c r="E10" s="147">
        <v>181</v>
      </c>
      <c r="F10" s="369">
        <v>40.23</v>
      </c>
      <c r="G10" s="147">
        <v>15</v>
      </c>
      <c r="H10" s="369">
        <v>36.77</v>
      </c>
      <c r="I10" s="147">
        <v>7</v>
      </c>
      <c r="J10" s="369">
        <v>58.42</v>
      </c>
      <c r="K10" s="147">
        <v>18</v>
      </c>
      <c r="L10" s="369">
        <v>239.7</v>
      </c>
      <c r="M10" s="147">
        <v>9</v>
      </c>
      <c r="N10" s="369">
        <v>153.8</v>
      </c>
      <c r="O10" s="147">
        <v>8</v>
      </c>
      <c r="P10" s="369">
        <v>144.96</v>
      </c>
      <c r="Q10" s="147">
        <v>3</v>
      </c>
      <c r="R10" s="369">
        <v>237.8</v>
      </c>
      <c r="S10" s="60">
        <v>38</v>
      </c>
      <c r="T10" s="369">
        <v>8.38</v>
      </c>
      <c r="U10" s="147">
        <v>8</v>
      </c>
      <c r="V10" s="369">
        <v>1.96</v>
      </c>
    </row>
    <row r="11" spans="1:22" s="41" customFormat="1" ht="13.5" customHeight="1">
      <c r="A11" s="38"/>
      <c r="B11" s="39"/>
      <c r="C11" s="147"/>
      <c r="D11" s="369"/>
      <c r="E11" s="147"/>
      <c r="F11" s="369"/>
      <c r="G11" s="147"/>
      <c r="H11" s="369"/>
      <c r="I11" s="147"/>
      <c r="J11" s="369"/>
      <c r="K11" s="147"/>
      <c r="L11" s="369"/>
      <c r="M11" s="147"/>
      <c r="N11" s="369"/>
      <c r="O11" s="147"/>
      <c r="P11" s="369"/>
      <c r="Q11" s="147"/>
      <c r="R11" s="369"/>
      <c r="S11" s="60"/>
      <c r="T11" s="369"/>
      <c r="U11" s="147"/>
      <c r="V11" s="369"/>
    </row>
    <row r="12" spans="1:22" ht="7.5" customHeight="1">
      <c r="A12" s="27"/>
      <c r="B12" s="28"/>
      <c r="C12" s="370"/>
      <c r="D12" s="371"/>
      <c r="E12" s="370"/>
      <c r="F12" s="371"/>
      <c r="G12" s="370"/>
      <c r="H12" s="371"/>
      <c r="I12" s="370"/>
      <c r="J12" s="371"/>
      <c r="K12" s="370"/>
      <c r="L12" s="371"/>
      <c r="M12" s="370"/>
      <c r="N12" s="371"/>
      <c r="O12" s="370"/>
      <c r="P12" s="371"/>
      <c r="Q12" s="370"/>
      <c r="R12" s="371"/>
      <c r="S12" s="372"/>
      <c r="T12" s="371"/>
      <c r="U12" s="153"/>
      <c r="V12" s="373"/>
    </row>
    <row r="13" spans="1:22" ht="13.5" customHeight="1">
      <c r="A13" s="27">
        <v>201</v>
      </c>
      <c r="B13" s="44" t="s">
        <v>152</v>
      </c>
      <c r="C13" s="87">
        <v>94</v>
      </c>
      <c r="D13" s="371">
        <v>166.26</v>
      </c>
      <c r="E13" s="80" t="s">
        <v>653</v>
      </c>
      <c r="F13" s="371">
        <v>10.01</v>
      </c>
      <c r="G13" s="87">
        <v>3</v>
      </c>
      <c r="H13" s="371">
        <v>11.8</v>
      </c>
      <c r="I13" s="87">
        <v>1</v>
      </c>
      <c r="J13" s="371">
        <v>8.4</v>
      </c>
      <c r="K13" s="87">
        <v>2</v>
      </c>
      <c r="L13" s="371">
        <v>52.6</v>
      </c>
      <c r="M13" s="87">
        <v>1</v>
      </c>
      <c r="N13" s="371">
        <v>35.3</v>
      </c>
      <c r="O13" s="80" t="s">
        <v>654</v>
      </c>
      <c r="P13" s="371">
        <v>39.26</v>
      </c>
      <c r="Q13" s="87">
        <v>0</v>
      </c>
      <c r="R13" s="87">
        <v>0</v>
      </c>
      <c r="S13" s="64" t="s">
        <v>655</v>
      </c>
      <c r="T13" s="371">
        <v>6.93</v>
      </c>
      <c r="U13" s="374" t="s">
        <v>656</v>
      </c>
      <c r="V13" s="373">
        <v>1.96</v>
      </c>
    </row>
    <row r="14" spans="1:22" ht="13.5" customHeight="1">
      <c r="A14" s="27">
        <v>202</v>
      </c>
      <c r="B14" s="44" t="s">
        <v>153</v>
      </c>
      <c r="C14" s="87">
        <v>27</v>
      </c>
      <c r="D14" s="371">
        <v>137.42</v>
      </c>
      <c r="E14" s="87">
        <v>21</v>
      </c>
      <c r="F14" s="371">
        <v>3.92</v>
      </c>
      <c r="G14" s="87">
        <v>2</v>
      </c>
      <c r="H14" s="371">
        <v>5</v>
      </c>
      <c r="I14" s="87">
        <v>0</v>
      </c>
      <c r="J14" s="87">
        <v>0</v>
      </c>
      <c r="K14" s="87">
        <v>0</v>
      </c>
      <c r="L14" s="87">
        <v>0</v>
      </c>
      <c r="M14" s="87">
        <v>1</v>
      </c>
      <c r="N14" s="371">
        <v>11</v>
      </c>
      <c r="O14" s="87">
        <v>2</v>
      </c>
      <c r="P14" s="371">
        <v>8.9</v>
      </c>
      <c r="Q14" s="87">
        <v>1</v>
      </c>
      <c r="R14" s="371">
        <v>108.6</v>
      </c>
      <c r="S14" s="29">
        <v>0</v>
      </c>
      <c r="T14" s="29">
        <v>0</v>
      </c>
      <c r="U14" s="29">
        <v>0</v>
      </c>
      <c r="V14" s="29">
        <v>0</v>
      </c>
    </row>
    <row r="15" spans="1:22" ht="13.5" customHeight="1">
      <c r="A15" s="27">
        <v>203</v>
      </c>
      <c r="B15" s="44" t="s">
        <v>154</v>
      </c>
      <c r="C15" s="87">
        <v>50</v>
      </c>
      <c r="D15" s="371">
        <v>79.29</v>
      </c>
      <c r="E15" s="87">
        <v>44</v>
      </c>
      <c r="F15" s="371">
        <v>7.97</v>
      </c>
      <c r="G15" s="87">
        <v>2</v>
      </c>
      <c r="H15" s="371">
        <v>4.12</v>
      </c>
      <c r="I15" s="87">
        <v>1</v>
      </c>
      <c r="J15" s="371">
        <v>11</v>
      </c>
      <c r="K15" s="87">
        <v>2</v>
      </c>
      <c r="L15" s="371">
        <v>27.4</v>
      </c>
      <c r="M15" s="87">
        <v>0</v>
      </c>
      <c r="N15" s="87">
        <v>0</v>
      </c>
      <c r="O15" s="87">
        <v>0</v>
      </c>
      <c r="P15" s="87">
        <v>0</v>
      </c>
      <c r="Q15" s="87">
        <v>1</v>
      </c>
      <c r="R15" s="371">
        <v>28.8</v>
      </c>
      <c r="S15" s="87">
        <v>0</v>
      </c>
      <c r="T15" s="87">
        <v>0</v>
      </c>
      <c r="U15" s="87">
        <v>0</v>
      </c>
      <c r="V15" s="87">
        <v>0</v>
      </c>
    </row>
    <row r="16" spans="1:22" ht="13.5" customHeight="1">
      <c r="A16" s="27">
        <v>204</v>
      </c>
      <c r="B16" s="44" t="s">
        <v>155</v>
      </c>
      <c r="C16" s="87">
        <v>15</v>
      </c>
      <c r="D16" s="371">
        <v>62.02</v>
      </c>
      <c r="E16" s="87">
        <v>11</v>
      </c>
      <c r="F16" s="371">
        <v>3.1</v>
      </c>
      <c r="G16" s="87">
        <v>2</v>
      </c>
      <c r="H16" s="371">
        <v>1.82</v>
      </c>
      <c r="I16" s="87">
        <v>0</v>
      </c>
      <c r="J16" s="87">
        <v>0</v>
      </c>
      <c r="K16" s="87">
        <v>0</v>
      </c>
      <c r="L16" s="87">
        <v>0</v>
      </c>
      <c r="M16" s="87">
        <v>1</v>
      </c>
      <c r="N16" s="371">
        <v>21.7</v>
      </c>
      <c r="O16" s="87">
        <v>0</v>
      </c>
      <c r="P16" s="87">
        <v>0</v>
      </c>
      <c r="Q16" s="87">
        <v>1</v>
      </c>
      <c r="R16" s="371">
        <v>35.4</v>
      </c>
      <c r="S16" s="87">
        <v>0</v>
      </c>
      <c r="T16" s="87">
        <v>0</v>
      </c>
      <c r="U16" s="87">
        <v>0</v>
      </c>
      <c r="V16" s="87">
        <v>0</v>
      </c>
    </row>
    <row r="17" spans="1:22" ht="13.5" customHeight="1">
      <c r="A17" s="27">
        <v>205</v>
      </c>
      <c r="B17" s="44" t="s">
        <v>156</v>
      </c>
      <c r="C17" s="87">
        <v>6</v>
      </c>
      <c r="D17" s="371">
        <v>44.6</v>
      </c>
      <c r="E17" s="87">
        <v>4</v>
      </c>
      <c r="F17" s="371">
        <v>1.7</v>
      </c>
      <c r="G17" s="87">
        <v>0</v>
      </c>
      <c r="H17" s="87">
        <v>0</v>
      </c>
      <c r="I17" s="87">
        <v>0</v>
      </c>
      <c r="J17" s="87">
        <v>0</v>
      </c>
      <c r="K17" s="87">
        <v>1</v>
      </c>
      <c r="L17" s="371">
        <v>8.5</v>
      </c>
      <c r="M17" s="87">
        <v>0</v>
      </c>
      <c r="N17" s="87">
        <v>0</v>
      </c>
      <c r="O17" s="87">
        <v>1</v>
      </c>
      <c r="P17" s="371">
        <v>34.4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v>0</v>
      </c>
    </row>
    <row r="18" spans="1:22" ht="13.5" customHeight="1">
      <c r="A18" s="27">
        <v>206</v>
      </c>
      <c r="B18" s="44" t="s">
        <v>157</v>
      </c>
      <c r="C18" s="87">
        <v>3</v>
      </c>
      <c r="D18" s="371">
        <v>13.83</v>
      </c>
      <c r="E18" s="87">
        <v>1</v>
      </c>
      <c r="F18" s="371">
        <v>0.28</v>
      </c>
      <c r="G18" s="87">
        <v>0</v>
      </c>
      <c r="H18" s="87">
        <v>0</v>
      </c>
      <c r="I18" s="87">
        <v>0</v>
      </c>
      <c r="J18" s="87">
        <v>0</v>
      </c>
      <c r="K18" s="87">
        <v>1</v>
      </c>
      <c r="L18" s="371">
        <v>2.79</v>
      </c>
      <c r="M18" s="87">
        <v>1</v>
      </c>
      <c r="N18" s="371">
        <v>10.76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v>0</v>
      </c>
    </row>
    <row r="19" spans="1:22" ht="13.5" customHeight="1">
      <c r="A19" s="27">
        <v>207</v>
      </c>
      <c r="B19" s="44" t="s">
        <v>158</v>
      </c>
      <c r="C19" s="87">
        <v>10</v>
      </c>
      <c r="D19" s="371">
        <v>82.47</v>
      </c>
      <c r="E19" s="87">
        <v>7</v>
      </c>
      <c r="F19" s="371">
        <v>1.97</v>
      </c>
      <c r="G19" s="87">
        <v>1.1</v>
      </c>
      <c r="H19" s="371">
        <v>1</v>
      </c>
      <c r="I19" s="87">
        <v>0</v>
      </c>
      <c r="J19" s="87">
        <v>0</v>
      </c>
      <c r="K19" s="87">
        <v>1</v>
      </c>
      <c r="L19" s="371">
        <v>25.17</v>
      </c>
      <c r="M19" s="87">
        <v>1</v>
      </c>
      <c r="N19" s="371">
        <v>16.23</v>
      </c>
      <c r="O19" s="87">
        <v>0</v>
      </c>
      <c r="P19" s="87">
        <v>0</v>
      </c>
      <c r="Q19" s="375">
        <v>-1</v>
      </c>
      <c r="R19" s="371">
        <v>38.1</v>
      </c>
      <c r="S19" s="87">
        <v>0</v>
      </c>
      <c r="T19" s="87">
        <v>0</v>
      </c>
      <c r="U19" s="87">
        <v>0</v>
      </c>
      <c r="V19" s="87">
        <v>0</v>
      </c>
    </row>
    <row r="20" spans="1:22" ht="13.5" customHeight="1">
      <c r="A20" s="27">
        <v>208</v>
      </c>
      <c r="B20" s="44" t="s">
        <v>159</v>
      </c>
      <c r="C20" s="87">
        <v>15</v>
      </c>
      <c r="D20" s="371">
        <v>25.4</v>
      </c>
      <c r="E20" s="80" t="s">
        <v>657</v>
      </c>
      <c r="F20" s="371">
        <v>2.68</v>
      </c>
      <c r="G20" s="87">
        <v>0</v>
      </c>
      <c r="H20" s="87">
        <v>0</v>
      </c>
      <c r="I20" s="87">
        <v>0</v>
      </c>
      <c r="J20" s="87">
        <v>0</v>
      </c>
      <c r="K20" s="87">
        <v>1</v>
      </c>
      <c r="L20" s="371">
        <v>22.3</v>
      </c>
      <c r="M20" s="87">
        <v>0</v>
      </c>
      <c r="N20" s="87">
        <v>0</v>
      </c>
      <c r="O20" s="87">
        <v>0</v>
      </c>
      <c r="P20" s="87">
        <v>0</v>
      </c>
      <c r="Q20" s="87">
        <v>0</v>
      </c>
      <c r="R20" s="87">
        <v>0</v>
      </c>
      <c r="S20" s="64" t="s">
        <v>654</v>
      </c>
      <c r="T20" s="371">
        <v>0.42</v>
      </c>
      <c r="U20" s="87">
        <v>0</v>
      </c>
      <c r="V20" s="87">
        <v>0</v>
      </c>
    </row>
    <row r="21" spans="1:22" ht="7.5" customHeight="1">
      <c r="A21" s="27"/>
      <c r="B21" s="44"/>
      <c r="C21" s="87"/>
      <c r="D21" s="371"/>
      <c r="E21" s="87"/>
      <c r="F21" s="371"/>
      <c r="G21" s="87"/>
      <c r="H21" s="371"/>
      <c r="I21" s="87"/>
      <c r="J21" s="371"/>
      <c r="K21" s="87"/>
      <c r="L21" s="371"/>
      <c r="M21" s="87"/>
      <c r="N21" s="371"/>
      <c r="O21" s="87"/>
      <c r="P21" s="371"/>
      <c r="Q21" s="87"/>
      <c r="R21" s="371"/>
      <c r="S21" s="57"/>
      <c r="T21" s="371"/>
      <c r="U21" s="153"/>
      <c r="V21" s="373"/>
    </row>
    <row r="22" spans="1:22" ht="13.5" customHeight="1">
      <c r="A22" s="27">
        <v>301</v>
      </c>
      <c r="B22" s="44" t="s">
        <v>160</v>
      </c>
      <c r="C22" s="87">
        <v>0</v>
      </c>
      <c r="D22" s="87">
        <v>0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7">
        <v>0</v>
      </c>
      <c r="M22" s="87">
        <v>0</v>
      </c>
      <c r="N22" s="87">
        <v>0</v>
      </c>
      <c r="O22" s="87">
        <v>0</v>
      </c>
      <c r="P22" s="87">
        <v>0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v>0</v>
      </c>
    </row>
    <row r="23" spans="1:22" ht="13.5" customHeight="1">
      <c r="A23" s="27">
        <v>302</v>
      </c>
      <c r="B23" s="44" t="s">
        <v>537</v>
      </c>
      <c r="C23" s="87">
        <v>0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87">
        <v>0</v>
      </c>
      <c r="O23" s="87">
        <v>0</v>
      </c>
      <c r="P23" s="87">
        <v>0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v>0</v>
      </c>
    </row>
    <row r="24" spans="1:22" ht="13.5" customHeight="1">
      <c r="A24" s="27">
        <v>303</v>
      </c>
      <c r="B24" s="44" t="s">
        <v>538</v>
      </c>
      <c r="C24" s="87">
        <v>0</v>
      </c>
      <c r="D24" s="87">
        <v>0</v>
      </c>
      <c r="E24" s="87">
        <v>0</v>
      </c>
      <c r="F24" s="87">
        <v>0</v>
      </c>
      <c r="G24" s="87">
        <v>0</v>
      </c>
      <c r="H24" s="87">
        <v>0</v>
      </c>
      <c r="I24" s="87">
        <v>0</v>
      </c>
      <c r="J24" s="87">
        <v>0</v>
      </c>
      <c r="K24" s="87">
        <v>0</v>
      </c>
      <c r="L24" s="87">
        <v>0</v>
      </c>
      <c r="M24" s="87">
        <v>0</v>
      </c>
      <c r="N24" s="87">
        <v>0</v>
      </c>
      <c r="O24" s="87">
        <v>0</v>
      </c>
      <c r="P24" s="87">
        <v>0</v>
      </c>
      <c r="Q24" s="87">
        <v>0</v>
      </c>
      <c r="R24" s="87">
        <v>0</v>
      </c>
      <c r="S24" s="87">
        <v>0</v>
      </c>
      <c r="T24" s="87">
        <v>0</v>
      </c>
      <c r="U24" s="87">
        <v>0</v>
      </c>
      <c r="V24" s="87">
        <v>0</v>
      </c>
    </row>
    <row r="25" spans="1:22" ht="13.5" customHeight="1">
      <c r="A25" s="27">
        <v>304</v>
      </c>
      <c r="B25" s="44" t="s">
        <v>161</v>
      </c>
      <c r="C25" s="87">
        <v>3</v>
      </c>
      <c r="D25" s="371">
        <v>10.8</v>
      </c>
      <c r="E25" s="87">
        <v>2</v>
      </c>
      <c r="F25" s="371">
        <v>0.4</v>
      </c>
      <c r="G25" s="87">
        <v>0</v>
      </c>
      <c r="H25" s="87">
        <v>0</v>
      </c>
      <c r="I25" s="87">
        <v>0</v>
      </c>
      <c r="J25" s="87">
        <v>0</v>
      </c>
      <c r="K25" s="87">
        <v>0</v>
      </c>
      <c r="L25" s="87">
        <v>0</v>
      </c>
      <c r="M25" s="87">
        <v>1</v>
      </c>
      <c r="N25" s="371">
        <v>10.4</v>
      </c>
      <c r="O25" s="87">
        <v>0</v>
      </c>
      <c r="P25" s="87">
        <v>0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v>0</v>
      </c>
    </row>
    <row r="26" spans="1:22" ht="13.5" customHeight="1">
      <c r="A26" s="27">
        <v>305</v>
      </c>
      <c r="B26" s="44" t="s">
        <v>162</v>
      </c>
      <c r="C26" s="87">
        <v>0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  <c r="I26" s="87">
        <v>0</v>
      </c>
      <c r="J26" s="87">
        <v>0</v>
      </c>
      <c r="K26" s="87">
        <v>0</v>
      </c>
      <c r="L26" s="87">
        <v>0</v>
      </c>
      <c r="M26" s="87">
        <v>0</v>
      </c>
      <c r="N26" s="87">
        <v>0</v>
      </c>
      <c r="O26" s="87">
        <v>0</v>
      </c>
      <c r="P26" s="87">
        <v>0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V26" s="87">
        <v>0</v>
      </c>
    </row>
    <row r="27" spans="1:22" ht="13.5" customHeight="1">
      <c r="A27" s="27">
        <v>306</v>
      </c>
      <c r="B27" s="44" t="s">
        <v>163</v>
      </c>
      <c r="C27" s="376">
        <v>3</v>
      </c>
      <c r="D27" s="377">
        <v>5.86</v>
      </c>
      <c r="E27" s="376">
        <v>1</v>
      </c>
      <c r="F27" s="371">
        <v>0.76</v>
      </c>
      <c r="G27" s="87">
        <v>1</v>
      </c>
      <c r="H27" s="371">
        <v>1.3</v>
      </c>
      <c r="I27" s="87">
        <v>0</v>
      </c>
      <c r="J27" s="87">
        <v>0</v>
      </c>
      <c r="K27" s="87">
        <v>0</v>
      </c>
      <c r="L27" s="87">
        <v>0</v>
      </c>
      <c r="M27" s="87">
        <v>0</v>
      </c>
      <c r="N27" s="87">
        <v>0</v>
      </c>
      <c r="O27" s="87">
        <v>1</v>
      </c>
      <c r="P27" s="371">
        <v>3.8</v>
      </c>
      <c r="Q27" s="87">
        <v>0</v>
      </c>
      <c r="R27" s="87">
        <v>0</v>
      </c>
      <c r="S27" s="87">
        <v>0</v>
      </c>
      <c r="T27" s="87">
        <v>0</v>
      </c>
      <c r="U27" s="87">
        <v>0</v>
      </c>
      <c r="V27" s="87">
        <v>0</v>
      </c>
    </row>
    <row r="28" spans="1:22" ht="13.5" customHeight="1">
      <c r="A28" s="27">
        <v>307</v>
      </c>
      <c r="B28" s="44" t="s">
        <v>164</v>
      </c>
      <c r="C28" s="87">
        <v>15</v>
      </c>
      <c r="D28" s="371">
        <v>21.46</v>
      </c>
      <c r="E28" s="87" t="s">
        <v>658</v>
      </c>
      <c r="F28" s="371">
        <v>2.08</v>
      </c>
      <c r="G28" s="80" t="s">
        <v>659</v>
      </c>
      <c r="H28" s="371">
        <v>3.48</v>
      </c>
      <c r="I28" s="87">
        <v>0</v>
      </c>
      <c r="J28" s="87">
        <v>0</v>
      </c>
      <c r="K28" s="87">
        <v>1</v>
      </c>
      <c r="L28" s="371">
        <v>15.9</v>
      </c>
      <c r="M28" s="87">
        <v>0</v>
      </c>
      <c r="N28" s="87">
        <v>0</v>
      </c>
      <c r="O28" s="87">
        <v>0</v>
      </c>
      <c r="P28" s="87">
        <v>0</v>
      </c>
      <c r="Q28" s="87">
        <v>0</v>
      </c>
      <c r="R28" s="87">
        <v>0</v>
      </c>
      <c r="S28" s="87">
        <v>0</v>
      </c>
      <c r="T28" s="87">
        <v>0</v>
      </c>
      <c r="U28" s="87">
        <v>0</v>
      </c>
      <c r="V28" s="87">
        <v>0</v>
      </c>
    </row>
    <row r="29" spans="1:22" ht="13.5" customHeight="1">
      <c r="A29" s="27">
        <v>308</v>
      </c>
      <c r="B29" s="44" t="s">
        <v>539</v>
      </c>
      <c r="C29" s="87">
        <v>0</v>
      </c>
      <c r="D29" s="87">
        <v>0</v>
      </c>
      <c r="E29" s="87">
        <v>0</v>
      </c>
      <c r="F29" s="87">
        <v>0</v>
      </c>
      <c r="G29" s="87">
        <v>0</v>
      </c>
      <c r="H29" s="87">
        <v>0</v>
      </c>
      <c r="I29" s="87">
        <v>0</v>
      </c>
      <c r="J29" s="87">
        <v>0</v>
      </c>
      <c r="K29" s="87">
        <v>0</v>
      </c>
      <c r="L29" s="87">
        <v>0</v>
      </c>
      <c r="M29" s="87">
        <v>0</v>
      </c>
      <c r="N29" s="87">
        <v>0</v>
      </c>
      <c r="O29" s="87">
        <v>0</v>
      </c>
      <c r="P29" s="87">
        <v>0</v>
      </c>
      <c r="Q29" s="87">
        <v>0</v>
      </c>
      <c r="R29" s="87">
        <v>0</v>
      </c>
      <c r="S29" s="87">
        <v>0</v>
      </c>
      <c r="T29" s="87">
        <v>0</v>
      </c>
      <c r="U29" s="87">
        <v>0</v>
      </c>
      <c r="V29" s="87">
        <v>0</v>
      </c>
    </row>
    <row r="30" spans="1:22" ht="7.5" customHeight="1">
      <c r="A30" s="27"/>
      <c r="B30" s="44"/>
      <c r="C30" s="87"/>
      <c r="D30" s="371"/>
      <c r="E30" s="87"/>
      <c r="F30" s="371"/>
      <c r="G30" s="87"/>
      <c r="H30" s="371"/>
      <c r="I30" s="87"/>
      <c r="J30" s="371"/>
      <c r="K30" s="87"/>
      <c r="L30" s="371"/>
      <c r="M30" s="87"/>
      <c r="N30" s="371"/>
      <c r="O30" s="87"/>
      <c r="P30" s="371"/>
      <c r="Q30" s="87"/>
      <c r="R30" s="371"/>
      <c r="S30" s="57"/>
      <c r="T30" s="371"/>
      <c r="U30" s="153"/>
      <c r="V30" s="373"/>
    </row>
    <row r="31" spans="1:22" ht="13.5" customHeight="1">
      <c r="A31" s="20">
        <v>321</v>
      </c>
      <c r="B31" s="44" t="s">
        <v>165</v>
      </c>
      <c r="C31" s="87">
        <v>1</v>
      </c>
      <c r="D31" s="371">
        <v>9.34</v>
      </c>
      <c r="E31" s="87">
        <v>0</v>
      </c>
      <c r="F31" s="87">
        <v>0</v>
      </c>
      <c r="G31" s="87">
        <v>0</v>
      </c>
      <c r="H31" s="87">
        <v>0</v>
      </c>
      <c r="I31" s="87">
        <v>1</v>
      </c>
      <c r="J31" s="371">
        <v>9.34</v>
      </c>
      <c r="K31" s="87">
        <v>0</v>
      </c>
      <c r="L31" s="87">
        <v>0</v>
      </c>
      <c r="M31" s="87">
        <v>0</v>
      </c>
      <c r="N31" s="87">
        <v>0</v>
      </c>
      <c r="O31" s="87">
        <v>0</v>
      </c>
      <c r="P31" s="87">
        <v>0</v>
      </c>
      <c r="Q31" s="87">
        <v>0</v>
      </c>
      <c r="R31" s="87">
        <v>0</v>
      </c>
      <c r="S31" s="87">
        <v>0</v>
      </c>
      <c r="T31" s="87">
        <v>0</v>
      </c>
      <c r="U31" s="87">
        <v>0</v>
      </c>
      <c r="V31" s="87">
        <v>0</v>
      </c>
    </row>
    <row r="32" spans="1:22" ht="13.5" customHeight="1">
      <c r="A32" s="20">
        <v>322</v>
      </c>
      <c r="B32" s="44" t="s">
        <v>540</v>
      </c>
      <c r="C32" s="87">
        <v>0</v>
      </c>
      <c r="D32" s="87">
        <v>0</v>
      </c>
      <c r="E32" s="87">
        <v>0</v>
      </c>
      <c r="F32" s="87">
        <v>0</v>
      </c>
      <c r="G32" s="87">
        <v>0</v>
      </c>
      <c r="H32" s="87">
        <v>0</v>
      </c>
      <c r="I32" s="87">
        <v>0</v>
      </c>
      <c r="J32" s="87">
        <v>0</v>
      </c>
      <c r="K32" s="87">
        <v>0</v>
      </c>
      <c r="L32" s="87">
        <v>0</v>
      </c>
      <c r="M32" s="87">
        <v>0</v>
      </c>
      <c r="N32" s="87">
        <v>0</v>
      </c>
      <c r="O32" s="87">
        <v>0</v>
      </c>
      <c r="P32" s="87">
        <v>0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v>0</v>
      </c>
    </row>
    <row r="33" spans="1:22" ht="7.5" customHeight="1">
      <c r="A33" s="27"/>
      <c r="B33" s="44"/>
      <c r="C33" s="87"/>
      <c r="D33" s="371"/>
      <c r="E33" s="87"/>
      <c r="F33" s="371"/>
      <c r="G33" s="87"/>
      <c r="H33" s="371"/>
      <c r="I33" s="87"/>
      <c r="J33" s="371"/>
      <c r="K33" s="87"/>
      <c r="L33" s="371"/>
      <c r="M33" s="87"/>
      <c r="N33" s="371"/>
      <c r="O33" s="87"/>
      <c r="P33" s="371"/>
      <c r="Q33" s="87"/>
      <c r="R33" s="371"/>
      <c r="S33" s="57"/>
      <c r="T33" s="371"/>
      <c r="U33" s="153"/>
      <c r="V33" s="373"/>
    </row>
    <row r="34" spans="1:22" ht="13.5" customHeight="1">
      <c r="A34" s="20">
        <v>341</v>
      </c>
      <c r="B34" s="44" t="s">
        <v>166</v>
      </c>
      <c r="C34" s="87">
        <v>2</v>
      </c>
      <c r="D34" s="371">
        <v>24.38</v>
      </c>
      <c r="E34" s="87">
        <v>1</v>
      </c>
      <c r="F34" s="371">
        <v>0.08</v>
      </c>
      <c r="G34" s="87">
        <v>0</v>
      </c>
      <c r="H34" s="87">
        <v>0</v>
      </c>
      <c r="I34" s="87">
        <v>0</v>
      </c>
      <c r="J34" s="87">
        <v>0</v>
      </c>
      <c r="K34" s="87">
        <v>1</v>
      </c>
      <c r="L34" s="371">
        <v>24.3</v>
      </c>
      <c r="M34" s="87">
        <v>0</v>
      </c>
      <c r="N34" s="87">
        <v>0</v>
      </c>
      <c r="O34" s="87">
        <v>0</v>
      </c>
      <c r="P34" s="87">
        <v>0</v>
      </c>
      <c r="Q34" s="87">
        <v>0</v>
      </c>
      <c r="R34" s="87">
        <v>0</v>
      </c>
      <c r="S34" s="87">
        <v>0</v>
      </c>
      <c r="T34" s="87">
        <v>0</v>
      </c>
      <c r="U34" s="87">
        <v>0</v>
      </c>
      <c r="V34" s="87">
        <v>0</v>
      </c>
    </row>
    <row r="35" spans="1:22" ht="13.5" customHeight="1">
      <c r="A35" s="20">
        <v>342</v>
      </c>
      <c r="B35" s="44" t="s">
        <v>167</v>
      </c>
      <c r="C35" s="87">
        <v>3</v>
      </c>
      <c r="D35" s="371">
        <v>8.72</v>
      </c>
      <c r="E35" s="87">
        <v>2</v>
      </c>
      <c r="F35" s="371">
        <v>0.3</v>
      </c>
      <c r="G35" s="87">
        <v>0</v>
      </c>
      <c r="H35" s="87">
        <v>0</v>
      </c>
      <c r="I35" s="87">
        <v>0</v>
      </c>
      <c r="J35" s="87">
        <v>0</v>
      </c>
      <c r="K35" s="87">
        <v>1</v>
      </c>
      <c r="L35" s="371">
        <v>8.42</v>
      </c>
      <c r="M35" s="87">
        <v>0</v>
      </c>
      <c r="N35" s="87">
        <v>0</v>
      </c>
      <c r="O35" s="87">
        <v>0</v>
      </c>
      <c r="P35" s="87">
        <v>0</v>
      </c>
      <c r="Q35" s="87">
        <v>0</v>
      </c>
      <c r="R35" s="87">
        <v>0</v>
      </c>
      <c r="S35" s="87">
        <v>0</v>
      </c>
      <c r="T35" s="87">
        <v>0</v>
      </c>
      <c r="U35" s="87">
        <v>0</v>
      </c>
      <c r="V35" s="87">
        <v>0</v>
      </c>
    </row>
    <row r="36" spans="1:22" ht="7.5" customHeight="1">
      <c r="A36" s="27"/>
      <c r="B36" s="44"/>
      <c r="C36" s="87"/>
      <c r="D36" s="371"/>
      <c r="E36" s="87"/>
      <c r="F36" s="371"/>
      <c r="G36" s="87"/>
      <c r="H36" s="371"/>
      <c r="I36" s="87"/>
      <c r="J36" s="371"/>
      <c r="K36" s="87"/>
      <c r="L36" s="371"/>
      <c r="M36" s="87"/>
      <c r="N36" s="371"/>
      <c r="O36" s="87"/>
      <c r="P36" s="371"/>
      <c r="Q36" s="87"/>
      <c r="R36" s="371"/>
      <c r="S36" s="57"/>
      <c r="T36" s="371"/>
      <c r="U36" s="153"/>
      <c r="V36" s="373"/>
    </row>
    <row r="37" spans="1:22" ht="13.5" customHeight="1">
      <c r="A37" s="20">
        <v>361</v>
      </c>
      <c r="B37" s="44" t="s">
        <v>168</v>
      </c>
      <c r="C37" s="87">
        <v>1</v>
      </c>
      <c r="D37" s="371">
        <v>10.62</v>
      </c>
      <c r="E37" s="87">
        <v>0</v>
      </c>
      <c r="F37" s="87">
        <v>0</v>
      </c>
      <c r="G37" s="87">
        <v>0</v>
      </c>
      <c r="H37" s="87">
        <v>0</v>
      </c>
      <c r="I37" s="87">
        <v>0</v>
      </c>
      <c r="J37" s="87">
        <v>0</v>
      </c>
      <c r="K37" s="87">
        <v>1</v>
      </c>
      <c r="L37" s="371">
        <v>10.62</v>
      </c>
      <c r="M37" s="87">
        <v>0</v>
      </c>
      <c r="N37" s="87">
        <v>0</v>
      </c>
      <c r="O37" s="87">
        <v>0</v>
      </c>
      <c r="P37" s="87">
        <v>0</v>
      </c>
      <c r="Q37" s="87">
        <v>0</v>
      </c>
      <c r="R37" s="87">
        <v>0</v>
      </c>
      <c r="S37" s="87">
        <v>0</v>
      </c>
      <c r="T37" s="87">
        <v>0</v>
      </c>
      <c r="U37" s="87">
        <v>0</v>
      </c>
      <c r="V37" s="87">
        <v>0</v>
      </c>
    </row>
    <row r="38" spans="1:22" ht="13.5" customHeight="1">
      <c r="A38" s="20">
        <v>362</v>
      </c>
      <c r="B38" s="44" t="s">
        <v>169</v>
      </c>
      <c r="C38" s="87">
        <v>2</v>
      </c>
      <c r="D38" s="371">
        <v>11.2</v>
      </c>
      <c r="E38" s="87">
        <v>0</v>
      </c>
      <c r="F38" s="87">
        <v>0</v>
      </c>
      <c r="G38" s="87">
        <v>1</v>
      </c>
      <c r="H38" s="371">
        <v>1.4</v>
      </c>
      <c r="I38" s="87">
        <v>1</v>
      </c>
      <c r="J38" s="371">
        <v>9.8</v>
      </c>
      <c r="K38" s="87">
        <v>0</v>
      </c>
      <c r="L38" s="87">
        <v>0</v>
      </c>
      <c r="M38" s="87">
        <v>0</v>
      </c>
      <c r="N38" s="87">
        <v>0</v>
      </c>
      <c r="O38" s="87">
        <v>0</v>
      </c>
      <c r="P38" s="87">
        <v>0</v>
      </c>
      <c r="Q38" s="87">
        <v>0</v>
      </c>
      <c r="R38" s="87">
        <v>0</v>
      </c>
      <c r="S38" s="87">
        <v>0</v>
      </c>
      <c r="T38" s="87">
        <v>0</v>
      </c>
      <c r="U38" s="87">
        <v>0</v>
      </c>
      <c r="V38" s="87">
        <v>0</v>
      </c>
    </row>
    <row r="39" spans="1:22" ht="13.5" customHeight="1">
      <c r="A39" s="20">
        <v>363</v>
      </c>
      <c r="B39" s="44" t="s">
        <v>170</v>
      </c>
      <c r="C39" s="87">
        <v>2</v>
      </c>
      <c r="D39" s="371">
        <v>5.13</v>
      </c>
      <c r="E39" s="87">
        <v>0</v>
      </c>
      <c r="F39" s="87">
        <v>0</v>
      </c>
      <c r="G39" s="87">
        <v>1</v>
      </c>
      <c r="H39" s="371">
        <v>2.35</v>
      </c>
      <c r="I39" s="87">
        <v>0</v>
      </c>
      <c r="J39" s="87">
        <v>0</v>
      </c>
      <c r="K39" s="87">
        <v>1</v>
      </c>
      <c r="L39" s="371">
        <v>2.78</v>
      </c>
      <c r="M39" s="87">
        <v>0</v>
      </c>
      <c r="N39" s="87">
        <v>0</v>
      </c>
      <c r="O39" s="87">
        <v>0</v>
      </c>
      <c r="P39" s="87">
        <v>0</v>
      </c>
      <c r="Q39" s="87">
        <v>0</v>
      </c>
      <c r="R39" s="87">
        <v>0</v>
      </c>
      <c r="S39" s="87">
        <v>0</v>
      </c>
      <c r="T39" s="87">
        <v>0</v>
      </c>
      <c r="U39" s="87">
        <v>0</v>
      </c>
      <c r="V39" s="87">
        <v>0</v>
      </c>
    </row>
    <row r="40" spans="1:22" ht="7.5" customHeight="1">
      <c r="A40" s="27"/>
      <c r="B40" s="44"/>
      <c r="C40" s="87"/>
      <c r="D40" s="371"/>
      <c r="E40" s="87"/>
      <c r="F40" s="371"/>
      <c r="G40" s="87"/>
      <c r="H40" s="371"/>
      <c r="I40" s="87"/>
      <c r="J40" s="371"/>
      <c r="K40" s="87"/>
      <c r="L40" s="371"/>
      <c r="M40" s="87"/>
      <c r="N40" s="371"/>
      <c r="O40" s="87"/>
      <c r="P40" s="371"/>
      <c r="Q40" s="87"/>
      <c r="R40" s="371"/>
      <c r="S40" s="57"/>
      <c r="T40" s="371"/>
      <c r="U40" s="153"/>
      <c r="V40" s="373"/>
    </row>
    <row r="41" spans="1:22" ht="13.5" customHeight="1">
      <c r="A41" s="20">
        <v>381</v>
      </c>
      <c r="B41" s="44" t="s">
        <v>171</v>
      </c>
      <c r="C41" s="87">
        <v>0</v>
      </c>
      <c r="D41" s="87">
        <v>0</v>
      </c>
      <c r="E41" s="87">
        <v>0</v>
      </c>
      <c r="F41" s="87">
        <v>0</v>
      </c>
      <c r="G41" s="87">
        <v>0</v>
      </c>
      <c r="H41" s="87">
        <v>0</v>
      </c>
      <c r="I41" s="87">
        <v>0</v>
      </c>
      <c r="J41" s="87">
        <v>0</v>
      </c>
      <c r="K41" s="87">
        <v>0</v>
      </c>
      <c r="L41" s="87">
        <v>0</v>
      </c>
      <c r="M41" s="87">
        <v>0</v>
      </c>
      <c r="N41" s="87">
        <v>0</v>
      </c>
      <c r="O41" s="87">
        <v>0</v>
      </c>
      <c r="P41" s="87">
        <v>0</v>
      </c>
      <c r="Q41" s="87">
        <v>0</v>
      </c>
      <c r="R41" s="87">
        <v>0</v>
      </c>
      <c r="S41" s="87">
        <v>0</v>
      </c>
      <c r="T41" s="87">
        <v>0</v>
      </c>
      <c r="U41" s="87">
        <v>0</v>
      </c>
      <c r="V41" s="87">
        <v>0</v>
      </c>
    </row>
    <row r="42" spans="1:22" ht="13.5" customHeight="1">
      <c r="A42" s="20">
        <v>382</v>
      </c>
      <c r="B42" s="44" t="s">
        <v>541</v>
      </c>
      <c r="C42" s="87">
        <v>0</v>
      </c>
      <c r="D42" s="87">
        <v>0</v>
      </c>
      <c r="E42" s="87">
        <v>0</v>
      </c>
      <c r="F42" s="87">
        <v>0</v>
      </c>
      <c r="G42" s="87">
        <v>0</v>
      </c>
      <c r="H42" s="87">
        <v>0</v>
      </c>
      <c r="I42" s="87">
        <v>0</v>
      </c>
      <c r="J42" s="87">
        <v>0</v>
      </c>
      <c r="K42" s="87">
        <v>0</v>
      </c>
      <c r="L42" s="87">
        <v>0</v>
      </c>
      <c r="M42" s="87">
        <v>0</v>
      </c>
      <c r="N42" s="87">
        <v>0</v>
      </c>
      <c r="O42" s="87">
        <v>0</v>
      </c>
      <c r="P42" s="87">
        <v>0</v>
      </c>
      <c r="Q42" s="87">
        <v>0</v>
      </c>
      <c r="R42" s="87">
        <v>0</v>
      </c>
      <c r="S42" s="87">
        <v>0</v>
      </c>
      <c r="T42" s="87">
        <v>0</v>
      </c>
      <c r="U42" s="87">
        <v>0</v>
      </c>
      <c r="V42" s="87">
        <v>0</v>
      </c>
    </row>
    <row r="43" spans="1:22" ht="13.5" customHeight="1">
      <c r="A43" s="20">
        <v>383</v>
      </c>
      <c r="B43" s="44" t="s">
        <v>311</v>
      </c>
      <c r="C43" s="87">
        <v>0</v>
      </c>
      <c r="D43" s="87">
        <v>0</v>
      </c>
      <c r="E43" s="87">
        <v>0</v>
      </c>
      <c r="F43" s="87">
        <v>0</v>
      </c>
      <c r="G43" s="87">
        <v>0</v>
      </c>
      <c r="H43" s="87">
        <v>0</v>
      </c>
      <c r="I43" s="87">
        <v>0</v>
      </c>
      <c r="J43" s="87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87">
        <v>0</v>
      </c>
    </row>
    <row r="44" spans="1:22" ht="13.5" customHeight="1">
      <c r="A44" s="20">
        <v>384</v>
      </c>
      <c r="B44" s="44" t="s">
        <v>542</v>
      </c>
      <c r="C44" s="87">
        <v>0</v>
      </c>
      <c r="D44" s="87">
        <v>0</v>
      </c>
      <c r="E44" s="87">
        <v>0</v>
      </c>
      <c r="F44" s="87">
        <v>0</v>
      </c>
      <c r="G44" s="87">
        <v>0</v>
      </c>
      <c r="H44" s="87">
        <v>0</v>
      </c>
      <c r="I44" s="87">
        <v>0</v>
      </c>
      <c r="J44" s="87">
        <v>0</v>
      </c>
      <c r="K44" s="87">
        <v>0</v>
      </c>
      <c r="L44" s="87">
        <v>0</v>
      </c>
      <c r="M44" s="87">
        <v>0</v>
      </c>
      <c r="N44" s="87">
        <v>0</v>
      </c>
      <c r="O44" s="87">
        <v>0</v>
      </c>
      <c r="P44" s="87">
        <v>0</v>
      </c>
      <c r="Q44" s="87">
        <v>0</v>
      </c>
      <c r="R44" s="87">
        <v>0</v>
      </c>
      <c r="S44" s="87">
        <v>0</v>
      </c>
      <c r="T44" s="87">
        <v>0</v>
      </c>
      <c r="U44" s="87">
        <v>0</v>
      </c>
      <c r="V44" s="87">
        <v>0</v>
      </c>
    </row>
    <row r="45" spans="1:22" ht="13.5" customHeight="1">
      <c r="A45" s="20">
        <v>385</v>
      </c>
      <c r="B45" s="44" t="s">
        <v>312</v>
      </c>
      <c r="C45" s="87">
        <v>0</v>
      </c>
      <c r="D45" s="87">
        <v>0</v>
      </c>
      <c r="E45" s="87">
        <v>0</v>
      </c>
      <c r="F45" s="87">
        <v>0</v>
      </c>
      <c r="G45" s="87">
        <v>0</v>
      </c>
      <c r="H45" s="87">
        <v>0</v>
      </c>
      <c r="I45" s="87">
        <v>0</v>
      </c>
      <c r="J45" s="87">
        <v>0</v>
      </c>
      <c r="K45" s="87">
        <v>0</v>
      </c>
      <c r="L45" s="87">
        <v>0</v>
      </c>
      <c r="M45" s="87">
        <v>0</v>
      </c>
      <c r="N45" s="87">
        <v>0</v>
      </c>
      <c r="O45" s="87">
        <v>0</v>
      </c>
      <c r="P45" s="87">
        <v>0</v>
      </c>
      <c r="Q45" s="87">
        <v>0</v>
      </c>
      <c r="R45" s="87">
        <v>0</v>
      </c>
      <c r="S45" s="87">
        <v>0</v>
      </c>
      <c r="T45" s="87">
        <v>0</v>
      </c>
      <c r="U45" s="87">
        <v>0</v>
      </c>
      <c r="V45" s="87">
        <v>0</v>
      </c>
    </row>
    <row r="46" spans="1:22" ht="7.5" customHeight="1">
      <c r="A46" s="27"/>
      <c r="B46" s="44"/>
      <c r="C46" s="87"/>
      <c r="D46" s="371"/>
      <c r="E46" s="87"/>
      <c r="F46" s="371"/>
      <c r="G46" s="87"/>
      <c r="H46" s="371"/>
      <c r="I46" s="87"/>
      <c r="J46" s="371"/>
      <c r="K46" s="87"/>
      <c r="L46" s="371"/>
      <c r="M46" s="87"/>
      <c r="N46" s="371"/>
      <c r="O46" s="87"/>
      <c r="P46" s="371"/>
      <c r="Q46" s="87"/>
      <c r="R46" s="371"/>
      <c r="S46" s="57"/>
      <c r="T46" s="371"/>
      <c r="U46" s="153"/>
      <c r="V46" s="373"/>
    </row>
    <row r="47" spans="1:22" ht="13.5" customHeight="1">
      <c r="A47" s="20">
        <v>401</v>
      </c>
      <c r="B47" s="44" t="s">
        <v>172</v>
      </c>
      <c r="C47" s="87">
        <v>9</v>
      </c>
      <c r="D47" s="371">
        <v>12.84</v>
      </c>
      <c r="E47" s="87">
        <v>8</v>
      </c>
      <c r="F47" s="371">
        <v>1.54</v>
      </c>
      <c r="G47" s="87">
        <v>0</v>
      </c>
      <c r="H47" s="87">
        <v>0</v>
      </c>
      <c r="I47" s="87">
        <v>0</v>
      </c>
      <c r="J47" s="87">
        <v>0</v>
      </c>
      <c r="K47" s="87">
        <v>1</v>
      </c>
      <c r="L47" s="371">
        <v>11.3</v>
      </c>
      <c r="M47" s="87">
        <v>0</v>
      </c>
      <c r="N47" s="87">
        <v>0</v>
      </c>
      <c r="O47" s="87">
        <v>0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87">
        <v>0</v>
      </c>
    </row>
    <row r="48" spans="1:22" ht="13.5" customHeight="1">
      <c r="A48" s="20">
        <v>402</v>
      </c>
      <c r="B48" s="44" t="s">
        <v>313</v>
      </c>
      <c r="C48" s="87">
        <v>0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  <c r="K48" s="87">
        <v>0</v>
      </c>
      <c r="L48" s="87">
        <v>0</v>
      </c>
      <c r="M48" s="87">
        <v>0</v>
      </c>
      <c r="N48" s="87">
        <v>0</v>
      </c>
      <c r="O48" s="87">
        <v>0</v>
      </c>
      <c r="P48" s="87">
        <v>0</v>
      </c>
      <c r="Q48" s="87">
        <v>0</v>
      </c>
      <c r="R48" s="87">
        <v>0</v>
      </c>
      <c r="S48" s="87">
        <v>0</v>
      </c>
      <c r="T48" s="87">
        <v>0</v>
      </c>
      <c r="U48" s="87">
        <v>0</v>
      </c>
      <c r="V48" s="87">
        <v>0</v>
      </c>
    </row>
    <row r="49" spans="1:22" ht="13.5" customHeight="1">
      <c r="A49" s="20">
        <v>403</v>
      </c>
      <c r="B49" s="44" t="s">
        <v>173</v>
      </c>
      <c r="C49" s="87">
        <v>0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  <c r="K49" s="87">
        <v>0</v>
      </c>
      <c r="L49" s="87">
        <v>0</v>
      </c>
      <c r="M49" s="87">
        <v>0</v>
      </c>
      <c r="N49" s="87">
        <v>0</v>
      </c>
      <c r="O49" s="87">
        <v>0</v>
      </c>
      <c r="P49" s="87">
        <v>0</v>
      </c>
      <c r="Q49" s="87">
        <v>0</v>
      </c>
      <c r="R49" s="87">
        <v>0</v>
      </c>
      <c r="S49" s="87">
        <v>0</v>
      </c>
      <c r="T49" s="87">
        <v>0</v>
      </c>
      <c r="U49" s="87">
        <v>0</v>
      </c>
      <c r="V49" s="87">
        <v>0</v>
      </c>
    </row>
    <row r="50" spans="1:22" ht="13.5" customHeight="1">
      <c r="A50" s="20">
        <v>404</v>
      </c>
      <c r="B50" s="44" t="s">
        <v>174</v>
      </c>
      <c r="C50" s="87">
        <v>7</v>
      </c>
      <c r="D50" s="371">
        <v>10.98</v>
      </c>
      <c r="E50" s="80" t="s">
        <v>660</v>
      </c>
      <c r="F50" s="371">
        <v>0.91</v>
      </c>
      <c r="G50" s="87">
        <v>0</v>
      </c>
      <c r="H50" s="87">
        <v>0</v>
      </c>
      <c r="I50" s="87">
        <v>0</v>
      </c>
      <c r="J50" s="87">
        <v>0</v>
      </c>
      <c r="K50" s="87">
        <v>1</v>
      </c>
      <c r="L50" s="371">
        <v>11.3</v>
      </c>
      <c r="M50" s="87">
        <v>0</v>
      </c>
      <c r="N50" s="87">
        <v>0</v>
      </c>
      <c r="O50" s="87">
        <v>0</v>
      </c>
      <c r="P50" s="87">
        <v>0</v>
      </c>
      <c r="Q50" s="87">
        <v>0</v>
      </c>
      <c r="R50" s="87">
        <v>0</v>
      </c>
      <c r="S50" s="87" t="s">
        <v>659</v>
      </c>
      <c r="T50" s="371">
        <v>0.07</v>
      </c>
      <c r="U50" s="87">
        <v>0</v>
      </c>
      <c r="V50" s="87">
        <v>0</v>
      </c>
    </row>
    <row r="51" spans="1:22" ht="13.5" customHeight="1">
      <c r="A51" s="20">
        <v>405</v>
      </c>
      <c r="B51" s="44" t="s">
        <v>175</v>
      </c>
      <c r="C51" s="87">
        <v>3</v>
      </c>
      <c r="D51" s="371">
        <v>32.74</v>
      </c>
      <c r="E51" s="87">
        <v>1</v>
      </c>
      <c r="F51" s="371">
        <v>0.38</v>
      </c>
      <c r="G51" s="87">
        <v>1</v>
      </c>
      <c r="H51" s="371">
        <v>4.5</v>
      </c>
      <c r="I51" s="87">
        <v>0</v>
      </c>
      <c r="J51" s="87">
        <v>0</v>
      </c>
      <c r="K51" s="87">
        <v>0</v>
      </c>
      <c r="L51" s="87">
        <v>0</v>
      </c>
      <c r="M51" s="87">
        <v>0</v>
      </c>
      <c r="N51" s="87">
        <v>0</v>
      </c>
      <c r="O51" s="87">
        <v>0</v>
      </c>
      <c r="P51" s="87">
        <v>0</v>
      </c>
      <c r="Q51" s="375">
        <v>-1</v>
      </c>
      <c r="R51" s="371">
        <v>26.9</v>
      </c>
      <c r="S51" s="57">
        <v>1</v>
      </c>
      <c r="T51" s="371">
        <v>0.96</v>
      </c>
      <c r="U51" s="87">
        <v>0</v>
      </c>
      <c r="V51" s="87">
        <v>0</v>
      </c>
    </row>
    <row r="52" spans="1:22" ht="7.5" customHeight="1">
      <c r="A52" s="27"/>
      <c r="B52" s="44"/>
      <c r="C52" s="87"/>
      <c r="D52" s="371"/>
      <c r="E52" s="87"/>
      <c r="F52" s="371"/>
      <c r="G52" s="87"/>
      <c r="H52" s="371"/>
      <c r="I52" s="87"/>
      <c r="J52" s="371"/>
      <c r="K52" s="87"/>
      <c r="L52" s="371"/>
      <c r="M52" s="87"/>
      <c r="N52" s="371"/>
      <c r="O52" s="87"/>
      <c r="P52" s="371"/>
      <c r="Q52" s="378"/>
      <c r="R52" s="371"/>
      <c r="S52" s="57"/>
      <c r="T52" s="371"/>
      <c r="U52" s="153"/>
      <c r="V52" s="373"/>
    </row>
    <row r="53" spans="1:22" ht="13.5" customHeight="1">
      <c r="A53" s="20">
        <v>421</v>
      </c>
      <c r="B53" s="44" t="s">
        <v>176</v>
      </c>
      <c r="C53" s="87">
        <v>2</v>
      </c>
      <c r="D53" s="371">
        <v>3.04</v>
      </c>
      <c r="E53" s="87">
        <v>1</v>
      </c>
      <c r="F53" s="371">
        <v>0.3</v>
      </c>
      <c r="G53" s="87">
        <v>0</v>
      </c>
      <c r="H53" s="87">
        <v>0</v>
      </c>
      <c r="I53" s="87">
        <v>0</v>
      </c>
      <c r="J53" s="87">
        <v>0</v>
      </c>
      <c r="K53" s="87">
        <v>1</v>
      </c>
      <c r="L53" s="371">
        <v>2.74</v>
      </c>
      <c r="M53" s="87">
        <v>0</v>
      </c>
      <c r="N53" s="87">
        <v>0</v>
      </c>
      <c r="O53" s="87">
        <v>0</v>
      </c>
      <c r="P53" s="87">
        <v>0</v>
      </c>
      <c r="Q53" s="87">
        <v>0</v>
      </c>
      <c r="R53" s="87">
        <v>0</v>
      </c>
      <c r="S53" s="87">
        <v>0</v>
      </c>
      <c r="T53" s="87">
        <v>0</v>
      </c>
      <c r="U53" s="87">
        <v>0</v>
      </c>
      <c r="V53" s="87">
        <v>0</v>
      </c>
    </row>
    <row r="54" spans="1:22" ht="13.5" customHeight="1">
      <c r="A54" s="20">
        <v>422</v>
      </c>
      <c r="B54" s="44" t="s">
        <v>314</v>
      </c>
      <c r="C54" s="87">
        <v>1</v>
      </c>
      <c r="D54" s="371">
        <v>7.8</v>
      </c>
      <c r="E54" s="87">
        <v>0</v>
      </c>
      <c r="F54" s="87">
        <v>0</v>
      </c>
      <c r="G54" s="87">
        <v>0</v>
      </c>
      <c r="H54" s="87">
        <v>0</v>
      </c>
      <c r="I54" s="87">
        <v>1</v>
      </c>
      <c r="J54" s="371">
        <v>7.8</v>
      </c>
      <c r="K54" s="87">
        <v>0</v>
      </c>
      <c r="L54" s="87">
        <v>0</v>
      </c>
      <c r="M54" s="87">
        <v>0</v>
      </c>
      <c r="N54" s="87">
        <v>0</v>
      </c>
      <c r="O54" s="87">
        <v>0</v>
      </c>
      <c r="P54" s="87">
        <v>0</v>
      </c>
      <c r="Q54" s="87">
        <v>0</v>
      </c>
      <c r="R54" s="87">
        <v>0</v>
      </c>
      <c r="S54" s="87">
        <v>0</v>
      </c>
      <c r="T54" s="87">
        <v>0</v>
      </c>
      <c r="U54" s="87">
        <v>0</v>
      </c>
      <c r="V54" s="87">
        <v>0</v>
      </c>
    </row>
    <row r="55" spans="1:22" ht="7.5" customHeight="1">
      <c r="A55" s="27"/>
      <c r="B55" s="44"/>
      <c r="C55" s="87"/>
      <c r="D55" s="371"/>
      <c r="E55" s="87"/>
      <c r="F55" s="371"/>
      <c r="G55" s="87"/>
      <c r="H55" s="371"/>
      <c r="I55" s="87"/>
      <c r="J55" s="371"/>
      <c r="K55" s="87"/>
      <c r="L55" s="371"/>
      <c r="M55" s="87"/>
      <c r="N55" s="371"/>
      <c r="O55" s="87"/>
      <c r="P55" s="371"/>
      <c r="Q55" s="87"/>
      <c r="R55" s="371"/>
      <c r="S55" s="57"/>
      <c r="T55" s="371"/>
      <c r="U55" s="153"/>
      <c r="V55" s="373"/>
    </row>
    <row r="56" spans="1:22" ht="13.5" customHeight="1">
      <c r="A56" s="20">
        <v>441</v>
      </c>
      <c r="B56" s="44" t="s">
        <v>177</v>
      </c>
      <c r="C56" s="87">
        <v>3</v>
      </c>
      <c r="D56" s="371">
        <v>7.12</v>
      </c>
      <c r="E56" s="87">
        <v>2</v>
      </c>
      <c r="F56" s="371">
        <v>1.34</v>
      </c>
      <c r="G56" s="87">
        <v>0</v>
      </c>
      <c r="H56" s="87">
        <v>0</v>
      </c>
      <c r="I56" s="87">
        <v>1</v>
      </c>
      <c r="J56" s="371">
        <v>5.78</v>
      </c>
      <c r="K56" s="87">
        <v>0</v>
      </c>
      <c r="L56" s="87">
        <v>0</v>
      </c>
      <c r="M56" s="87">
        <v>0</v>
      </c>
      <c r="N56" s="87">
        <v>0</v>
      </c>
      <c r="O56" s="87">
        <v>0</v>
      </c>
      <c r="P56" s="87">
        <v>0</v>
      </c>
      <c r="Q56" s="87">
        <v>0</v>
      </c>
      <c r="R56" s="87">
        <v>0</v>
      </c>
      <c r="S56" s="87">
        <v>0</v>
      </c>
      <c r="T56" s="87">
        <v>0</v>
      </c>
      <c r="U56" s="87">
        <v>0</v>
      </c>
      <c r="V56" s="87">
        <v>0</v>
      </c>
    </row>
    <row r="57" spans="1:22" ht="13.5" customHeight="1">
      <c r="A57" s="20">
        <v>442</v>
      </c>
      <c r="B57" s="44" t="s">
        <v>315</v>
      </c>
      <c r="C57" s="87">
        <v>0</v>
      </c>
      <c r="D57" s="87">
        <v>0</v>
      </c>
      <c r="E57" s="87">
        <v>0</v>
      </c>
      <c r="F57" s="87">
        <v>0</v>
      </c>
      <c r="G57" s="87">
        <v>0</v>
      </c>
      <c r="H57" s="87">
        <v>0</v>
      </c>
      <c r="I57" s="87">
        <v>0</v>
      </c>
      <c r="J57" s="87">
        <v>0</v>
      </c>
      <c r="K57" s="87">
        <v>0</v>
      </c>
      <c r="L57" s="87">
        <v>0</v>
      </c>
      <c r="M57" s="87">
        <v>0</v>
      </c>
      <c r="N57" s="87">
        <v>0</v>
      </c>
      <c r="O57" s="87">
        <v>0</v>
      </c>
      <c r="P57" s="87">
        <v>0</v>
      </c>
      <c r="Q57" s="87">
        <v>0</v>
      </c>
      <c r="R57" s="87">
        <v>0</v>
      </c>
      <c r="S57" s="87">
        <v>0</v>
      </c>
      <c r="T57" s="87">
        <v>0</v>
      </c>
      <c r="U57" s="87">
        <v>0</v>
      </c>
      <c r="V57" s="87">
        <v>0</v>
      </c>
    </row>
    <row r="58" spans="1:22" ht="13.5" customHeight="1">
      <c r="A58" s="20">
        <v>443</v>
      </c>
      <c r="B58" s="44" t="s">
        <v>543</v>
      </c>
      <c r="C58" s="87">
        <v>0</v>
      </c>
      <c r="D58" s="87">
        <v>0</v>
      </c>
      <c r="E58" s="87">
        <v>0</v>
      </c>
      <c r="F58" s="87">
        <v>0</v>
      </c>
      <c r="G58" s="87">
        <v>0</v>
      </c>
      <c r="H58" s="87">
        <v>0</v>
      </c>
      <c r="I58" s="87">
        <v>0</v>
      </c>
      <c r="J58" s="87">
        <v>0</v>
      </c>
      <c r="K58" s="87">
        <v>0</v>
      </c>
      <c r="L58" s="87">
        <v>0</v>
      </c>
      <c r="M58" s="87">
        <v>0</v>
      </c>
      <c r="N58" s="87">
        <v>0</v>
      </c>
      <c r="O58" s="87">
        <v>0</v>
      </c>
      <c r="P58" s="87">
        <v>0</v>
      </c>
      <c r="Q58" s="87">
        <v>0</v>
      </c>
      <c r="R58" s="87">
        <v>0</v>
      </c>
      <c r="S58" s="87">
        <v>0</v>
      </c>
      <c r="T58" s="87">
        <v>0</v>
      </c>
      <c r="U58" s="87">
        <v>0</v>
      </c>
      <c r="V58" s="87">
        <v>0</v>
      </c>
    </row>
    <row r="59" spans="1:22" ht="13.5" customHeight="1">
      <c r="A59" s="20">
        <v>444</v>
      </c>
      <c r="B59" s="44" t="s">
        <v>544</v>
      </c>
      <c r="C59" s="87">
        <v>0</v>
      </c>
      <c r="D59" s="87">
        <v>0</v>
      </c>
      <c r="E59" s="87">
        <v>0</v>
      </c>
      <c r="F59" s="87">
        <v>0</v>
      </c>
      <c r="G59" s="87">
        <v>0</v>
      </c>
      <c r="H59" s="87">
        <v>0</v>
      </c>
      <c r="I59" s="87">
        <v>0</v>
      </c>
      <c r="J59" s="87">
        <v>0</v>
      </c>
      <c r="K59" s="87">
        <v>0</v>
      </c>
      <c r="L59" s="87">
        <v>0</v>
      </c>
      <c r="M59" s="87">
        <v>0</v>
      </c>
      <c r="N59" s="87">
        <v>0</v>
      </c>
      <c r="O59" s="87">
        <v>0</v>
      </c>
      <c r="P59" s="87">
        <v>0</v>
      </c>
      <c r="Q59" s="87">
        <v>0</v>
      </c>
      <c r="R59" s="87">
        <v>0</v>
      </c>
      <c r="S59" s="87">
        <v>0</v>
      </c>
      <c r="T59" s="87">
        <v>0</v>
      </c>
      <c r="U59" s="87">
        <v>0</v>
      </c>
      <c r="V59" s="87">
        <v>0</v>
      </c>
    </row>
    <row r="60" spans="1:22" ht="13.5" customHeight="1">
      <c r="A60" s="20">
        <v>445</v>
      </c>
      <c r="B60" s="44" t="s">
        <v>545</v>
      </c>
      <c r="C60" s="87">
        <v>0</v>
      </c>
      <c r="D60" s="87">
        <v>0</v>
      </c>
      <c r="E60" s="87">
        <v>0</v>
      </c>
      <c r="F60" s="87">
        <v>0</v>
      </c>
      <c r="G60" s="87">
        <v>0</v>
      </c>
      <c r="H60" s="87">
        <v>0</v>
      </c>
      <c r="I60" s="87">
        <v>0</v>
      </c>
      <c r="J60" s="87">
        <v>0</v>
      </c>
      <c r="K60" s="87">
        <v>0</v>
      </c>
      <c r="L60" s="87">
        <v>0</v>
      </c>
      <c r="M60" s="87">
        <v>0</v>
      </c>
      <c r="N60" s="87">
        <v>0</v>
      </c>
      <c r="O60" s="87">
        <v>0</v>
      </c>
      <c r="P60" s="87">
        <v>0</v>
      </c>
      <c r="Q60" s="87">
        <v>0</v>
      </c>
      <c r="R60" s="87">
        <v>0</v>
      </c>
      <c r="S60" s="87">
        <v>0</v>
      </c>
      <c r="T60" s="87">
        <v>0</v>
      </c>
      <c r="U60" s="87">
        <v>0</v>
      </c>
      <c r="V60" s="87">
        <v>0</v>
      </c>
    </row>
    <row r="61" spans="1:22" ht="13.5" customHeight="1">
      <c r="A61" s="20">
        <v>446</v>
      </c>
      <c r="B61" s="44" t="s">
        <v>316</v>
      </c>
      <c r="C61" s="87">
        <v>0</v>
      </c>
      <c r="D61" s="87">
        <v>0</v>
      </c>
      <c r="E61" s="87">
        <v>0</v>
      </c>
      <c r="F61" s="87">
        <v>0</v>
      </c>
      <c r="G61" s="87">
        <v>0</v>
      </c>
      <c r="H61" s="87">
        <v>0</v>
      </c>
      <c r="I61" s="87">
        <v>0</v>
      </c>
      <c r="J61" s="87">
        <v>0</v>
      </c>
      <c r="K61" s="87">
        <v>0</v>
      </c>
      <c r="L61" s="87">
        <v>0</v>
      </c>
      <c r="M61" s="87">
        <v>0</v>
      </c>
      <c r="N61" s="87">
        <v>0</v>
      </c>
      <c r="O61" s="87">
        <v>0</v>
      </c>
      <c r="P61" s="87">
        <v>0</v>
      </c>
      <c r="Q61" s="87">
        <v>0</v>
      </c>
      <c r="R61" s="87">
        <v>0</v>
      </c>
      <c r="S61" s="87">
        <v>0</v>
      </c>
      <c r="T61" s="87">
        <v>0</v>
      </c>
      <c r="U61" s="87">
        <v>0</v>
      </c>
      <c r="V61" s="87">
        <v>0</v>
      </c>
    </row>
    <row r="62" spans="1:22" ht="13.5" customHeight="1">
      <c r="A62" s="20">
        <v>447</v>
      </c>
      <c r="B62" s="44" t="s">
        <v>546</v>
      </c>
      <c r="C62" s="87">
        <v>1</v>
      </c>
      <c r="D62" s="371">
        <v>0.07</v>
      </c>
      <c r="E62" s="87">
        <v>1</v>
      </c>
      <c r="F62" s="371">
        <v>0.07</v>
      </c>
      <c r="G62" s="87">
        <v>0</v>
      </c>
      <c r="H62" s="87">
        <v>0</v>
      </c>
      <c r="I62" s="87">
        <v>0</v>
      </c>
      <c r="J62" s="87">
        <v>0</v>
      </c>
      <c r="K62" s="87">
        <v>0</v>
      </c>
      <c r="L62" s="87">
        <v>0</v>
      </c>
      <c r="M62" s="87">
        <v>0</v>
      </c>
      <c r="N62" s="87">
        <v>0</v>
      </c>
      <c r="O62" s="87">
        <v>0</v>
      </c>
      <c r="P62" s="87">
        <v>0</v>
      </c>
      <c r="Q62" s="87">
        <v>0</v>
      </c>
      <c r="R62" s="87">
        <v>0</v>
      </c>
      <c r="S62" s="87">
        <v>0</v>
      </c>
      <c r="T62" s="87">
        <v>0</v>
      </c>
      <c r="U62" s="87">
        <v>0</v>
      </c>
      <c r="V62" s="87">
        <v>0</v>
      </c>
    </row>
    <row r="63" spans="1:22" ht="7.5" customHeight="1">
      <c r="A63" s="27"/>
      <c r="B63" s="44"/>
      <c r="C63" s="87"/>
      <c r="D63" s="371"/>
      <c r="E63" s="87"/>
      <c r="F63" s="371"/>
      <c r="G63" s="87"/>
      <c r="H63" s="371"/>
      <c r="I63" s="87"/>
      <c r="J63" s="371"/>
      <c r="K63" s="87"/>
      <c r="L63" s="371"/>
      <c r="M63" s="87"/>
      <c r="N63" s="371"/>
      <c r="O63" s="87"/>
      <c r="P63" s="371"/>
      <c r="Q63" s="87"/>
      <c r="R63" s="371"/>
      <c r="S63" s="57"/>
      <c r="T63" s="371"/>
      <c r="U63" s="153"/>
      <c r="V63" s="373"/>
    </row>
    <row r="64" spans="1:22" ht="13.5" customHeight="1">
      <c r="A64" s="20">
        <v>462</v>
      </c>
      <c r="B64" s="44" t="s">
        <v>547</v>
      </c>
      <c r="C64" s="87">
        <v>0</v>
      </c>
      <c r="D64" s="87">
        <v>0</v>
      </c>
      <c r="E64" s="87">
        <v>0</v>
      </c>
      <c r="F64" s="87">
        <v>0</v>
      </c>
      <c r="G64" s="87">
        <v>0</v>
      </c>
      <c r="H64" s="87">
        <v>0</v>
      </c>
      <c r="I64" s="87">
        <v>0</v>
      </c>
      <c r="J64" s="87">
        <v>0</v>
      </c>
      <c r="K64" s="87">
        <v>0</v>
      </c>
      <c r="L64" s="87">
        <v>0</v>
      </c>
      <c r="M64" s="87">
        <v>0</v>
      </c>
      <c r="N64" s="87">
        <v>0</v>
      </c>
      <c r="O64" s="87">
        <v>0</v>
      </c>
      <c r="P64" s="87">
        <v>0</v>
      </c>
      <c r="Q64" s="87">
        <v>0</v>
      </c>
      <c r="R64" s="87">
        <v>0</v>
      </c>
      <c r="S64" s="87">
        <v>0</v>
      </c>
      <c r="T64" s="87">
        <v>0</v>
      </c>
      <c r="U64" s="87">
        <v>0</v>
      </c>
      <c r="V64" s="87">
        <v>0</v>
      </c>
    </row>
    <row r="65" spans="1:22" ht="13.5" customHeight="1">
      <c r="A65" s="20">
        <v>463</v>
      </c>
      <c r="B65" s="44" t="s">
        <v>317</v>
      </c>
      <c r="C65" s="87">
        <v>1</v>
      </c>
      <c r="D65" s="371">
        <v>13.5</v>
      </c>
      <c r="E65" s="87">
        <v>0</v>
      </c>
      <c r="F65" s="87">
        <v>0</v>
      </c>
      <c r="G65" s="87">
        <v>0</v>
      </c>
      <c r="H65" s="87">
        <v>0</v>
      </c>
      <c r="I65" s="87">
        <v>0</v>
      </c>
      <c r="J65" s="87">
        <v>0</v>
      </c>
      <c r="K65" s="87">
        <v>0</v>
      </c>
      <c r="L65" s="87">
        <v>0</v>
      </c>
      <c r="M65" s="87">
        <v>1</v>
      </c>
      <c r="N65" s="371">
        <v>13.5</v>
      </c>
      <c r="O65" s="87">
        <v>0</v>
      </c>
      <c r="P65" s="87">
        <v>0</v>
      </c>
      <c r="Q65" s="87">
        <v>0</v>
      </c>
      <c r="R65" s="87">
        <v>0</v>
      </c>
      <c r="S65" s="87">
        <v>0</v>
      </c>
      <c r="T65" s="87">
        <v>0</v>
      </c>
      <c r="U65" s="87">
        <v>0</v>
      </c>
      <c r="V65" s="87">
        <v>0</v>
      </c>
    </row>
    <row r="66" spans="1:22" ht="13.5" customHeight="1">
      <c r="A66" s="20">
        <v>464</v>
      </c>
      <c r="B66" s="44" t="s">
        <v>548</v>
      </c>
      <c r="C66" s="87">
        <v>0</v>
      </c>
      <c r="D66" s="87">
        <v>0</v>
      </c>
      <c r="E66" s="87">
        <v>0</v>
      </c>
      <c r="F66" s="87">
        <v>0</v>
      </c>
      <c r="G66" s="87">
        <v>0</v>
      </c>
      <c r="H66" s="87">
        <v>0</v>
      </c>
      <c r="I66" s="87">
        <v>0</v>
      </c>
      <c r="J66" s="87">
        <v>0</v>
      </c>
      <c r="K66" s="87">
        <v>0</v>
      </c>
      <c r="L66" s="87">
        <v>0</v>
      </c>
      <c r="M66" s="87">
        <v>0</v>
      </c>
      <c r="N66" s="87">
        <v>0</v>
      </c>
      <c r="O66" s="87">
        <v>0</v>
      </c>
      <c r="P66" s="87">
        <v>0</v>
      </c>
      <c r="Q66" s="87">
        <v>0</v>
      </c>
      <c r="R66" s="87">
        <v>0</v>
      </c>
      <c r="S66" s="87">
        <v>0</v>
      </c>
      <c r="T66" s="87">
        <v>0</v>
      </c>
      <c r="U66" s="87">
        <v>0</v>
      </c>
      <c r="V66" s="87">
        <v>0</v>
      </c>
    </row>
    <row r="67" spans="1:22" ht="13.5" customHeight="1">
      <c r="A67" s="20">
        <v>465</v>
      </c>
      <c r="B67" s="44" t="s">
        <v>549</v>
      </c>
      <c r="C67" s="87">
        <v>4</v>
      </c>
      <c r="D67" s="371">
        <v>35.82</v>
      </c>
      <c r="E67" s="87">
        <v>1</v>
      </c>
      <c r="F67" s="371">
        <v>0.12</v>
      </c>
      <c r="G67" s="87">
        <v>0</v>
      </c>
      <c r="H67" s="87">
        <v>0</v>
      </c>
      <c r="I67" s="87">
        <v>1</v>
      </c>
      <c r="J67" s="371">
        <v>6.3</v>
      </c>
      <c r="K67" s="87">
        <v>1</v>
      </c>
      <c r="L67" s="371">
        <v>4.5</v>
      </c>
      <c r="M67" s="87">
        <v>1</v>
      </c>
      <c r="N67" s="371">
        <v>24.9</v>
      </c>
      <c r="O67" s="87">
        <v>0</v>
      </c>
      <c r="P67" s="87">
        <v>0</v>
      </c>
      <c r="Q67" s="87">
        <v>0</v>
      </c>
      <c r="R67" s="87">
        <v>0</v>
      </c>
      <c r="S67" s="87">
        <v>0</v>
      </c>
      <c r="T67" s="87">
        <v>0</v>
      </c>
      <c r="U67" s="87">
        <v>0</v>
      </c>
      <c r="V67" s="87">
        <v>0</v>
      </c>
    </row>
    <row r="68" spans="1:22" ht="7.5" customHeight="1">
      <c r="A68" s="27"/>
      <c r="B68" s="44"/>
      <c r="C68" s="87"/>
      <c r="D68" s="371"/>
      <c r="E68" s="87"/>
      <c r="F68" s="371"/>
      <c r="G68" s="87"/>
      <c r="H68" s="371"/>
      <c r="I68" s="87"/>
      <c r="J68" s="371"/>
      <c r="K68" s="87"/>
      <c r="L68" s="371"/>
      <c r="M68" s="87"/>
      <c r="N68" s="371"/>
      <c r="O68" s="87"/>
      <c r="P68" s="371"/>
      <c r="Q68" s="87"/>
      <c r="R68" s="371"/>
      <c r="S68" s="57"/>
      <c r="T68" s="371"/>
      <c r="U68" s="153"/>
      <c r="V68" s="373"/>
    </row>
    <row r="69" spans="1:22" ht="13.5" customHeight="1">
      <c r="A69" s="20">
        <v>481</v>
      </c>
      <c r="B69" s="44" t="s">
        <v>550</v>
      </c>
      <c r="C69" s="87">
        <v>0</v>
      </c>
      <c r="D69" s="87">
        <v>0</v>
      </c>
      <c r="E69" s="87">
        <v>0</v>
      </c>
      <c r="F69" s="87">
        <v>0</v>
      </c>
      <c r="G69" s="87">
        <v>0</v>
      </c>
      <c r="H69" s="87">
        <v>0</v>
      </c>
      <c r="I69" s="87">
        <v>0</v>
      </c>
      <c r="J69" s="87">
        <v>0</v>
      </c>
      <c r="K69" s="87">
        <v>0</v>
      </c>
      <c r="L69" s="87">
        <v>0</v>
      </c>
      <c r="M69" s="87">
        <v>0</v>
      </c>
      <c r="N69" s="87">
        <v>0</v>
      </c>
      <c r="O69" s="87">
        <v>0</v>
      </c>
      <c r="P69" s="87">
        <v>0</v>
      </c>
      <c r="Q69" s="87">
        <v>0</v>
      </c>
      <c r="R69" s="87">
        <v>0</v>
      </c>
      <c r="S69" s="87">
        <v>0</v>
      </c>
      <c r="T69" s="87">
        <v>0</v>
      </c>
      <c r="U69" s="87">
        <v>0</v>
      </c>
      <c r="V69" s="87">
        <v>0</v>
      </c>
    </row>
    <row r="70" spans="1:22" ht="13.5" customHeight="1">
      <c r="A70" s="20">
        <v>482</v>
      </c>
      <c r="B70" s="44" t="s">
        <v>551</v>
      </c>
      <c r="C70" s="87">
        <v>1</v>
      </c>
      <c r="D70" s="371">
        <v>10.4</v>
      </c>
      <c r="E70" s="87">
        <v>0</v>
      </c>
      <c r="F70" s="87">
        <v>0</v>
      </c>
      <c r="G70" s="87">
        <v>0</v>
      </c>
      <c r="H70" s="87">
        <v>0</v>
      </c>
      <c r="I70" s="87">
        <v>0</v>
      </c>
      <c r="J70" s="87">
        <v>0</v>
      </c>
      <c r="K70" s="87">
        <v>1</v>
      </c>
      <c r="L70" s="371">
        <v>10.4</v>
      </c>
      <c r="M70" s="87">
        <v>0</v>
      </c>
      <c r="N70" s="87">
        <v>0</v>
      </c>
      <c r="O70" s="87">
        <v>0</v>
      </c>
      <c r="P70" s="87">
        <v>0</v>
      </c>
      <c r="Q70" s="87">
        <v>0</v>
      </c>
      <c r="R70" s="87">
        <v>0</v>
      </c>
      <c r="S70" s="87">
        <v>0</v>
      </c>
      <c r="T70" s="87">
        <v>0</v>
      </c>
      <c r="U70" s="87">
        <v>0</v>
      </c>
      <c r="V70" s="87">
        <v>0</v>
      </c>
    </row>
    <row r="71" spans="1:22" ht="7.5" customHeight="1">
      <c r="A71" s="27"/>
      <c r="B71" s="44"/>
      <c r="C71" s="87"/>
      <c r="D71" s="371"/>
      <c r="E71" s="87"/>
      <c r="F71" s="371"/>
      <c r="G71" s="87"/>
      <c r="H71" s="371"/>
      <c r="I71" s="87"/>
      <c r="J71" s="371"/>
      <c r="K71" s="87"/>
      <c r="L71" s="371"/>
      <c r="M71" s="87"/>
      <c r="N71" s="371"/>
      <c r="O71" s="87"/>
      <c r="P71" s="371"/>
      <c r="Q71" s="87"/>
      <c r="R71" s="371"/>
      <c r="S71" s="57"/>
      <c r="T71" s="371"/>
      <c r="U71" s="153"/>
      <c r="V71" s="373"/>
    </row>
    <row r="72" spans="1:22" ht="13.5" customHeight="1">
      <c r="A72" s="20">
        <v>501</v>
      </c>
      <c r="B72" s="44" t="s">
        <v>318</v>
      </c>
      <c r="C72" s="87">
        <v>2</v>
      </c>
      <c r="D72" s="371">
        <v>58.92</v>
      </c>
      <c r="E72" s="87">
        <v>1</v>
      </c>
      <c r="F72" s="371">
        <v>0.32</v>
      </c>
      <c r="G72" s="87">
        <v>0</v>
      </c>
      <c r="H72" s="87">
        <v>0</v>
      </c>
      <c r="I72" s="87">
        <v>0</v>
      </c>
      <c r="J72" s="87">
        <v>0</v>
      </c>
      <c r="K72" s="87">
        <v>0</v>
      </c>
      <c r="L72" s="87">
        <v>0</v>
      </c>
      <c r="M72" s="87">
        <v>0</v>
      </c>
      <c r="N72" s="87">
        <v>0</v>
      </c>
      <c r="O72" s="87">
        <v>1</v>
      </c>
      <c r="P72" s="371">
        <v>58.6</v>
      </c>
      <c r="Q72" s="87">
        <v>0</v>
      </c>
      <c r="R72" s="87">
        <v>0</v>
      </c>
      <c r="S72" s="87">
        <v>0</v>
      </c>
      <c r="T72" s="87">
        <v>0</v>
      </c>
      <c r="U72" s="87">
        <v>0</v>
      </c>
      <c r="V72" s="87">
        <v>0</v>
      </c>
    </row>
    <row r="73" spans="1:22" ht="13.5" customHeight="1">
      <c r="A73" s="20">
        <v>502</v>
      </c>
      <c r="B73" s="44" t="s">
        <v>553</v>
      </c>
      <c r="C73" s="87">
        <v>0</v>
      </c>
      <c r="D73" s="87">
        <v>0</v>
      </c>
      <c r="E73" s="87">
        <v>0</v>
      </c>
      <c r="F73" s="87">
        <v>0</v>
      </c>
      <c r="G73" s="87">
        <v>0</v>
      </c>
      <c r="H73" s="87">
        <v>0</v>
      </c>
      <c r="I73" s="87">
        <v>0</v>
      </c>
      <c r="J73" s="87">
        <v>0</v>
      </c>
      <c r="K73" s="87">
        <v>0</v>
      </c>
      <c r="L73" s="87">
        <v>0</v>
      </c>
      <c r="M73" s="87">
        <v>0</v>
      </c>
      <c r="N73" s="87">
        <v>0</v>
      </c>
      <c r="O73" s="87">
        <v>0</v>
      </c>
      <c r="P73" s="87">
        <v>0</v>
      </c>
      <c r="Q73" s="87">
        <v>0</v>
      </c>
      <c r="R73" s="87">
        <v>0</v>
      </c>
      <c r="S73" s="87">
        <v>0</v>
      </c>
      <c r="T73" s="87">
        <v>0</v>
      </c>
      <c r="U73" s="87">
        <v>0</v>
      </c>
      <c r="V73" s="87">
        <v>0</v>
      </c>
    </row>
    <row r="74" spans="1:22" ht="13.5" customHeight="1">
      <c r="A74" s="20">
        <v>503</v>
      </c>
      <c r="B74" s="44" t="s">
        <v>554</v>
      </c>
      <c r="C74" s="87">
        <v>0</v>
      </c>
      <c r="D74" s="87">
        <v>0</v>
      </c>
      <c r="E74" s="87">
        <v>0</v>
      </c>
      <c r="F74" s="87">
        <v>0</v>
      </c>
      <c r="G74" s="87">
        <v>0</v>
      </c>
      <c r="H74" s="87">
        <v>0</v>
      </c>
      <c r="I74" s="87">
        <v>0</v>
      </c>
      <c r="J74" s="87">
        <v>0</v>
      </c>
      <c r="K74" s="87">
        <v>0</v>
      </c>
      <c r="L74" s="87">
        <v>0</v>
      </c>
      <c r="M74" s="87">
        <v>0</v>
      </c>
      <c r="N74" s="87">
        <v>0</v>
      </c>
      <c r="O74" s="87">
        <v>0</v>
      </c>
      <c r="P74" s="87">
        <v>0</v>
      </c>
      <c r="Q74" s="87">
        <v>0</v>
      </c>
      <c r="R74" s="87">
        <v>0</v>
      </c>
      <c r="S74" s="87">
        <v>0</v>
      </c>
      <c r="T74" s="87">
        <v>0</v>
      </c>
      <c r="U74" s="87">
        <v>0</v>
      </c>
      <c r="V74" s="87">
        <v>0</v>
      </c>
    </row>
    <row r="75" spans="1:22" ht="13.5" customHeight="1">
      <c r="A75" s="20">
        <v>504</v>
      </c>
      <c r="B75" s="44" t="s">
        <v>319</v>
      </c>
      <c r="C75" s="87">
        <v>0</v>
      </c>
      <c r="D75" s="87">
        <v>0</v>
      </c>
      <c r="E75" s="87">
        <v>0</v>
      </c>
      <c r="F75" s="87">
        <v>0</v>
      </c>
      <c r="G75" s="87">
        <v>0</v>
      </c>
      <c r="H75" s="87">
        <v>0</v>
      </c>
      <c r="I75" s="87">
        <v>0</v>
      </c>
      <c r="J75" s="87">
        <v>0</v>
      </c>
      <c r="K75" s="87">
        <v>0</v>
      </c>
      <c r="L75" s="87">
        <v>0</v>
      </c>
      <c r="M75" s="87">
        <v>0</v>
      </c>
      <c r="N75" s="87">
        <v>0</v>
      </c>
      <c r="O75" s="87">
        <v>0</v>
      </c>
      <c r="P75" s="87">
        <v>0</v>
      </c>
      <c r="Q75" s="87">
        <v>0</v>
      </c>
      <c r="R75" s="87">
        <v>0</v>
      </c>
      <c r="S75" s="87">
        <v>0</v>
      </c>
      <c r="T75" s="87">
        <v>0</v>
      </c>
      <c r="U75" s="87">
        <v>0</v>
      </c>
      <c r="V75" s="87">
        <v>0</v>
      </c>
    </row>
    <row r="76" spans="1:22" ht="7.5" customHeight="1">
      <c r="A76" s="27"/>
      <c r="B76" s="44"/>
      <c r="C76" s="87"/>
      <c r="D76" s="371"/>
      <c r="E76" s="87"/>
      <c r="F76" s="371"/>
      <c r="G76" s="87"/>
      <c r="H76" s="371"/>
      <c r="I76" s="87"/>
      <c r="J76" s="371"/>
      <c r="K76" s="87"/>
      <c r="L76" s="371"/>
      <c r="M76" s="87"/>
      <c r="N76" s="371"/>
      <c r="O76" s="87"/>
      <c r="P76" s="371"/>
      <c r="Q76" s="87"/>
      <c r="R76" s="371"/>
      <c r="S76" s="57"/>
      <c r="T76" s="371"/>
      <c r="U76" s="153"/>
      <c r="V76" s="373"/>
    </row>
    <row r="77" spans="1:22" ht="13.5" customHeight="1">
      <c r="A77" s="20">
        <v>521</v>
      </c>
      <c r="B77" s="44" t="s">
        <v>178</v>
      </c>
      <c r="C77" s="87">
        <v>1</v>
      </c>
      <c r="D77" s="371">
        <v>10</v>
      </c>
      <c r="E77" s="87">
        <v>0</v>
      </c>
      <c r="F77" s="87">
        <v>0</v>
      </c>
      <c r="G77" s="87">
        <v>0</v>
      </c>
      <c r="H77" s="87">
        <v>0</v>
      </c>
      <c r="I77" s="87">
        <v>0</v>
      </c>
      <c r="J77" s="87">
        <v>0</v>
      </c>
      <c r="K77" s="87">
        <v>0</v>
      </c>
      <c r="L77" s="87">
        <v>0</v>
      </c>
      <c r="M77" s="87">
        <v>1</v>
      </c>
      <c r="N77" s="371">
        <v>10</v>
      </c>
      <c r="O77" s="87">
        <v>0</v>
      </c>
      <c r="P77" s="87">
        <v>0</v>
      </c>
      <c r="Q77" s="87">
        <v>0</v>
      </c>
      <c r="R77" s="87">
        <v>0</v>
      </c>
      <c r="S77" s="87">
        <v>0</v>
      </c>
      <c r="T77" s="87">
        <v>0</v>
      </c>
      <c r="U77" s="87">
        <v>0</v>
      </c>
      <c r="V77" s="87">
        <v>0</v>
      </c>
    </row>
    <row r="78" spans="1:22" ht="13.5" customHeight="1">
      <c r="A78" s="20">
        <v>522</v>
      </c>
      <c r="B78" s="44" t="s">
        <v>555</v>
      </c>
      <c r="C78" s="87">
        <v>0</v>
      </c>
      <c r="D78" s="87">
        <v>0</v>
      </c>
      <c r="E78" s="87">
        <v>0</v>
      </c>
      <c r="F78" s="87">
        <v>0</v>
      </c>
      <c r="G78" s="87">
        <v>0</v>
      </c>
      <c r="H78" s="87">
        <v>0</v>
      </c>
      <c r="I78" s="87">
        <v>0</v>
      </c>
      <c r="J78" s="87">
        <v>0</v>
      </c>
      <c r="K78" s="87">
        <v>0</v>
      </c>
      <c r="L78" s="87">
        <v>0</v>
      </c>
      <c r="M78" s="87">
        <v>0</v>
      </c>
      <c r="N78" s="87">
        <v>0</v>
      </c>
      <c r="O78" s="87">
        <v>0</v>
      </c>
      <c r="P78" s="87">
        <v>0</v>
      </c>
      <c r="Q78" s="87">
        <v>0</v>
      </c>
      <c r="R78" s="87">
        <v>0</v>
      </c>
      <c r="S78" s="87">
        <v>0</v>
      </c>
      <c r="T78" s="87">
        <v>0</v>
      </c>
      <c r="U78" s="87">
        <v>0</v>
      </c>
      <c r="V78" s="87">
        <v>0</v>
      </c>
    </row>
    <row r="79" spans="1:22" ht="13.5" customHeight="1">
      <c r="A79" s="20">
        <v>523</v>
      </c>
      <c r="B79" s="44" t="s">
        <v>556</v>
      </c>
      <c r="C79" s="87">
        <v>0</v>
      </c>
      <c r="D79" s="87">
        <v>0</v>
      </c>
      <c r="E79" s="87">
        <v>0</v>
      </c>
      <c r="F79" s="87">
        <v>0</v>
      </c>
      <c r="G79" s="87">
        <v>0</v>
      </c>
      <c r="H79" s="87">
        <v>0</v>
      </c>
      <c r="I79" s="87">
        <v>0</v>
      </c>
      <c r="J79" s="87">
        <v>0</v>
      </c>
      <c r="K79" s="87">
        <v>0</v>
      </c>
      <c r="L79" s="87">
        <v>0</v>
      </c>
      <c r="M79" s="87">
        <v>0</v>
      </c>
      <c r="N79" s="87">
        <v>0</v>
      </c>
      <c r="O79" s="87">
        <v>0</v>
      </c>
      <c r="P79" s="87">
        <v>0</v>
      </c>
      <c r="Q79" s="87">
        <v>0</v>
      </c>
      <c r="R79" s="87">
        <v>0</v>
      </c>
      <c r="S79" s="87">
        <v>0</v>
      </c>
      <c r="T79" s="87">
        <v>0</v>
      </c>
      <c r="U79" s="87">
        <v>0</v>
      </c>
      <c r="V79" s="87">
        <v>0</v>
      </c>
    </row>
    <row r="80" spans="1:22" ht="13.5" customHeight="1">
      <c r="A80" s="20">
        <v>524</v>
      </c>
      <c r="B80" s="44" t="s">
        <v>557</v>
      </c>
      <c r="C80" s="87">
        <v>0</v>
      </c>
      <c r="D80" s="87">
        <v>0</v>
      </c>
      <c r="E80" s="87">
        <v>0</v>
      </c>
      <c r="F80" s="87">
        <v>0</v>
      </c>
      <c r="G80" s="87">
        <v>0</v>
      </c>
      <c r="H80" s="87">
        <v>0</v>
      </c>
      <c r="I80" s="87">
        <v>0</v>
      </c>
      <c r="J80" s="87">
        <v>0</v>
      </c>
      <c r="K80" s="87">
        <v>0</v>
      </c>
      <c r="L80" s="87">
        <v>0</v>
      </c>
      <c r="M80" s="87">
        <v>0</v>
      </c>
      <c r="N80" s="87">
        <v>0</v>
      </c>
      <c r="O80" s="87">
        <v>0</v>
      </c>
      <c r="P80" s="87">
        <v>0</v>
      </c>
      <c r="Q80" s="87">
        <v>0</v>
      </c>
      <c r="R80" s="87">
        <v>0</v>
      </c>
      <c r="S80" s="87">
        <v>0</v>
      </c>
      <c r="T80" s="87">
        <v>0</v>
      </c>
      <c r="U80" s="87">
        <v>0</v>
      </c>
      <c r="V80" s="87">
        <v>0</v>
      </c>
    </row>
    <row r="81" spans="1:22" ht="13.5" customHeight="1">
      <c r="A81" s="20">
        <v>525</v>
      </c>
      <c r="B81" s="44" t="s">
        <v>320</v>
      </c>
      <c r="C81" s="87">
        <v>0</v>
      </c>
      <c r="D81" s="87">
        <v>0</v>
      </c>
      <c r="E81" s="87">
        <v>0</v>
      </c>
      <c r="F81" s="87">
        <v>0</v>
      </c>
      <c r="G81" s="87">
        <v>0</v>
      </c>
      <c r="H81" s="87">
        <v>0</v>
      </c>
      <c r="I81" s="87">
        <v>0</v>
      </c>
      <c r="J81" s="87">
        <v>0</v>
      </c>
      <c r="K81" s="87">
        <v>0</v>
      </c>
      <c r="L81" s="87">
        <v>0</v>
      </c>
      <c r="M81" s="87">
        <v>0</v>
      </c>
      <c r="N81" s="87">
        <v>0</v>
      </c>
      <c r="O81" s="87">
        <v>0</v>
      </c>
      <c r="P81" s="87">
        <v>0</v>
      </c>
      <c r="Q81" s="87">
        <v>0</v>
      </c>
      <c r="R81" s="87">
        <v>0</v>
      </c>
      <c r="S81" s="87">
        <v>0</v>
      </c>
      <c r="T81" s="87">
        <v>0</v>
      </c>
      <c r="U81" s="87">
        <v>0</v>
      </c>
      <c r="V81" s="87">
        <v>0</v>
      </c>
    </row>
    <row r="82" spans="1:22" ht="13.5" customHeight="1">
      <c r="A82" s="20">
        <v>526</v>
      </c>
      <c r="B82" s="44" t="s">
        <v>558</v>
      </c>
      <c r="C82" s="87">
        <v>0</v>
      </c>
      <c r="D82" s="87">
        <v>0</v>
      </c>
      <c r="E82" s="87">
        <v>0</v>
      </c>
      <c r="F82" s="87">
        <v>0</v>
      </c>
      <c r="G82" s="87">
        <v>0</v>
      </c>
      <c r="H82" s="87">
        <v>0</v>
      </c>
      <c r="I82" s="87">
        <v>0</v>
      </c>
      <c r="J82" s="87">
        <v>0</v>
      </c>
      <c r="K82" s="87">
        <v>0</v>
      </c>
      <c r="L82" s="87">
        <v>0</v>
      </c>
      <c r="M82" s="87">
        <v>0</v>
      </c>
      <c r="N82" s="87">
        <v>0</v>
      </c>
      <c r="O82" s="87">
        <v>0</v>
      </c>
      <c r="P82" s="87">
        <v>0</v>
      </c>
      <c r="Q82" s="87">
        <v>0</v>
      </c>
      <c r="R82" s="87">
        <v>0</v>
      </c>
      <c r="S82" s="87">
        <v>0</v>
      </c>
      <c r="T82" s="87">
        <v>0</v>
      </c>
      <c r="U82" s="87">
        <v>0</v>
      </c>
      <c r="V82" s="87">
        <v>0</v>
      </c>
    </row>
    <row r="83" spans="1:22" ht="13.5" customHeight="1">
      <c r="A83" s="20">
        <v>527</v>
      </c>
      <c r="B83" s="44" t="s">
        <v>559</v>
      </c>
      <c r="C83" s="87">
        <v>0</v>
      </c>
      <c r="D83" s="87">
        <v>0</v>
      </c>
      <c r="E83" s="87">
        <v>0</v>
      </c>
      <c r="F83" s="87">
        <v>0</v>
      </c>
      <c r="G83" s="87">
        <v>0</v>
      </c>
      <c r="H83" s="87">
        <v>0</v>
      </c>
      <c r="I83" s="87">
        <v>0</v>
      </c>
      <c r="J83" s="87">
        <v>0</v>
      </c>
      <c r="K83" s="87">
        <v>0</v>
      </c>
      <c r="L83" s="87">
        <v>0</v>
      </c>
      <c r="M83" s="87">
        <v>0</v>
      </c>
      <c r="N83" s="87">
        <v>0</v>
      </c>
      <c r="O83" s="87">
        <v>0</v>
      </c>
      <c r="P83" s="87">
        <v>0</v>
      </c>
      <c r="Q83" s="87">
        <v>0</v>
      </c>
      <c r="R83" s="87">
        <v>0</v>
      </c>
      <c r="S83" s="87">
        <v>0</v>
      </c>
      <c r="T83" s="87">
        <v>0</v>
      </c>
      <c r="U83" s="87">
        <v>0</v>
      </c>
      <c r="V83" s="87">
        <v>0</v>
      </c>
    </row>
    <row r="84" spans="1:22" ht="13.5" customHeight="1">
      <c r="A84" s="46"/>
      <c r="B84" s="47"/>
      <c r="C84" s="46"/>
      <c r="D84" s="379"/>
      <c r="E84" s="379"/>
      <c r="F84" s="379"/>
      <c r="G84" s="379"/>
      <c r="H84" s="379"/>
      <c r="I84" s="379"/>
      <c r="J84" s="379"/>
      <c r="K84" s="379"/>
      <c r="L84" s="379"/>
      <c r="M84" s="379"/>
      <c r="N84" s="379"/>
      <c r="O84" s="379"/>
      <c r="P84" s="379"/>
      <c r="Q84" s="379"/>
      <c r="R84" s="379"/>
      <c r="S84" s="379"/>
      <c r="T84" s="379"/>
      <c r="U84" s="380"/>
      <c r="V84" s="380"/>
    </row>
    <row r="85" spans="1:20" ht="13.5" customHeight="1">
      <c r="A85" s="49" t="s">
        <v>661</v>
      </c>
      <c r="B85" s="27"/>
      <c r="C85" s="27"/>
      <c r="D85" s="381"/>
      <c r="E85" s="381"/>
      <c r="F85" s="381"/>
      <c r="G85" s="381"/>
      <c r="H85" s="381"/>
      <c r="I85" s="381"/>
      <c r="J85" s="381"/>
      <c r="K85" s="381"/>
      <c r="L85" s="381"/>
      <c r="M85" s="381"/>
      <c r="N85" s="381"/>
      <c r="O85" s="381"/>
      <c r="P85" s="381"/>
      <c r="Q85" s="381"/>
      <c r="R85" s="381"/>
      <c r="S85" s="381"/>
      <c r="T85" s="381"/>
    </row>
    <row r="86" spans="1:20" ht="13.5" customHeight="1">
      <c r="A86" s="49" t="s">
        <v>662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</row>
    <row r="87" spans="1:20" ht="13.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</row>
    <row r="88" ht="13.5" customHeight="1"/>
  </sheetData>
  <mergeCells count="7">
    <mergeCell ref="A8:B8"/>
    <mergeCell ref="A9:B9"/>
    <mergeCell ref="A10:B10"/>
    <mergeCell ref="A3:B4"/>
    <mergeCell ref="U3:V3"/>
    <mergeCell ref="A6:B6"/>
    <mergeCell ref="A7:B7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D26" sqref="D26"/>
    </sheetView>
  </sheetViews>
  <sheetFormatPr defaultColWidth="9.00390625" defaultRowHeight="13.5"/>
  <cols>
    <col min="1" max="1" width="8.625" style="0" customWidth="1"/>
    <col min="2" max="4" width="7.625" style="0" customWidth="1"/>
    <col min="5" max="5" width="8.625" style="0" customWidth="1"/>
    <col min="6" max="8" width="10.625" style="0" customWidth="1"/>
    <col min="9" max="11" width="9.625" style="0" customWidth="1"/>
    <col min="12" max="12" width="8.625" style="0" customWidth="1"/>
  </cols>
  <sheetData>
    <row r="1" spans="1:12" ht="13.5" customHeight="1">
      <c r="A1" s="19" t="s">
        <v>35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3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L2" s="21" t="s">
        <v>36</v>
      </c>
    </row>
    <row r="3" spans="1:12" ht="18" customHeight="1" thickTop="1">
      <c r="A3" s="242" t="s">
        <v>37</v>
      </c>
      <c r="B3" s="243"/>
      <c r="C3" s="22" t="s">
        <v>38</v>
      </c>
      <c r="D3" s="23"/>
      <c r="E3" s="178" t="s">
        <v>39</v>
      </c>
      <c r="F3" s="22" t="s">
        <v>40</v>
      </c>
      <c r="G3" s="24"/>
      <c r="H3" s="23"/>
      <c r="I3" s="25" t="s">
        <v>41</v>
      </c>
      <c r="J3" s="26"/>
      <c r="K3" s="23"/>
      <c r="L3" s="235" t="s">
        <v>42</v>
      </c>
    </row>
    <row r="4" spans="1:12" ht="9" customHeight="1">
      <c r="A4" s="244"/>
      <c r="B4" s="221"/>
      <c r="C4" s="238" t="s">
        <v>43</v>
      </c>
      <c r="D4" s="238" t="s">
        <v>44</v>
      </c>
      <c r="E4" s="179"/>
      <c r="F4" s="238" t="s">
        <v>45</v>
      </c>
      <c r="G4" s="238" t="s">
        <v>46</v>
      </c>
      <c r="H4" s="238" t="s">
        <v>47</v>
      </c>
      <c r="I4" s="238" t="s">
        <v>45</v>
      </c>
      <c r="J4" s="238" t="s">
        <v>46</v>
      </c>
      <c r="K4" s="238" t="s">
        <v>47</v>
      </c>
      <c r="L4" s="236"/>
    </row>
    <row r="5" spans="1:12" ht="13.5" customHeight="1">
      <c r="A5" s="222"/>
      <c r="B5" s="202"/>
      <c r="C5" s="239"/>
      <c r="D5" s="239"/>
      <c r="E5" s="239"/>
      <c r="F5" s="239"/>
      <c r="G5" s="239"/>
      <c r="H5" s="239"/>
      <c r="I5" s="239"/>
      <c r="J5" s="239"/>
      <c r="K5" s="239"/>
      <c r="L5" s="237"/>
    </row>
    <row r="6" spans="1:12" ht="13.5" customHeight="1">
      <c r="A6" s="27"/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13.5" customHeight="1">
      <c r="A7" s="240" t="s">
        <v>48</v>
      </c>
      <c r="B7" s="241"/>
      <c r="C7" s="31">
        <v>634</v>
      </c>
      <c r="D7" s="31">
        <v>15</v>
      </c>
      <c r="E7" s="32" t="s">
        <v>49</v>
      </c>
      <c r="F7" s="31">
        <v>121892</v>
      </c>
      <c r="G7" s="31">
        <v>62260</v>
      </c>
      <c r="H7" s="31">
        <v>59632</v>
      </c>
      <c r="I7" s="31">
        <v>10277</v>
      </c>
      <c r="J7" s="31">
        <v>5533</v>
      </c>
      <c r="K7" s="31">
        <v>4744</v>
      </c>
      <c r="L7" s="32" t="s">
        <v>49</v>
      </c>
    </row>
    <row r="8" spans="1:12" ht="13.5" customHeight="1">
      <c r="A8" s="240" t="s">
        <v>50</v>
      </c>
      <c r="B8" s="241"/>
      <c r="C8" s="33">
        <v>635</v>
      </c>
      <c r="D8" s="33">
        <v>14</v>
      </c>
      <c r="E8" s="34" t="s">
        <v>49</v>
      </c>
      <c r="F8" s="33">
        <v>119354</v>
      </c>
      <c r="G8" s="33">
        <v>60937</v>
      </c>
      <c r="H8" s="33">
        <v>58417</v>
      </c>
      <c r="I8" s="33">
        <v>10351</v>
      </c>
      <c r="J8" s="33">
        <v>5562</v>
      </c>
      <c r="K8" s="33">
        <v>4789</v>
      </c>
      <c r="L8" s="34" t="s">
        <v>49</v>
      </c>
    </row>
    <row r="9" spans="1:12" s="35" customFormat="1" ht="13.5" customHeight="1">
      <c r="A9" s="240" t="s">
        <v>51</v>
      </c>
      <c r="B9" s="241"/>
      <c r="C9" s="33">
        <v>624</v>
      </c>
      <c r="D9" s="33">
        <v>14</v>
      </c>
      <c r="E9" s="34" t="s">
        <v>49</v>
      </c>
      <c r="F9" s="33">
        <v>116984</v>
      </c>
      <c r="G9" s="33">
        <v>59583</v>
      </c>
      <c r="H9" s="33">
        <v>57401</v>
      </c>
      <c r="I9" s="33">
        <v>10290</v>
      </c>
      <c r="J9" s="33">
        <v>5524</v>
      </c>
      <c r="K9" s="33">
        <v>4766</v>
      </c>
      <c r="L9" s="34" t="s">
        <v>49</v>
      </c>
    </row>
    <row r="10" spans="1:12" s="35" customFormat="1" ht="13.5" customHeight="1">
      <c r="A10" s="240" t="s">
        <v>52</v>
      </c>
      <c r="B10" s="241"/>
      <c r="C10" s="35">
        <v>614</v>
      </c>
      <c r="D10" s="35">
        <v>13</v>
      </c>
      <c r="E10" s="34" t="s">
        <v>49</v>
      </c>
      <c r="F10" s="36">
        <v>114259</v>
      </c>
      <c r="G10" s="37">
        <v>58281</v>
      </c>
      <c r="H10" s="37">
        <v>55978</v>
      </c>
      <c r="I10" s="37">
        <v>10244</v>
      </c>
      <c r="J10" s="37">
        <v>5463</v>
      </c>
      <c r="K10" s="37">
        <v>4781</v>
      </c>
      <c r="L10" s="34" t="s">
        <v>49</v>
      </c>
    </row>
    <row r="11" spans="1:12" s="41" customFormat="1" ht="13.5" customHeight="1">
      <c r="A11" s="180" t="s">
        <v>53</v>
      </c>
      <c r="B11" s="181"/>
      <c r="C11" s="40">
        <f>SUM(,C17,C22,C26,C31,C35,C38,C41,C44,C47,C50,C54,C59)</f>
        <v>611</v>
      </c>
      <c r="D11" s="40">
        <f>SUM(,D17,D22,D26,D31,D35,D38,D41,D44,D47,D50,D54,D59)</f>
        <v>13</v>
      </c>
      <c r="E11" s="34" t="s">
        <v>49</v>
      </c>
      <c r="F11" s="40">
        <f aca="true" t="shared" si="0" ref="F11:K11">SUM(,F17,F22,F26,F31,F35,F38,F41,F44,F47,F50,F54,F59)</f>
        <v>111910</v>
      </c>
      <c r="G11" s="40">
        <f t="shared" si="0"/>
        <v>57297</v>
      </c>
      <c r="H11" s="40">
        <f t="shared" si="0"/>
        <v>54613</v>
      </c>
      <c r="I11" s="40">
        <f t="shared" si="0"/>
        <v>10288</v>
      </c>
      <c r="J11" s="40">
        <f t="shared" si="0"/>
        <v>5431</v>
      </c>
      <c r="K11" s="40">
        <f t="shared" si="0"/>
        <v>4857</v>
      </c>
      <c r="L11" s="34" t="s">
        <v>49</v>
      </c>
    </row>
    <row r="12" spans="1:12" ht="13.5" customHeight="1">
      <c r="A12" s="27"/>
      <c r="B12" s="28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ht="13.5" customHeight="1">
      <c r="A13" s="174" t="s">
        <v>54</v>
      </c>
      <c r="B13" s="175"/>
      <c r="C13" s="29">
        <f>SUM(C18,C23,C27,C45,C51,C55)</f>
        <v>7</v>
      </c>
      <c r="D13" s="29">
        <f aca="true" t="shared" si="1" ref="D13:L13">SUM(D18,D23,D27,D45,D51,D55)</f>
        <v>0</v>
      </c>
      <c r="E13" s="34" t="s">
        <v>49</v>
      </c>
      <c r="F13" s="29">
        <f t="shared" si="1"/>
        <v>9019</v>
      </c>
      <c r="G13" s="29">
        <f t="shared" si="1"/>
        <v>5429</v>
      </c>
      <c r="H13" s="29">
        <f t="shared" si="1"/>
        <v>3590</v>
      </c>
      <c r="I13" s="29">
        <f t="shared" si="1"/>
        <v>852</v>
      </c>
      <c r="J13" s="29">
        <f t="shared" si="1"/>
        <v>751</v>
      </c>
      <c r="K13" s="29">
        <f t="shared" si="1"/>
        <v>101</v>
      </c>
      <c r="L13" s="29">
        <f t="shared" si="1"/>
        <v>811</v>
      </c>
    </row>
    <row r="14" spans="1:12" ht="13.5" customHeight="1">
      <c r="A14" s="174" t="s">
        <v>55</v>
      </c>
      <c r="B14" s="175"/>
      <c r="C14" s="29">
        <f>SUM(C19,C24,C28,C32,C36,C39,C42,C48,C52,C56)</f>
        <v>547</v>
      </c>
      <c r="D14" s="29">
        <f aca="true" t="shared" si="2" ref="D14:L14">SUM(D19,D24,D28,D32,D36,D39,D42,D48,D52,D56)</f>
        <v>13</v>
      </c>
      <c r="E14" s="34" t="s">
        <v>49</v>
      </c>
      <c r="F14" s="29">
        <f t="shared" si="2"/>
        <v>94345</v>
      </c>
      <c r="G14" s="29">
        <f t="shared" si="2"/>
        <v>47490</v>
      </c>
      <c r="H14" s="29">
        <f t="shared" si="2"/>
        <v>46855</v>
      </c>
      <c r="I14" s="29">
        <f t="shared" si="2"/>
        <v>8761</v>
      </c>
      <c r="J14" s="29">
        <f t="shared" si="2"/>
        <v>4280</v>
      </c>
      <c r="K14" s="29">
        <v>4481</v>
      </c>
      <c r="L14" s="29">
        <f t="shared" si="2"/>
        <v>1618</v>
      </c>
    </row>
    <row r="15" spans="1:12" ht="13.5" customHeight="1">
      <c r="A15" s="174" t="s">
        <v>56</v>
      </c>
      <c r="B15" s="175"/>
      <c r="C15" s="29">
        <f>SUM(C20,C29,C33,C57,C60)</f>
        <v>57</v>
      </c>
      <c r="D15" s="29">
        <f aca="true" t="shared" si="3" ref="D15:L15">SUM(D20,D29,D33,D57,D60)</f>
        <v>0</v>
      </c>
      <c r="E15" s="34" t="s">
        <v>49</v>
      </c>
      <c r="F15" s="29">
        <f t="shared" si="3"/>
        <v>8546</v>
      </c>
      <c r="G15" s="29">
        <f t="shared" si="3"/>
        <v>4378</v>
      </c>
      <c r="H15" s="29">
        <f t="shared" si="3"/>
        <v>4168</v>
      </c>
      <c r="I15" s="29">
        <f t="shared" si="3"/>
        <v>675</v>
      </c>
      <c r="J15" s="29">
        <f t="shared" si="3"/>
        <v>400</v>
      </c>
      <c r="K15" s="29">
        <v>275</v>
      </c>
      <c r="L15" s="29">
        <f t="shared" si="3"/>
        <v>192</v>
      </c>
    </row>
    <row r="16" spans="1:12" ht="13.5" customHeight="1">
      <c r="A16" s="27"/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ht="13.5" customHeight="1">
      <c r="A17" s="20"/>
      <c r="B17" s="44" t="s">
        <v>57</v>
      </c>
      <c r="C17" s="29">
        <v>126</v>
      </c>
      <c r="D17" s="29">
        <v>0</v>
      </c>
      <c r="E17" s="29">
        <v>383</v>
      </c>
      <c r="F17" s="29">
        <v>6965</v>
      </c>
      <c r="G17" s="29">
        <v>3448</v>
      </c>
      <c r="H17" s="29">
        <v>3517</v>
      </c>
      <c r="I17" s="29">
        <v>602</v>
      </c>
      <c r="J17" s="29">
        <v>48</v>
      </c>
      <c r="K17" s="29">
        <v>554</v>
      </c>
      <c r="L17" s="29">
        <v>33</v>
      </c>
    </row>
    <row r="18" spans="1:12" ht="13.5" customHeight="1">
      <c r="A18" s="174" t="s">
        <v>58</v>
      </c>
      <c r="B18" s="44" t="s">
        <v>59</v>
      </c>
      <c r="C18" s="29">
        <v>1</v>
      </c>
      <c r="D18" s="29">
        <v>0</v>
      </c>
      <c r="E18" s="29">
        <v>5</v>
      </c>
      <c r="F18" s="29">
        <v>141</v>
      </c>
      <c r="G18" s="29">
        <v>65</v>
      </c>
      <c r="H18" s="29">
        <v>76</v>
      </c>
      <c r="I18" s="29">
        <v>7</v>
      </c>
      <c r="J18" s="29">
        <v>2</v>
      </c>
      <c r="K18" s="29">
        <v>5</v>
      </c>
      <c r="L18" s="29">
        <v>0</v>
      </c>
    </row>
    <row r="19" spans="1:12" ht="13.5" customHeight="1">
      <c r="A19" s="174"/>
      <c r="B19" s="44" t="s">
        <v>60</v>
      </c>
      <c r="C19" s="29">
        <v>108</v>
      </c>
      <c r="D19" s="29">
        <v>0</v>
      </c>
      <c r="E19" s="29">
        <v>312</v>
      </c>
      <c r="F19" s="29">
        <v>5619</v>
      </c>
      <c r="G19" s="29">
        <v>2792</v>
      </c>
      <c r="H19" s="29">
        <v>2827</v>
      </c>
      <c r="I19" s="29">
        <v>495</v>
      </c>
      <c r="J19" s="29">
        <v>35</v>
      </c>
      <c r="K19" s="29">
        <v>460</v>
      </c>
      <c r="L19" s="29">
        <v>12</v>
      </c>
    </row>
    <row r="20" spans="1:12" ht="13.5" customHeight="1">
      <c r="A20" s="27"/>
      <c r="B20" s="44" t="s">
        <v>61</v>
      </c>
      <c r="C20" s="29">
        <v>17</v>
      </c>
      <c r="D20" s="29">
        <v>0</v>
      </c>
      <c r="E20" s="29">
        <v>66</v>
      </c>
      <c r="F20" s="29">
        <v>1205</v>
      </c>
      <c r="G20" s="29">
        <v>591</v>
      </c>
      <c r="H20" s="29">
        <v>614</v>
      </c>
      <c r="I20" s="29">
        <v>100</v>
      </c>
      <c r="J20" s="29">
        <v>11</v>
      </c>
      <c r="K20" s="29">
        <v>89</v>
      </c>
      <c r="L20" s="29">
        <v>21</v>
      </c>
    </row>
    <row r="21" spans="1:12" ht="13.5" customHeight="1">
      <c r="A21" s="27"/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ht="13.5" customHeight="1">
      <c r="A22" s="20"/>
      <c r="B22" s="44" t="s">
        <v>57</v>
      </c>
      <c r="C22" s="29">
        <v>279</v>
      </c>
      <c r="D22" s="29">
        <v>7</v>
      </c>
      <c r="E22" s="29">
        <v>2253</v>
      </c>
      <c r="F22" s="29">
        <v>43064</v>
      </c>
      <c r="G22" s="29">
        <v>22038</v>
      </c>
      <c r="H22" s="29">
        <v>21026</v>
      </c>
      <c r="I22" s="29">
        <v>3710</v>
      </c>
      <c r="J22" s="29">
        <v>1469</v>
      </c>
      <c r="K22" s="29">
        <v>2241</v>
      </c>
      <c r="L22" s="29">
        <v>664</v>
      </c>
    </row>
    <row r="23" spans="1:12" ht="13.5" customHeight="1">
      <c r="A23" s="43" t="s">
        <v>62</v>
      </c>
      <c r="B23" s="44" t="s">
        <v>59</v>
      </c>
      <c r="C23" s="29">
        <v>1</v>
      </c>
      <c r="D23" s="29">
        <v>0</v>
      </c>
      <c r="E23" s="29">
        <v>18</v>
      </c>
      <c r="F23" s="29">
        <v>516</v>
      </c>
      <c r="G23" s="29">
        <v>253</v>
      </c>
      <c r="H23" s="29">
        <v>263</v>
      </c>
      <c r="I23" s="29">
        <v>25</v>
      </c>
      <c r="J23" s="29">
        <v>17</v>
      </c>
      <c r="K23" s="29">
        <v>8</v>
      </c>
      <c r="L23" s="29">
        <v>3</v>
      </c>
    </row>
    <row r="24" spans="1:12" ht="13.5" customHeight="1">
      <c r="A24" s="27"/>
      <c r="B24" s="44" t="s">
        <v>60</v>
      </c>
      <c r="C24" s="29">
        <v>278</v>
      </c>
      <c r="D24" s="29">
        <v>7</v>
      </c>
      <c r="E24" s="29">
        <v>2235</v>
      </c>
      <c r="F24" s="29">
        <v>42548</v>
      </c>
      <c r="G24" s="29">
        <v>21785</v>
      </c>
      <c r="H24" s="29">
        <v>20763</v>
      </c>
      <c r="I24" s="29">
        <v>3685</v>
      </c>
      <c r="J24" s="29">
        <v>1452</v>
      </c>
      <c r="K24" s="29">
        <v>2233</v>
      </c>
      <c r="L24" s="29">
        <v>661</v>
      </c>
    </row>
    <row r="25" spans="1:12" ht="13.5" customHeight="1">
      <c r="A25" s="27"/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26" spans="1:12" ht="13.5" customHeight="1">
      <c r="A26" s="20"/>
      <c r="B26" s="44" t="s">
        <v>57</v>
      </c>
      <c r="C26" s="29">
        <v>111</v>
      </c>
      <c r="D26" s="29">
        <v>2</v>
      </c>
      <c r="E26" s="29">
        <v>888</v>
      </c>
      <c r="F26" s="29">
        <v>23865</v>
      </c>
      <c r="G26" s="29">
        <v>12167</v>
      </c>
      <c r="H26" s="29">
        <v>11698</v>
      </c>
      <c r="I26" s="29">
        <v>2063</v>
      </c>
      <c r="J26" s="29">
        <v>1226</v>
      </c>
      <c r="K26" s="29">
        <v>837</v>
      </c>
      <c r="L26" s="29">
        <v>247</v>
      </c>
    </row>
    <row r="27" spans="1:12" ht="13.5" customHeight="1">
      <c r="A27" s="174" t="s">
        <v>63</v>
      </c>
      <c r="B27" s="44" t="s">
        <v>59</v>
      </c>
      <c r="C27" s="29">
        <v>1</v>
      </c>
      <c r="D27" s="29">
        <v>0</v>
      </c>
      <c r="E27" s="29">
        <v>13</v>
      </c>
      <c r="F27" s="29">
        <v>481</v>
      </c>
      <c r="G27" s="29">
        <v>245</v>
      </c>
      <c r="H27" s="29">
        <v>236</v>
      </c>
      <c r="I27" s="29">
        <v>28</v>
      </c>
      <c r="J27" s="29">
        <v>22</v>
      </c>
      <c r="K27" s="29">
        <v>6</v>
      </c>
      <c r="L27" s="29">
        <v>2</v>
      </c>
    </row>
    <row r="28" spans="1:12" ht="13.5" customHeight="1">
      <c r="A28" s="174"/>
      <c r="B28" s="44" t="s">
        <v>60</v>
      </c>
      <c r="C28" s="29">
        <v>107</v>
      </c>
      <c r="D28" s="29">
        <v>2</v>
      </c>
      <c r="E28" s="29">
        <v>864</v>
      </c>
      <c r="F28" s="29">
        <v>23214</v>
      </c>
      <c r="G28" s="29">
        <v>11846</v>
      </c>
      <c r="H28" s="29">
        <v>11368</v>
      </c>
      <c r="I28" s="29">
        <v>2011</v>
      </c>
      <c r="J28" s="29">
        <v>1192</v>
      </c>
      <c r="K28" s="29">
        <v>819</v>
      </c>
      <c r="L28" s="29">
        <v>242</v>
      </c>
    </row>
    <row r="29" spans="1:12" ht="13.5" customHeight="1">
      <c r="A29" s="27"/>
      <c r="B29" s="44" t="s">
        <v>61</v>
      </c>
      <c r="C29" s="29">
        <v>3</v>
      </c>
      <c r="D29" s="29">
        <v>0</v>
      </c>
      <c r="E29" s="29">
        <v>11</v>
      </c>
      <c r="F29" s="29">
        <v>170</v>
      </c>
      <c r="G29" s="29">
        <v>76</v>
      </c>
      <c r="H29" s="29">
        <v>94</v>
      </c>
      <c r="I29" s="29">
        <v>24</v>
      </c>
      <c r="J29" s="29">
        <v>12</v>
      </c>
      <c r="K29" s="29">
        <v>12</v>
      </c>
      <c r="L29" s="29">
        <v>3</v>
      </c>
    </row>
    <row r="30" spans="1:12" ht="13.5" customHeight="1">
      <c r="A30" s="27"/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1:12" ht="13.5" customHeight="1">
      <c r="A31" s="20"/>
      <c r="B31" s="44" t="s">
        <v>57</v>
      </c>
      <c r="C31" s="29">
        <v>47</v>
      </c>
      <c r="D31" s="29">
        <v>4</v>
      </c>
      <c r="E31" s="45">
        <v>577</v>
      </c>
      <c r="F31" s="29">
        <v>24945</v>
      </c>
      <c r="G31" s="29">
        <v>12667</v>
      </c>
      <c r="H31" s="29">
        <v>12278</v>
      </c>
      <c r="I31" s="29">
        <v>2076</v>
      </c>
      <c r="J31" s="29">
        <v>1512</v>
      </c>
      <c r="K31" s="29">
        <v>564</v>
      </c>
      <c r="L31" s="29">
        <v>513</v>
      </c>
    </row>
    <row r="32" spans="1:12" ht="13.5" customHeight="1">
      <c r="A32" s="43" t="s">
        <v>64</v>
      </c>
      <c r="B32" s="44" t="s">
        <v>60</v>
      </c>
      <c r="C32" s="29">
        <v>37</v>
      </c>
      <c r="D32" s="29">
        <v>4</v>
      </c>
      <c r="E32" s="29">
        <v>577</v>
      </c>
      <c r="F32" s="29">
        <v>20441</v>
      </c>
      <c r="G32" s="29">
        <v>10159</v>
      </c>
      <c r="H32" s="29">
        <v>10282</v>
      </c>
      <c r="I32" s="29">
        <v>1751</v>
      </c>
      <c r="J32" s="29">
        <v>1274</v>
      </c>
      <c r="K32" s="29">
        <v>477</v>
      </c>
      <c r="L32" s="29">
        <v>444</v>
      </c>
    </row>
    <row r="33" spans="1:12" ht="13.5" customHeight="1">
      <c r="A33" s="27"/>
      <c r="B33" s="44" t="s">
        <v>61</v>
      </c>
      <c r="C33" s="29">
        <v>10</v>
      </c>
      <c r="D33" s="29">
        <v>0</v>
      </c>
      <c r="E33" s="45">
        <v>0</v>
      </c>
      <c r="F33" s="29">
        <v>4504</v>
      </c>
      <c r="G33" s="29">
        <v>2508</v>
      </c>
      <c r="H33" s="29">
        <v>1996</v>
      </c>
      <c r="I33" s="29">
        <v>325</v>
      </c>
      <c r="J33" s="29">
        <v>238</v>
      </c>
      <c r="K33" s="29">
        <v>87</v>
      </c>
      <c r="L33" s="29">
        <v>69</v>
      </c>
    </row>
    <row r="34" spans="1:12" ht="13.5" customHeight="1">
      <c r="A34" s="27"/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1:12" ht="13.5" customHeight="1">
      <c r="A35" s="174" t="s">
        <v>65</v>
      </c>
      <c r="B35" s="44" t="s">
        <v>57</v>
      </c>
      <c r="C35" s="29">
        <v>1</v>
      </c>
      <c r="D35" s="29">
        <v>0</v>
      </c>
      <c r="E35" s="29">
        <v>15</v>
      </c>
      <c r="F35" s="29">
        <v>32</v>
      </c>
      <c r="G35" s="29">
        <v>20</v>
      </c>
      <c r="H35" s="29">
        <v>12</v>
      </c>
      <c r="I35" s="29">
        <v>46</v>
      </c>
      <c r="J35" s="29">
        <v>22</v>
      </c>
      <c r="K35" s="29">
        <v>24</v>
      </c>
      <c r="L35" s="29">
        <v>25</v>
      </c>
    </row>
    <row r="36" spans="1:12" ht="13.5" customHeight="1">
      <c r="A36" s="174"/>
      <c r="B36" s="44" t="s">
        <v>60</v>
      </c>
      <c r="C36" s="29">
        <v>1</v>
      </c>
      <c r="D36" s="29">
        <v>0</v>
      </c>
      <c r="E36" s="29">
        <v>15</v>
      </c>
      <c r="F36" s="29">
        <v>32</v>
      </c>
      <c r="G36" s="29">
        <v>20</v>
      </c>
      <c r="H36" s="29">
        <v>12</v>
      </c>
      <c r="I36" s="29">
        <v>46</v>
      </c>
      <c r="J36" s="29">
        <v>22</v>
      </c>
      <c r="K36" s="29">
        <v>24</v>
      </c>
      <c r="L36" s="29">
        <v>25</v>
      </c>
    </row>
    <row r="37" spans="1:12" ht="13.5" customHeight="1">
      <c r="A37" s="27"/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2" ht="13.5" customHeight="1">
      <c r="A38" s="174" t="s">
        <v>66</v>
      </c>
      <c r="B38" s="44" t="s">
        <v>57</v>
      </c>
      <c r="C38" s="29">
        <v>2</v>
      </c>
      <c r="D38" s="29">
        <v>0</v>
      </c>
      <c r="E38" s="29">
        <v>36</v>
      </c>
      <c r="F38" s="29">
        <v>54</v>
      </c>
      <c r="G38" s="29">
        <v>30</v>
      </c>
      <c r="H38" s="29">
        <v>24</v>
      </c>
      <c r="I38" s="29">
        <v>82</v>
      </c>
      <c r="J38" s="29">
        <v>34</v>
      </c>
      <c r="K38" s="29">
        <v>48</v>
      </c>
      <c r="L38" s="29">
        <v>38</v>
      </c>
    </row>
    <row r="39" spans="1:12" ht="13.5" customHeight="1">
      <c r="A39" s="174"/>
      <c r="B39" s="44" t="s">
        <v>60</v>
      </c>
      <c r="C39" s="29">
        <v>2</v>
      </c>
      <c r="D39" s="29">
        <v>0</v>
      </c>
      <c r="E39" s="29">
        <v>36</v>
      </c>
      <c r="F39" s="29">
        <v>54</v>
      </c>
      <c r="G39" s="29">
        <v>30</v>
      </c>
      <c r="H39" s="29">
        <v>24</v>
      </c>
      <c r="I39" s="29">
        <v>82</v>
      </c>
      <c r="J39" s="29">
        <v>34</v>
      </c>
      <c r="K39" s="29">
        <v>48</v>
      </c>
      <c r="L39" s="29">
        <v>38</v>
      </c>
    </row>
    <row r="40" spans="1:12" ht="13.5" customHeight="1">
      <c r="A40" s="27"/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</row>
    <row r="41" spans="1:12" ht="13.5" customHeight="1">
      <c r="A41" s="174" t="s">
        <v>67</v>
      </c>
      <c r="B41" s="44" t="s">
        <v>57</v>
      </c>
      <c r="C41" s="29">
        <v>9</v>
      </c>
      <c r="D41" s="29">
        <v>0</v>
      </c>
      <c r="E41" s="29">
        <v>201</v>
      </c>
      <c r="F41" s="29">
        <v>571</v>
      </c>
      <c r="G41" s="29">
        <v>345</v>
      </c>
      <c r="H41" s="29">
        <v>226</v>
      </c>
      <c r="I41" s="29">
        <v>541</v>
      </c>
      <c r="J41" s="29">
        <v>187</v>
      </c>
      <c r="K41" s="29">
        <v>354</v>
      </c>
      <c r="L41" s="29">
        <v>142</v>
      </c>
    </row>
    <row r="42" spans="1:12" ht="13.5" customHeight="1">
      <c r="A42" s="174"/>
      <c r="B42" s="44" t="s">
        <v>60</v>
      </c>
      <c r="C42" s="29">
        <v>9</v>
      </c>
      <c r="D42" s="29">
        <v>0</v>
      </c>
      <c r="E42" s="29">
        <v>201</v>
      </c>
      <c r="F42" s="29">
        <v>571</v>
      </c>
      <c r="G42" s="29">
        <v>345</v>
      </c>
      <c r="H42" s="29">
        <v>226</v>
      </c>
      <c r="I42" s="29">
        <v>541</v>
      </c>
      <c r="J42" s="29">
        <v>187</v>
      </c>
      <c r="K42" s="29">
        <v>354</v>
      </c>
      <c r="L42" s="29">
        <v>142</v>
      </c>
    </row>
    <row r="43" spans="1:12" ht="13.5" customHeight="1">
      <c r="A43" s="27"/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/>
    </row>
    <row r="44" spans="1:12" ht="13.5" customHeight="1">
      <c r="A44" s="43" t="s">
        <v>68</v>
      </c>
      <c r="B44" s="44" t="s">
        <v>57</v>
      </c>
      <c r="C44" s="29">
        <v>1</v>
      </c>
      <c r="D44" s="29">
        <v>0</v>
      </c>
      <c r="E44" s="34" t="s">
        <v>49</v>
      </c>
      <c r="F44" s="29">
        <v>1041</v>
      </c>
      <c r="G44" s="29">
        <v>871</v>
      </c>
      <c r="H44" s="29">
        <v>170</v>
      </c>
      <c r="I44" s="29">
        <v>79</v>
      </c>
      <c r="J44" s="29">
        <v>76</v>
      </c>
      <c r="K44" s="29">
        <v>3</v>
      </c>
      <c r="L44" s="34" t="s">
        <v>49</v>
      </c>
    </row>
    <row r="45" spans="1:12" ht="13.5" customHeight="1">
      <c r="A45" s="43" t="s">
        <v>69</v>
      </c>
      <c r="B45" s="44" t="s">
        <v>59</v>
      </c>
      <c r="C45" s="29">
        <v>1</v>
      </c>
      <c r="D45" s="29">
        <v>0</v>
      </c>
      <c r="E45" s="34" t="s">
        <v>49</v>
      </c>
      <c r="F45" s="29">
        <v>1041</v>
      </c>
      <c r="G45" s="45">
        <v>871</v>
      </c>
      <c r="H45" s="45">
        <v>170</v>
      </c>
      <c r="I45" s="29">
        <v>79</v>
      </c>
      <c r="J45" s="29">
        <v>76</v>
      </c>
      <c r="K45" s="29">
        <v>3</v>
      </c>
      <c r="L45" s="34" t="s">
        <v>49</v>
      </c>
    </row>
    <row r="46" spans="1:12" ht="13.5" customHeight="1">
      <c r="A46" s="27"/>
      <c r="B46" s="28"/>
      <c r="C46" s="29"/>
      <c r="D46" s="29"/>
      <c r="E46" s="45"/>
      <c r="F46" s="29"/>
      <c r="G46" s="29"/>
      <c r="H46" s="29"/>
      <c r="I46" s="29"/>
      <c r="J46" s="29"/>
      <c r="K46" s="29"/>
      <c r="L46" s="29"/>
    </row>
    <row r="47" spans="1:12" ht="13.5" customHeight="1">
      <c r="A47" s="174" t="s">
        <v>70</v>
      </c>
      <c r="B47" s="44" t="s">
        <v>57</v>
      </c>
      <c r="C47" s="29">
        <v>2</v>
      </c>
      <c r="D47" s="29">
        <v>0</v>
      </c>
      <c r="E47" s="34" t="s">
        <v>49</v>
      </c>
      <c r="F47" s="29">
        <v>761</v>
      </c>
      <c r="G47" s="29">
        <v>8</v>
      </c>
      <c r="H47" s="29">
        <v>753</v>
      </c>
      <c r="I47" s="29">
        <v>77</v>
      </c>
      <c r="J47" s="29">
        <v>35</v>
      </c>
      <c r="K47" s="29">
        <v>42</v>
      </c>
      <c r="L47" s="29">
        <v>25</v>
      </c>
    </row>
    <row r="48" spans="1:12" ht="13.5" customHeight="1">
      <c r="A48" s="174"/>
      <c r="B48" s="44" t="s">
        <v>60</v>
      </c>
      <c r="C48" s="29">
        <v>2</v>
      </c>
      <c r="D48" s="29">
        <v>0</v>
      </c>
      <c r="E48" s="34" t="s">
        <v>49</v>
      </c>
      <c r="F48" s="29">
        <v>761</v>
      </c>
      <c r="G48" s="29">
        <v>8</v>
      </c>
      <c r="H48" s="29">
        <v>753</v>
      </c>
      <c r="I48" s="29">
        <v>77</v>
      </c>
      <c r="J48" s="29">
        <v>35</v>
      </c>
      <c r="K48" s="29">
        <v>42</v>
      </c>
      <c r="L48" s="29">
        <v>25</v>
      </c>
    </row>
    <row r="49" spans="1:12" ht="13.5" customHeight="1">
      <c r="A49" s="27"/>
      <c r="B49" s="28"/>
      <c r="C49" s="29"/>
      <c r="D49" s="29"/>
      <c r="E49" s="45"/>
      <c r="F49" s="29"/>
      <c r="G49" s="29"/>
      <c r="H49" s="29"/>
      <c r="I49" s="29"/>
      <c r="J49" s="29"/>
      <c r="K49" s="29"/>
      <c r="L49" s="29"/>
    </row>
    <row r="50" spans="1:12" ht="13.5" customHeight="1">
      <c r="A50" s="174" t="s">
        <v>71</v>
      </c>
      <c r="B50" s="44" t="s">
        <v>57</v>
      </c>
      <c r="C50" s="29">
        <v>3</v>
      </c>
      <c r="D50" s="29">
        <v>0</v>
      </c>
      <c r="E50" s="34" t="s">
        <v>49</v>
      </c>
      <c r="F50" s="29">
        <v>7609</v>
      </c>
      <c r="G50" s="29">
        <v>4479</v>
      </c>
      <c r="H50" s="29">
        <v>3130</v>
      </c>
      <c r="I50" s="29">
        <v>762</v>
      </c>
      <c r="J50" s="29">
        <v>681</v>
      </c>
      <c r="K50" s="29">
        <v>81</v>
      </c>
      <c r="L50" s="29">
        <v>822</v>
      </c>
    </row>
    <row r="51" spans="1:12" ht="13.5" customHeight="1">
      <c r="A51" s="174"/>
      <c r="B51" s="44" t="s">
        <v>59</v>
      </c>
      <c r="C51" s="29">
        <v>2</v>
      </c>
      <c r="D51" s="29">
        <v>0</v>
      </c>
      <c r="E51" s="34" t="s">
        <v>49</v>
      </c>
      <c r="F51" s="29">
        <v>6719</v>
      </c>
      <c r="G51" s="29">
        <v>3989</v>
      </c>
      <c r="H51" s="29">
        <v>2730</v>
      </c>
      <c r="I51" s="29">
        <v>707</v>
      </c>
      <c r="J51" s="29">
        <v>633</v>
      </c>
      <c r="K51" s="29">
        <v>74</v>
      </c>
      <c r="L51" s="29">
        <v>798</v>
      </c>
    </row>
    <row r="52" spans="1:12" ht="13.5" customHeight="1">
      <c r="A52" s="176"/>
      <c r="B52" s="44" t="s">
        <v>72</v>
      </c>
      <c r="C52" s="29">
        <v>1</v>
      </c>
      <c r="D52" s="29">
        <v>0</v>
      </c>
      <c r="E52" s="34" t="s">
        <v>49</v>
      </c>
      <c r="F52" s="29">
        <v>890</v>
      </c>
      <c r="G52" s="29">
        <v>490</v>
      </c>
      <c r="H52" s="29">
        <v>400</v>
      </c>
      <c r="I52" s="29">
        <v>55</v>
      </c>
      <c r="J52" s="29">
        <v>48</v>
      </c>
      <c r="K52" s="29">
        <v>7</v>
      </c>
      <c r="L52" s="29">
        <v>24</v>
      </c>
    </row>
    <row r="53" spans="1:12" ht="13.5" customHeight="1">
      <c r="A53" s="27"/>
      <c r="B53" s="28"/>
      <c r="C53" s="29"/>
      <c r="D53" s="29"/>
      <c r="E53" s="29"/>
      <c r="F53" s="29"/>
      <c r="G53" s="29"/>
      <c r="H53" s="29"/>
      <c r="I53" s="29"/>
      <c r="J53" s="29"/>
      <c r="K53" s="29"/>
      <c r="L53" s="29"/>
    </row>
    <row r="54" spans="1:12" ht="13.5" customHeight="1">
      <c r="A54" s="27"/>
      <c r="B54" s="44" t="s">
        <v>57</v>
      </c>
      <c r="C54" s="29">
        <v>21</v>
      </c>
      <c r="D54" s="29">
        <v>0</v>
      </c>
      <c r="E54" s="29">
        <v>40</v>
      </c>
      <c r="F54" s="29">
        <v>2360</v>
      </c>
      <c r="G54" s="29">
        <v>914</v>
      </c>
      <c r="H54" s="29">
        <v>1446</v>
      </c>
      <c r="I54" s="29">
        <v>180</v>
      </c>
      <c r="J54" s="29">
        <v>85</v>
      </c>
      <c r="K54" s="29">
        <v>95</v>
      </c>
      <c r="L54" s="29">
        <v>86</v>
      </c>
    </row>
    <row r="55" spans="1:12" ht="13.5" customHeight="1">
      <c r="A55" s="174" t="s">
        <v>73</v>
      </c>
      <c r="B55" s="44" t="s">
        <v>59</v>
      </c>
      <c r="C55" s="29">
        <v>1</v>
      </c>
      <c r="D55" s="29">
        <v>0</v>
      </c>
      <c r="E55" s="29">
        <v>1</v>
      </c>
      <c r="F55" s="29">
        <v>121</v>
      </c>
      <c r="G55" s="29">
        <v>6</v>
      </c>
      <c r="H55" s="29">
        <v>115</v>
      </c>
      <c r="I55" s="29">
        <v>6</v>
      </c>
      <c r="J55" s="29">
        <v>1</v>
      </c>
      <c r="K55" s="29">
        <v>5</v>
      </c>
      <c r="L55" s="29">
        <v>8</v>
      </c>
    </row>
    <row r="56" spans="1:12" ht="13.5" customHeight="1">
      <c r="A56" s="174"/>
      <c r="B56" s="44" t="s">
        <v>60</v>
      </c>
      <c r="C56" s="29">
        <v>2</v>
      </c>
      <c r="D56" s="29">
        <v>0</v>
      </c>
      <c r="E56" s="29">
        <v>2</v>
      </c>
      <c r="F56" s="29">
        <v>215</v>
      </c>
      <c r="G56" s="29">
        <v>15</v>
      </c>
      <c r="H56" s="29">
        <v>200</v>
      </c>
      <c r="I56" s="29">
        <v>18</v>
      </c>
      <c r="J56" s="29">
        <v>1</v>
      </c>
      <c r="K56" s="29">
        <v>17</v>
      </c>
      <c r="L56" s="29">
        <v>5</v>
      </c>
    </row>
    <row r="57" spans="1:12" ht="13.5" customHeight="1">
      <c r="A57" s="27"/>
      <c r="B57" s="44" t="s">
        <v>61</v>
      </c>
      <c r="C57" s="29">
        <v>18</v>
      </c>
      <c r="D57" s="29">
        <v>0</v>
      </c>
      <c r="E57" s="29">
        <v>37</v>
      </c>
      <c r="F57" s="29">
        <v>2024</v>
      </c>
      <c r="G57" s="29">
        <v>893</v>
      </c>
      <c r="H57" s="29">
        <v>1131</v>
      </c>
      <c r="I57" s="29">
        <v>156</v>
      </c>
      <c r="J57" s="29">
        <v>83</v>
      </c>
      <c r="K57" s="29">
        <v>73</v>
      </c>
      <c r="L57" s="29">
        <v>73</v>
      </c>
    </row>
    <row r="58" spans="1:12" ht="13.5" customHeight="1">
      <c r="A58" s="27"/>
      <c r="B58" s="28"/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1:12" ht="13.5" customHeight="1">
      <c r="A59" s="174" t="s">
        <v>74</v>
      </c>
      <c r="B59" s="44" t="s">
        <v>57</v>
      </c>
      <c r="C59" s="29">
        <v>9</v>
      </c>
      <c r="D59" s="29">
        <v>0</v>
      </c>
      <c r="E59" s="29">
        <v>13</v>
      </c>
      <c r="F59" s="29">
        <v>643</v>
      </c>
      <c r="G59" s="29">
        <v>310</v>
      </c>
      <c r="H59" s="29">
        <v>333</v>
      </c>
      <c r="I59" s="29">
        <v>70</v>
      </c>
      <c r="J59" s="29">
        <v>56</v>
      </c>
      <c r="K59" s="29">
        <v>14</v>
      </c>
      <c r="L59" s="29">
        <v>26</v>
      </c>
    </row>
    <row r="60" spans="1:12" ht="13.5" customHeight="1">
      <c r="A60" s="174"/>
      <c r="B60" s="44" t="s">
        <v>61</v>
      </c>
      <c r="C60" s="29">
        <v>9</v>
      </c>
      <c r="D60" s="29">
        <v>0</v>
      </c>
      <c r="E60" s="29">
        <v>13</v>
      </c>
      <c r="F60" s="29">
        <v>643</v>
      </c>
      <c r="G60" s="29">
        <v>310</v>
      </c>
      <c r="H60" s="29">
        <v>333</v>
      </c>
      <c r="I60" s="29">
        <v>70</v>
      </c>
      <c r="J60" s="29">
        <v>56</v>
      </c>
      <c r="K60" s="29">
        <v>14</v>
      </c>
      <c r="L60" s="29">
        <v>26</v>
      </c>
    </row>
    <row r="61" spans="1:12" ht="13.5" customHeight="1">
      <c r="A61" s="46"/>
      <c r="B61" s="47"/>
      <c r="C61" s="48"/>
      <c r="D61" s="48"/>
      <c r="E61" s="48"/>
      <c r="F61" s="48"/>
      <c r="G61" s="48"/>
      <c r="H61" s="48"/>
      <c r="I61" s="48"/>
      <c r="J61" s="48"/>
      <c r="K61" s="48"/>
      <c r="L61" s="48"/>
    </row>
    <row r="62" spans="2:12" ht="13.5" customHeight="1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</row>
    <row r="63" spans="1:12" ht="13.5" customHeight="1">
      <c r="A63" s="49" t="s">
        <v>75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</row>
    <row r="64" ht="13.5" customHeight="1">
      <c r="A64" t="s">
        <v>76</v>
      </c>
    </row>
  </sheetData>
  <mergeCells count="28">
    <mergeCell ref="A55:A56"/>
    <mergeCell ref="A59:A60"/>
    <mergeCell ref="A38:A39"/>
    <mergeCell ref="A41:A42"/>
    <mergeCell ref="A47:A48"/>
    <mergeCell ref="A50:A52"/>
    <mergeCell ref="A15:B15"/>
    <mergeCell ref="A18:A19"/>
    <mergeCell ref="A27:A28"/>
    <mergeCell ref="A35:A36"/>
    <mergeCell ref="A10:B10"/>
    <mergeCell ref="A11:B11"/>
    <mergeCell ref="A13:B13"/>
    <mergeCell ref="A14:B14"/>
    <mergeCell ref="A7:B7"/>
    <mergeCell ref="A8:B8"/>
    <mergeCell ref="A9:B9"/>
    <mergeCell ref="A3:B5"/>
    <mergeCell ref="L3:L5"/>
    <mergeCell ref="C4:C5"/>
    <mergeCell ref="D4:D5"/>
    <mergeCell ref="F4:F5"/>
    <mergeCell ref="G4:G5"/>
    <mergeCell ref="H4:H5"/>
    <mergeCell ref="I4:I5"/>
    <mergeCell ref="J4:J5"/>
    <mergeCell ref="K4:K5"/>
    <mergeCell ref="E3:E5"/>
  </mergeCells>
  <printOptions/>
  <pageMargins left="0.75" right="0.75" top="1" bottom="1" header="0.512" footer="0.512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16"/>
  <sheetViews>
    <sheetView workbookViewId="0" topLeftCell="A1">
      <selection activeCell="A1" sqref="A1:IV16384"/>
    </sheetView>
  </sheetViews>
  <sheetFormatPr defaultColWidth="9.00390625" defaultRowHeight="13.5"/>
  <cols>
    <col min="1" max="1" width="4.625" style="0" customWidth="1"/>
    <col min="2" max="2" width="6.625" style="0" customWidth="1"/>
    <col min="3" max="3" width="8.625" style="0" customWidth="1"/>
    <col min="4" max="4" width="6.625" style="0" customWidth="1"/>
    <col min="5" max="5" width="8.625" style="0" customWidth="1"/>
    <col min="6" max="6" width="6.625" style="0" customWidth="1"/>
    <col min="7" max="7" width="8.625" style="0" customWidth="1"/>
    <col min="8" max="8" width="6.625" style="0" customWidth="1"/>
    <col min="9" max="9" width="8.625" style="0" customWidth="1"/>
    <col min="10" max="10" width="6.625" style="0" customWidth="1"/>
    <col min="11" max="14" width="7.625" style="0" customWidth="1"/>
    <col min="16" max="16" width="13.50390625" style="0" bestFit="1" customWidth="1"/>
    <col min="17" max="17" width="10.125" style="0" bestFit="1" customWidth="1"/>
  </cols>
  <sheetData>
    <row r="1" spans="1:14" ht="13.5" customHeight="1">
      <c r="A1" s="19" t="s">
        <v>663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3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N2" s="21" t="s">
        <v>664</v>
      </c>
    </row>
    <row r="3" spans="1:14" ht="13.5" customHeight="1" thickTop="1">
      <c r="A3" s="169" t="s">
        <v>665</v>
      </c>
      <c r="B3" s="170"/>
      <c r="C3" s="259" t="s">
        <v>666</v>
      </c>
      <c r="D3" s="260"/>
      <c r="E3" s="260"/>
      <c r="F3" s="260"/>
      <c r="G3" s="260"/>
      <c r="H3" s="260"/>
      <c r="I3" s="260"/>
      <c r="J3" s="261"/>
      <c r="K3" s="259" t="s">
        <v>667</v>
      </c>
      <c r="L3" s="260"/>
      <c r="M3" s="260"/>
      <c r="N3" s="260"/>
    </row>
    <row r="4" spans="1:14" ht="13.5" customHeight="1">
      <c r="A4" s="174"/>
      <c r="B4" s="171"/>
      <c r="C4" s="83" t="s">
        <v>194</v>
      </c>
      <c r="D4" s="158"/>
      <c r="E4" s="83" t="s">
        <v>668</v>
      </c>
      <c r="F4" s="158"/>
      <c r="G4" s="83" t="s">
        <v>669</v>
      </c>
      <c r="H4" s="158"/>
      <c r="I4" s="382" t="s">
        <v>670</v>
      </c>
      <c r="J4" s="158"/>
      <c r="K4" s="83" t="s">
        <v>671</v>
      </c>
      <c r="L4" s="158"/>
      <c r="M4" s="383" t="s">
        <v>672</v>
      </c>
      <c r="N4" s="157"/>
    </row>
    <row r="5" spans="1:14" ht="13.5" customHeight="1">
      <c r="A5" s="172"/>
      <c r="B5" s="173"/>
      <c r="C5" s="51" t="s">
        <v>673</v>
      </c>
      <c r="D5" s="51" t="s">
        <v>674</v>
      </c>
      <c r="E5" s="51" t="s">
        <v>673</v>
      </c>
      <c r="F5" s="51" t="s">
        <v>674</v>
      </c>
      <c r="G5" s="51" t="s">
        <v>673</v>
      </c>
      <c r="H5" s="51" t="s">
        <v>674</v>
      </c>
      <c r="I5" s="51" t="s">
        <v>673</v>
      </c>
      <c r="J5" s="51" t="s">
        <v>674</v>
      </c>
      <c r="K5" s="51" t="s">
        <v>673</v>
      </c>
      <c r="L5" s="51" t="s">
        <v>675</v>
      </c>
      <c r="M5" s="51" t="s">
        <v>673</v>
      </c>
      <c r="N5" s="52" t="s">
        <v>675</v>
      </c>
    </row>
    <row r="6" spans="1:18" ht="13.5" customHeight="1">
      <c r="A6" s="27"/>
      <c r="B6" s="28"/>
      <c r="C6" s="62"/>
      <c r="D6" s="62"/>
      <c r="E6" s="62"/>
      <c r="F6" s="186"/>
      <c r="G6" s="62"/>
      <c r="H6" s="62"/>
      <c r="I6" s="62"/>
      <c r="J6" s="186"/>
      <c r="K6" s="367"/>
      <c r="L6" s="367"/>
      <c r="M6" s="367"/>
      <c r="N6" s="367"/>
      <c r="R6" t="s">
        <v>676</v>
      </c>
    </row>
    <row r="7" spans="1:18" ht="13.5" customHeight="1">
      <c r="A7" s="183" t="s">
        <v>677</v>
      </c>
      <c r="B7" s="30" t="s">
        <v>678</v>
      </c>
      <c r="C7" s="62">
        <v>53757.281</v>
      </c>
      <c r="D7" s="62">
        <v>316.738</v>
      </c>
      <c r="E7" s="62">
        <v>18460.759</v>
      </c>
      <c r="F7" s="186">
        <v>0</v>
      </c>
      <c r="G7" s="62">
        <v>33381.465</v>
      </c>
      <c r="H7" s="62">
        <v>288.049</v>
      </c>
      <c r="I7" s="62">
        <v>1915.057</v>
      </c>
      <c r="J7" s="186">
        <v>28.663</v>
      </c>
      <c r="K7" s="367">
        <v>2.34</v>
      </c>
      <c r="L7" s="367">
        <v>2.42</v>
      </c>
      <c r="M7" s="367">
        <v>1.15</v>
      </c>
      <c r="N7" s="367">
        <v>1.23</v>
      </c>
      <c r="P7" s="384"/>
      <c r="Q7" s="384"/>
      <c r="R7">
        <v>260159</v>
      </c>
    </row>
    <row r="8" spans="1:14" ht="13.5" customHeight="1">
      <c r="A8" s="27"/>
      <c r="B8" s="30" t="s">
        <v>679</v>
      </c>
      <c r="C8" s="187">
        <v>53709</v>
      </c>
      <c r="D8" s="187">
        <v>319</v>
      </c>
      <c r="E8" s="187">
        <v>18187</v>
      </c>
      <c r="F8" s="189">
        <v>0</v>
      </c>
      <c r="G8" s="187">
        <v>33703</v>
      </c>
      <c r="H8" s="187">
        <v>290</v>
      </c>
      <c r="I8" s="187">
        <v>1819</v>
      </c>
      <c r="J8" s="189">
        <v>29</v>
      </c>
      <c r="K8" s="368">
        <v>2.35</v>
      </c>
      <c r="L8" s="368">
        <v>2.4</v>
      </c>
      <c r="M8" s="368">
        <v>1.13</v>
      </c>
      <c r="N8" s="368">
        <v>1.23</v>
      </c>
    </row>
    <row r="9" spans="1:14" s="35" customFormat="1" ht="13.5" customHeight="1">
      <c r="A9" s="27"/>
      <c r="B9" s="30" t="s">
        <v>680</v>
      </c>
      <c r="C9" s="187">
        <v>53681</v>
      </c>
      <c r="D9" s="187">
        <v>319</v>
      </c>
      <c r="E9" s="187">
        <v>18013</v>
      </c>
      <c r="F9" s="189">
        <v>0</v>
      </c>
      <c r="G9" s="187">
        <v>33863</v>
      </c>
      <c r="H9" s="187">
        <v>290</v>
      </c>
      <c r="I9" s="187">
        <v>1805</v>
      </c>
      <c r="J9" s="189">
        <v>28.7</v>
      </c>
      <c r="K9" s="368">
        <v>2.35</v>
      </c>
      <c r="L9" s="368">
        <v>2.39</v>
      </c>
      <c r="M9" s="368">
        <v>1.12</v>
      </c>
      <c r="N9" s="368">
        <v>1.22</v>
      </c>
    </row>
    <row r="10" spans="1:14" s="35" customFormat="1" ht="13.5" customHeight="1">
      <c r="A10" s="27"/>
      <c r="B10" s="30" t="s">
        <v>681</v>
      </c>
      <c r="C10" s="187">
        <v>53198</v>
      </c>
      <c r="D10" s="187">
        <v>318</v>
      </c>
      <c r="E10" s="187">
        <v>17617</v>
      </c>
      <c r="F10" s="189">
        <v>0</v>
      </c>
      <c r="G10" s="187">
        <v>33901</v>
      </c>
      <c r="H10" s="187">
        <v>289</v>
      </c>
      <c r="I10" s="187">
        <v>1681</v>
      </c>
      <c r="J10" s="189">
        <v>29</v>
      </c>
      <c r="K10" s="368">
        <v>2.38</v>
      </c>
      <c r="L10" s="368">
        <v>2.39</v>
      </c>
      <c r="M10" s="368">
        <v>1.09</v>
      </c>
      <c r="N10" s="368">
        <v>1.21</v>
      </c>
    </row>
    <row r="11" spans="1:14" s="41" customFormat="1" ht="13.5" customHeight="1">
      <c r="A11" s="84"/>
      <c r="B11" s="39" t="s">
        <v>682</v>
      </c>
      <c r="C11" s="60">
        <v>52875</v>
      </c>
      <c r="D11" s="60">
        <v>317</v>
      </c>
      <c r="E11" s="60">
        <v>17465</v>
      </c>
      <c r="F11" s="385">
        <v>0</v>
      </c>
      <c r="G11" s="60">
        <v>33781</v>
      </c>
      <c r="H11" s="60">
        <v>316</v>
      </c>
      <c r="I11" s="60">
        <v>1629</v>
      </c>
      <c r="J11" s="385">
        <v>0</v>
      </c>
      <c r="K11" s="386">
        <v>2.4</v>
      </c>
      <c r="L11" s="386">
        <v>2.39</v>
      </c>
      <c r="M11" s="386">
        <v>1.07</v>
      </c>
      <c r="N11" s="386">
        <v>1.19</v>
      </c>
    </row>
    <row r="12" spans="1:14" ht="13.5" customHeight="1">
      <c r="A12" s="46"/>
      <c r="B12" s="47"/>
      <c r="C12" s="67"/>
      <c r="D12" s="67"/>
      <c r="E12" s="67"/>
      <c r="F12" s="200"/>
      <c r="G12" s="67"/>
      <c r="H12" s="67"/>
      <c r="I12" s="67"/>
      <c r="J12" s="200"/>
      <c r="K12" s="387"/>
      <c r="L12" s="387"/>
      <c r="M12" s="387"/>
      <c r="N12" s="387"/>
    </row>
    <row r="13" spans="1:14" ht="13.5" customHeight="1">
      <c r="A13" s="49" t="s">
        <v>683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1:14" ht="13.5" customHeight="1">
      <c r="A14" s="49" t="s">
        <v>684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4" ht="13.5" customHeight="1">
      <c r="A15" s="49" t="s">
        <v>685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ht="13.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ht="13.5" customHeight="1"/>
  </sheetData>
  <mergeCells count="3">
    <mergeCell ref="A3:B5"/>
    <mergeCell ref="C3:J3"/>
    <mergeCell ref="K3:N3"/>
  </mergeCells>
  <printOptions/>
  <pageMargins left="0.75" right="0.75" top="1" bottom="1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F28" sqref="F28"/>
    </sheetView>
  </sheetViews>
  <sheetFormatPr defaultColWidth="9.00390625" defaultRowHeight="13.5"/>
  <cols>
    <col min="1" max="2" width="6.625" style="0" customWidth="1"/>
    <col min="3" max="5" width="9.625" style="0" customWidth="1"/>
    <col min="6" max="6" width="8.75390625" style="0" customWidth="1"/>
    <col min="7" max="8" width="9.125" style="0" customWidth="1"/>
    <col min="9" max="9" width="8.625" style="0" customWidth="1"/>
    <col min="10" max="10" width="8.875" style="0" customWidth="1"/>
  </cols>
  <sheetData>
    <row r="1" spans="1:10" ht="13.5" customHeight="1">
      <c r="A1" s="19" t="s">
        <v>686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3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3.5" customHeight="1" thickTop="1">
      <c r="A3" s="169" t="s">
        <v>687</v>
      </c>
      <c r="B3" s="170"/>
      <c r="C3" s="259" t="s">
        <v>688</v>
      </c>
      <c r="D3" s="260"/>
      <c r="E3" s="260"/>
      <c r="F3" s="261"/>
      <c r="G3" s="259" t="s">
        <v>689</v>
      </c>
      <c r="H3" s="260"/>
      <c r="I3" s="260"/>
      <c r="J3" s="260"/>
    </row>
    <row r="4" spans="1:10" ht="27" customHeight="1">
      <c r="A4" s="172"/>
      <c r="B4" s="173"/>
      <c r="C4" s="51" t="s">
        <v>107</v>
      </c>
      <c r="D4" s="51" t="s">
        <v>690</v>
      </c>
      <c r="E4" s="51" t="s">
        <v>691</v>
      </c>
      <c r="F4" s="388" t="s">
        <v>692</v>
      </c>
      <c r="G4" s="51" t="s">
        <v>107</v>
      </c>
      <c r="H4" s="51" t="s">
        <v>690</v>
      </c>
      <c r="I4" s="51" t="s">
        <v>691</v>
      </c>
      <c r="J4" s="388" t="s">
        <v>693</v>
      </c>
    </row>
    <row r="5" spans="1:10" ht="13.5" customHeight="1">
      <c r="A5" s="27"/>
      <c r="B5" s="28"/>
      <c r="C5" s="62"/>
      <c r="D5" s="62"/>
      <c r="E5" s="62"/>
      <c r="F5" s="62"/>
      <c r="G5" s="62"/>
      <c r="H5" s="62"/>
      <c r="I5" s="62"/>
      <c r="J5" s="62"/>
    </row>
    <row r="6" spans="1:10" ht="13.5" customHeight="1">
      <c r="A6" s="240" t="s">
        <v>694</v>
      </c>
      <c r="B6" s="241"/>
      <c r="C6" s="62">
        <v>244845</v>
      </c>
      <c r="D6" s="62">
        <v>238816</v>
      </c>
      <c r="E6" s="62">
        <v>6029</v>
      </c>
      <c r="F6" s="62">
        <v>2983</v>
      </c>
      <c r="G6" s="62">
        <v>96303</v>
      </c>
      <c r="H6" s="62">
        <v>95394</v>
      </c>
      <c r="I6" s="62">
        <v>909</v>
      </c>
      <c r="J6" s="62">
        <v>4919</v>
      </c>
    </row>
    <row r="7" spans="1:10" ht="13.5" customHeight="1">
      <c r="A7" s="240" t="s">
        <v>649</v>
      </c>
      <c r="B7" s="241"/>
      <c r="C7" s="62">
        <v>248131</v>
      </c>
      <c r="D7" s="62">
        <v>241155</v>
      </c>
      <c r="E7" s="62">
        <v>6976</v>
      </c>
      <c r="F7" s="62">
        <v>3286</v>
      </c>
      <c r="G7" s="62">
        <v>100746</v>
      </c>
      <c r="H7" s="62">
        <v>99384</v>
      </c>
      <c r="I7" s="62">
        <v>1362</v>
      </c>
      <c r="J7" s="62">
        <v>4443</v>
      </c>
    </row>
    <row r="8" spans="1:11" s="35" customFormat="1" ht="13.5" customHeight="1">
      <c r="A8" s="240" t="s">
        <v>650</v>
      </c>
      <c r="B8" s="241"/>
      <c r="C8" s="62">
        <v>251209</v>
      </c>
      <c r="D8" s="62">
        <v>243088</v>
      </c>
      <c r="E8" s="62">
        <v>8121</v>
      </c>
      <c r="F8" s="62">
        <v>3078</v>
      </c>
      <c r="G8" s="62">
        <v>105510</v>
      </c>
      <c r="H8" s="62">
        <v>103686</v>
      </c>
      <c r="I8" s="62">
        <v>1824</v>
      </c>
      <c r="J8" s="62">
        <v>4764</v>
      </c>
      <c r="K8" s="187"/>
    </row>
    <row r="9" spans="1:11" s="35" customFormat="1" ht="13.5" customHeight="1">
      <c r="A9" s="240" t="s">
        <v>651</v>
      </c>
      <c r="B9" s="241"/>
      <c r="C9" s="62">
        <v>251540</v>
      </c>
      <c r="D9" s="62">
        <v>243309</v>
      </c>
      <c r="E9" s="62">
        <v>8231</v>
      </c>
      <c r="F9" s="190">
        <v>331</v>
      </c>
      <c r="G9" s="62">
        <v>109223</v>
      </c>
      <c r="H9" s="62">
        <v>107367</v>
      </c>
      <c r="I9" s="62">
        <v>1856</v>
      </c>
      <c r="J9" s="190">
        <v>3713</v>
      </c>
      <c r="K9" s="187"/>
    </row>
    <row r="10" spans="1:11" s="41" customFormat="1" ht="13.5" customHeight="1">
      <c r="A10" s="180" t="s">
        <v>652</v>
      </c>
      <c r="B10" s="181"/>
      <c r="C10" s="73">
        <v>252223</v>
      </c>
      <c r="D10" s="73">
        <v>243525</v>
      </c>
      <c r="E10" s="73">
        <v>8698</v>
      </c>
      <c r="F10" s="191">
        <f>SUM(C10-C9)</f>
        <v>683</v>
      </c>
      <c r="G10" s="73">
        <v>113142</v>
      </c>
      <c r="H10" s="73">
        <v>111129</v>
      </c>
      <c r="I10" s="73">
        <v>2013</v>
      </c>
      <c r="J10" s="191">
        <f>SUM(G10-G9)</f>
        <v>3919</v>
      </c>
      <c r="K10" s="389"/>
    </row>
    <row r="11" spans="1:10" ht="13.5" customHeight="1">
      <c r="A11" s="46"/>
      <c r="B11" s="47"/>
      <c r="C11" s="67"/>
      <c r="D11" s="67"/>
      <c r="E11" s="67"/>
      <c r="F11" s="67"/>
      <c r="G11" s="67"/>
      <c r="H11" s="67"/>
      <c r="I11" s="67"/>
      <c r="J11" s="67"/>
    </row>
    <row r="12" spans="1:10" ht="13.5" customHeight="1">
      <c r="A12" s="49" t="s">
        <v>695</v>
      </c>
      <c r="B12" s="27"/>
      <c r="C12" s="27"/>
      <c r="D12" s="27"/>
      <c r="E12" s="27"/>
      <c r="F12" s="27"/>
      <c r="G12" s="27"/>
      <c r="H12" s="27"/>
      <c r="I12" s="27"/>
      <c r="J12" s="27"/>
    </row>
    <row r="13" ht="13.5" customHeight="1"/>
  </sheetData>
  <mergeCells count="8">
    <mergeCell ref="A7:B7"/>
    <mergeCell ref="A8:B8"/>
    <mergeCell ref="A9:B9"/>
    <mergeCell ref="A10:B10"/>
    <mergeCell ref="A3:B4"/>
    <mergeCell ref="C3:F3"/>
    <mergeCell ref="G3:J3"/>
    <mergeCell ref="A6:B6"/>
  </mergeCells>
  <printOptions/>
  <pageMargins left="0.75" right="0.75" top="1" bottom="1" header="0.512" footer="0.51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N17"/>
  <sheetViews>
    <sheetView tabSelected="1" workbookViewId="0" topLeftCell="A1">
      <selection activeCell="M25" sqref="M25"/>
    </sheetView>
  </sheetViews>
  <sheetFormatPr defaultColWidth="9.00390625" defaultRowHeight="13.5"/>
  <cols>
    <col min="1" max="2" width="6.625" style="0" customWidth="1"/>
    <col min="3" max="39" width="6.75390625" style="0" customWidth="1"/>
    <col min="40" max="40" width="5.125" style="0" customWidth="1"/>
  </cols>
  <sheetData>
    <row r="1" spans="1:21" ht="13.5" customHeight="1">
      <c r="A1" s="19" t="s">
        <v>696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39" ht="13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U2" s="20"/>
      <c r="AM2" s="121" t="s">
        <v>697</v>
      </c>
    </row>
    <row r="3" spans="1:40" ht="13.5" customHeight="1" thickTop="1">
      <c r="A3" s="169" t="s">
        <v>698</v>
      </c>
      <c r="B3" s="170"/>
      <c r="C3" s="178" t="s">
        <v>142</v>
      </c>
      <c r="D3" s="25" t="s">
        <v>699</v>
      </c>
      <c r="E3" s="25"/>
      <c r="F3" s="26"/>
      <c r="G3" s="26"/>
      <c r="H3" s="26"/>
      <c r="I3" s="26"/>
      <c r="J3" s="26"/>
      <c r="K3" s="26"/>
      <c r="L3" s="245" t="s">
        <v>700</v>
      </c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7"/>
      <c r="AF3" s="122" t="s">
        <v>701</v>
      </c>
      <c r="AG3" s="390"/>
      <c r="AH3" s="24"/>
      <c r="AI3" s="24"/>
      <c r="AJ3" s="23"/>
      <c r="AK3" s="245" t="s">
        <v>702</v>
      </c>
      <c r="AL3" s="246"/>
      <c r="AM3" s="246"/>
      <c r="AN3" s="391" t="s">
        <v>703</v>
      </c>
    </row>
    <row r="4" spans="1:40" ht="13.5" customHeight="1">
      <c r="A4" s="174"/>
      <c r="B4" s="171"/>
      <c r="C4" s="179"/>
      <c r="D4" s="238" t="s">
        <v>704</v>
      </c>
      <c r="E4" s="238" t="s">
        <v>705</v>
      </c>
      <c r="F4" s="280" t="s">
        <v>706</v>
      </c>
      <c r="G4" s="280" t="s">
        <v>707</v>
      </c>
      <c r="H4" s="238" t="s">
        <v>708</v>
      </c>
      <c r="I4" s="238" t="s">
        <v>709</v>
      </c>
      <c r="J4" s="280" t="s">
        <v>710</v>
      </c>
      <c r="K4" s="238" t="s">
        <v>348</v>
      </c>
      <c r="L4" s="238" t="s">
        <v>704</v>
      </c>
      <c r="M4" s="238" t="s">
        <v>711</v>
      </c>
      <c r="N4" s="280" t="s">
        <v>712</v>
      </c>
      <c r="O4" s="280" t="s">
        <v>713</v>
      </c>
      <c r="P4" s="280" t="s">
        <v>714</v>
      </c>
      <c r="Q4" s="280" t="s">
        <v>715</v>
      </c>
      <c r="R4" s="238" t="s">
        <v>716</v>
      </c>
      <c r="S4" s="280" t="s">
        <v>717</v>
      </c>
      <c r="T4" s="277" t="s">
        <v>718</v>
      </c>
      <c r="U4" s="280" t="s">
        <v>719</v>
      </c>
      <c r="V4" s="280" t="s">
        <v>720</v>
      </c>
      <c r="W4" s="280" t="s">
        <v>721</v>
      </c>
      <c r="X4" s="238" t="s">
        <v>722</v>
      </c>
      <c r="Y4" s="238" t="s">
        <v>723</v>
      </c>
      <c r="Z4" s="280" t="s">
        <v>724</v>
      </c>
      <c r="AA4" s="280" t="s">
        <v>725</v>
      </c>
      <c r="AB4" s="280" t="s">
        <v>726</v>
      </c>
      <c r="AC4" s="238" t="s">
        <v>727</v>
      </c>
      <c r="AD4" s="280" t="s">
        <v>728</v>
      </c>
      <c r="AE4" s="238" t="s">
        <v>348</v>
      </c>
      <c r="AF4" s="238" t="s">
        <v>704</v>
      </c>
      <c r="AG4" s="280" t="s">
        <v>729</v>
      </c>
      <c r="AH4" s="280" t="s">
        <v>730</v>
      </c>
      <c r="AI4" s="280" t="s">
        <v>731</v>
      </c>
      <c r="AJ4" s="238" t="s">
        <v>348</v>
      </c>
      <c r="AK4" s="238" t="s">
        <v>732</v>
      </c>
      <c r="AL4" s="238" t="s">
        <v>733</v>
      </c>
      <c r="AM4" s="248" t="s">
        <v>348</v>
      </c>
      <c r="AN4" s="392"/>
    </row>
    <row r="5" spans="1:40" ht="13.5" customHeight="1">
      <c r="A5" s="174"/>
      <c r="B5" s="171"/>
      <c r="C5" s="179"/>
      <c r="D5" s="179"/>
      <c r="E5" s="179"/>
      <c r="F5" s="278"/>
      <c r="G5" s="278"/>
      <c r="H5" s="179"/>
      <c r="I5" s="179"/>
      <c r="J5" s="278"/>
      <c r="K5" s="179"/>
      <c r="L5" s="179"/>
      <c r="M5" s="179"/>
      <c r="N5" s="324"/>
      <c r="O5" s="324"/>
      <c r="P5" s="324"/>
      <c r="Q5" s="324"/>
      <c r="R5" s="179"/>
      <c r="S5" s="324"/>
      <c r="T5" s="332"/>
      <c r="U5" s="324"/>
      <c r="V5" s="324"/>
      <c r="W5" s="324"/>
      <c r="X5" s="179"/>
      <c r="Y5" s="179"/>
      <c r="Z5" s="324"/>
      <c r="AA5" s="324"/>
      <c r="AB5" s="324"/>
      <c r="AC5" s="179"/>
      <c r="AD5" s="278"/>
      <c r="AE5" s="179"/>
      <c r="AF5" s="179"/>
      <c r="AG5" s="324"/>
      <c r="AH5" s="278"/>
      <c r="AI5" s="324"/>
      <c r="AJ5" s="179"/>
      <c r="AK5" s="179"/>
      <c r="AL5" s="179"/>
      <c r="AM5" s="316"/>
      <c r="AN5" s="392"/>
    </row>
    <row r="6" spans="1:40" ht="13.5" customHeight="1">
      <c r="A6" s="174"/>
      <c r="B6" s="171"/>
      <c r="C6" s="179"/>
      <c r="D6" s="179"/>
      <c r="E6" s="179"/>
      <c r="F6" s="278"/>
      <c r="G6" s="278"/>
      <c r="H6" s="179"/>
      <c r="I6" s="179"/>
      <c r="J6" s="278"/>
      <c r="K6" s="179"/>
      <c r="L6" s="179"/>
      <c r="M6" s="179"/>
      <c r="N6" s="324"/>
      <c r="O6" s="324"/>
      <c r="P6" s="324"/>
      <c r="Q6" s="324"/>
      <c r="R6" s="179"/>
      <c r="S6" s="324"/>
      <c r="T6" s="332"/>
      <c r="U6" s="324"/>
      <c r="V6" s="324"/>
      <c r="W6" s="324"/>
      <c r="X6" s="179"/>
      <c r="Y6" s="179"/>
      <c r="Z6" s="324"/>
      <c r="AA6" s="324"/>
      <c r="AB6" s="324"/>
      <c r="AC6" s="179"/>
      <c r="AD6" s="278"/>
      <c r="AE6" s="179"/>
      <c r="AF6" s="179"/>
      <c r="AG6" s="324"/>
      <c r="AH6" s="278"/>
      <c r="AI6" s="324"/>
      <c r="AJ6" s="179"/>
      <c r="AK6" s="179"/>
      <c r="AL6" s="179"/>
      <c r="AM6" s="316"/>
      <c r="AN6" s="392"/>
    </row>
    <row r="7" spans="1:40" ht="13.5" customHeight="1">
      <c r="A7" s="174"/>
      <c r="B7" s="171"/>
      <c r="C7" s="179"/>
      <c r="D7" s="179"/>
      <c r="E7" s="179"/>
      <c r="F7" s="278"/>
      <c r="G7" s="278"/>
      <c r="H7" s="179"/>
      <c r="I7" s="179"/>
      <c r="J7" s="278"/>
      <c r="K7" s="179"/>
      <c r="L7" s="179"/>
      <c r="M7" s="179"/>
      <c r="N7" s="324"/>
      <c r="O7" s="324"/>
      <c r="P7" s="324"/>
      <c r="Q7" s="324"/>
      <c r="R7" s="179"/>
      <c r="S7" s="324"/>
      <c r="T7" s="332"/>
      <c r="U7" s="324"/>
      <c r="V7" s="324"/>
      <c r="W7" s="324"/>
      <c r="X7" s="179"/>
      <c r="Y7" s="179"/>
      <c r="Z7" s="324"/>
      <c r="AA7" s="324"/>
      <c r="AB7" s="324"/>
      <c r="AC7" s="179"/>
      <c r="AD7" s="278"/>
      <c r="AE7" s="179"/>
      <c r="AF7" s="179"/>
      <c r="AG7" s="324"/>
      <c r="AH7" s="278"/>
      <c r="AI7" s="324"/>
      <c r="AJ7" s="179"/>
      <c r="AK7" s="179"/>
      <c r="AL7" s="179"/>
      <c r="AM7" s="316"/>
      <c r="AN7" s="392"/>
    </row>
    <row r="8" spans="1:40" ht="13.5" customHeight="1">
      <c r="A8" s="172"/>
      <c r="B8" s="173"/>
      <c r="C8" s="239"/>
      <c r="D8" s="239"/>
      <c r="E8" s="239"/>
      <c r="F8" s="279"/>
      <c r="G8" s="279"/>
      <c r="H8" s="239"/>
      <c r="I8" s="239"/>
      <c r="J8" s="279"/>
      <c r="K8" s="239"/>
      <c r="L8" s="239"/>
      <c r="M8" s="239"/>
      <c r="N8" s="255"/>
      <c r="O8" s="255"/>
      <c r="P8" s="255"/>
      <c r="Q8" s="255"/>
      <c r="R8" s="239"/>
      <c r="S8" s="255"/>
      <c r="T8" s="256"/>
      <c r="U8" s="255"/>
      <c r="V8" s="255"/>
      <c r="W8" s="255"/>
      <c r="X8" s="239"/>
      <c r="Y8" s="239"/>
      <c r="Z8" s="255"/>
      <c r="AA8" s="255"/>
      <c r="AB8" s="255"/>
      <c r="AC8" s="239"/>
      <c r="AD8" s="279"/>
      <c r="AE8" s="239"/>
      <c r="AF8" s="239"/>
      <c r="AG8" s="255"/>
      <c r="AH8" s="279"/>
      <c r="AI8" s="255"/>
      <c r="AJ8" s="239"/>
      <c r="AK8" s="239"/>
      <c r="AL8" s="239"/>
      <c r="AM8" s="249"/>
      <c r="AN8" s="393"/>
    </row>
    <row r="9" spans="1:40" ht="13.5" customHeight="1">
      <c r="A9" s="27"/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394"/>
    </row>
    <row r="10" spans="1:40" ht="13.5" customHeight="1">
      <c r="A10" s="240" t="s">
        <v>623</v>
      </c>
      <c r="B10" s="241"/>
      <c r="C10" s="29">
        <v>2775</v>
      </c>
      <c r="D10" s="29">
        <v>1245</v>
      </c>
      <c r="E10" s="29">
        <v>28</v>
      </c>
      <c r="F10" s="29">
        <v>7</v>
      </c>
      <c r="G10" s="29">
        <v>5</v>
      </c>
      <c r="H10" s="29">
        <v>3</v>
      </c>
      <c r="I10" s="29">
        <v>20</v>
      </c>
      <c r="J10" s="29">
        <v>1168</v>
      </c>
      <c r="K10" s="29">
        <v>14</v>
      </c>
      <c r="L10" s="29">
        <v>1352</v>
      </c>
      <c r="M10" s="29">
        <v>21</v>
      </c>
      <c r="N10" s="29">
        <v>89</v>
      </c>
      <c r="O10" s="29">
        <v>34</v>
      </c>
      <c r="P10" s="29">
        <v>10</v>
      </c>
      <c r="Q10" s="29">
        <v>10</v>
      </c>
      <c r="R10" s="29">
        <v>329</v>
      </c>
      <c r="S10" s="29">
        <v>29</v>
      </c>
      <c r="T10" s="29">
        <v>4</v>
      </c>
      <c r="U10" s="29">
        <v>12</v>
      </c>
      <c r="V10" s="29">
        <v>21</v>
      </c>
      <c r="W10" s="29">
        <v>88</v>
      </c>
      <c r="X10" s="29">
        <v>4</v>
      </c>
      <c r="Y10" s="29">
        <v>109</v>
      </c>
      <c r="Z10" s="29">
        <v>425</v>
      </c>
      <c r="AA10" s="29">
        <v>59</v>
      </c>
      <c r="AB10" s="29">
        <v>6</v>
      </c>
      <c r="AC10" s="29">
        <v>68</v>
      </c>
      <c r="AD10" s="29">
        <v>9</v>
      </c>
      <c r="AE10" s="29">
        <v>25</v>
      </c>
      <c r="AF10" s="29">
        <v>41</v>
      </c>
      <c r="AG10" s="29">
        <v>8</v>
      </c>
      <c r="AH10" s="29">
        <v>3</v>
      </c>
      <c r="AI10" s="29">
        <v>3</v>
      </c>
      <c r="AJ10" s="29">
        <v>27</v>
      </c>
      <c r="AK10" s="29">
        <v>137</v>
      </c>
      <c r="AL10" s="29">
        <v>130</v>
      </c>
      <c r="AM10" s="29">
        <v>7</v>
      </c>
      <c r="AN10" s="395" t="s">
        <v>734</v>
      </c>
    </row>
    <row r="11" spans="1:40" s="35" customFormat="1" ht="13.5" customHeight="1">
      <c r="A11" s="240" t="s">
        <v>735</v>
      </c>
      <c r="B11" s="241"/>
      <c r="C11" s="29">
        <v>2767</v>
      </c>
      <c r="D11" s="29">
        <v>1243</v>
      </c>
      <c r="E11" s="29">
        <v>28</v>
      </c>
      <c r="F11" s="29">
        <v>7</v>
      </c>
      <c r="G11" s="29">
        <v>4</v>
      </c>
      <c r="H11" s="29">
        <v>3</v>
      </c>
      <c r="I11" s="29">
        <v>19</v>
      </c>
      <c r="J11" s="29">
        <v>1168</v>
      </c>
      <c r="K11" s="29">
        <v>14</v>
      </c>
      <c r="L11" s="29">
        <v>1347</v>
      </c>
      <c r="M11" s="29">
        <v>21</v>
      </c>
      <c r="N11" s="29">
        <v>88</v>
      </c>
      <c r="O11" s="29">
        <v>34</v>
      </c>
      <c r="P11" s="29">
        <v>10</v>
      </c>
      <c r="Q11" s="29">
        <v>10</v>
      </c>
      <c r="R11" s="29">
        <v>329</v>
      </c>
      <c r="S11" s="29">
        <v>29</v>
      </c>
      <c r="T11" s="29">
        <v>4</v>
      </c>
      <c r="U11" s="29">
        <v>12</v>
      </c>
      <c r="V11" s="29">
        <v>21</v>
      </c>
      <c r="W11" s="29">
        <v>88</v>
      </c>
      <c r="X11" s="29">
        <v>4</v>
      </c>
      <c r="Y11" s="29">
        <v>109</v>
      </c>
      <c r="Z11" s="29">
        <v>424</v>
      </c>
      <c r="AA11" s="29">
        <v>58</v>
      </c>
      <c r="AB11" s="29">
        <v>6</v>
      </c>
      <c r="AC11" s="29">
        <v>68</v>
      </c>
      <c r="AD11" s="29">
        <v>9</v>
      </c>
      <c r="AE11" s="29">
        <v>23</v>
      </c>
      <c r="AF11" s="29">
        <v>40</v>
      </c>
      <c r="AG11" s="29">
        <v>8</v>
      </c>
      <c r="AH11" s="29">
        <v>3</v>
      </c>
      <c r="AI11" s="29">
        <v>3</v>
      </c>
      <c r="AJ11" s="29">
        <v>26</v>
      </c>
      <c r="AK11" s="29">
        <v>137</v>
      </c>
      <c r="AL11" s="29">
        <v>130</v>
      </c>
      <c r="AM11" s="29">
        <v>7</v>
      </c>
      <c r="AN11" s="396" t="s">
        <v>736</v>
      </c>
    </row>
    <row r="12" spans="1:40" s="35" customFormat="1" ht="13.5" customHeight="1">
      <c r="A12" s="240" t="s">
        <v>737</v>
      </c>
      <c r="B12" s="241"/>
      <c r="C12" s="29">
        <v>2757</v>
      </c>
      <c r="D12" s="29">
        <v>1238</v>
      </c>
      <c r="E12" s="29">
        <v>27</v>
      </c>
      <c r="F12" s="29">
        <v>7</v>
      </c>
      <c r="G12" s="29">
        <v>3</v>
      </c>
      <c r="H12" s="29">
        <v>3</v>
      </c>
      <c r="I12" s="29">
        <v>18</v>
      </c>
      <c r="J12" s="29">
        <v>1166</v>
      </c>
      <c r="K12" s="29">
        <v>14</v>
      </c>
      <c r="L12" s="29">
        <v>1342</v>
      </c>
      <c r="M12" s="29">
        <v>20</v>
      </c>
      <c r="N12" s="29">
        <v>89</v>
      </c>
      <c r="O12" s="29">
        <v>33</v>
      </c>
      <c r="P12" s="29">
        <v>10</v>
      </c>
      <c r="Q12" s="29">
        <v>10</v>
      </c>
      <c r="R12" s="29">
        <v>328</v>
      </c>
      <c r="S12" s="29">
        <v>29</v>
      </c>
      <c r="T12" s="29">
        <v>4</v>
      </c>
      <c r="U12" s="29">
        <v>12</v>
      </c>
      <c r="V12" s="29">
        <v>21</v>
      </c>
      <c r="W12" s="29">
        <v>88</v>
      </c>
      <c r="X12" s="29">
        <v>4</v>
      </c>
      <c r="Y12" s="29">
        <v>108</v>
      </c>
      <c r="Z12" s="29">
        <v>413</v>
      </c>
      <c r="AA12" s="29">
        <v>58</v>
      </c>
      <c r="AB12" s="29">
        <v>6</v>
      </c>
      <c r="AC12" s="29">
        <v>67</v>
      </c>
      <c r="AD12" s="29">
        <v>10</v>
      </c>
      <c r="AE12" s="29">
        <v>32</v>
      </c>
      <c r="AF12" s="29">
        <v>42</v>
      </c>
      <c r="AG12" s="29">
        <v>8</v>
      </c>
      <c r="AH12" s="29">
        <v>3</v>
      </c>
      <c r="AI12" s="29">
        <v>3</v>
      </c>
      <c r="AJ12" s="29">
        <v>28</v>
      </c>
      <c r="AK12" s="29">
        <v>135</v>
      </c>
      <c r="AL12" s="29">
        <v>129</v>
      </c>
      <c r="AM12" s="29">
        <v>6</v>
      </c>
      <c r="AN12" s="396" t="s">
        <v>738</v>
      </c>
    </row>
    <row r="13" spans="1:40" s="35" customFormat="1" ht="13.5" customHeight="1">
      <c r="A13" s="240" t="s">
        <v>739</v>
      </c>
      <c r="B13" s="241"/>
      <c r="C13" s="29">
        <v>2753</v>
      </c>
      <c r="D13" s="29">
        <v>1238</v>
      </c>
      <c r="E13" s="29">
        <v>27</v>
      </c>
      <c r="F13" s="29">
        <v>7</v>
      </c>
      <c r="G13" s="29">
        <v>3</v>
      </c>
      <c r="H13" s="29">
        <v>3</v>
      </c>
      <c r="I13" s="29">
        <v>18</v>
      </c>
      <c r="J13" s="29">
        <v>1166</v>
      </c>
      <c r="K13" s="29">
        <v>14</v>
      </c>
      <c r="L13" s="29">
        <v>1338</v>
      </c>
      <c r="M13" s="29">
        <v>20</v>
      </c>
      <c r="N13" s="29">
        <v>89</v>
      </c>
      <c r="O13" s="29">
        <v>33</v>
      </c>
      <c r="P13" s="29">
        <v>10</v>
      </c>
      <c r="Q13" s="29">
        <v>10</v>
      </c>
      <c r="R13" s="29">
        <v>328</v>
      </c>
      <c r="S13" s="29">
        <v>29</v>
      </c>
      <c r="T13" s="29">
        <v>4</v>
      </c>
      <c r="U13" s="29">
        <v>12</v>
      </c>
      <c r="V13" s="29">
        <v>20</v>
      </c>
      <c r="W13" s="29">
        <v>88</v>
      </c>
      <c r="X13" s="29">
        <v>4</v>
      </c>
      <c r="Y13" s="29">
        <v>108</v>
      </c>
      <c r="Z13" s="29">
        <v>412</v>
      </c>
      <c r="AA13" s="29">
        <v>57</v>
      </c>
      <c r="AB13" s="29">
        <v>6</v>
      </c>
      <c r="AC13" s="29">
        <v>67</v>
      </c>
      <c r="AD13" s="29">
        <v>9</v>
      </c>
      <c r="AE13" s="29">
        <v>32</v>
      </c>
      <c r="AF13" s="29">
        <v>43</v>
      </c>
      <c r="AG13" s="29">
        <v>8</v>
      </c>
      <c r="AH13" s="29">
        <v>3</v>
      </c>
      <c r="AI13" s="29">
        <v>3</v>
      </c>
      <c r="AJ13" s="29">
        <v>29</v>
      </c>
      <c r="AK13" s="29">
        <v>134</v>
      </c>
      <c r="AL13" s="29">
        <v>128</v>
      </c>
      <c r="AM13" s="29">
        <v>6</v>
      </c>
      <c r="AN13" s="396" t="s">
        <v>740</v>
      </c>
    </row>
    <row r="14" spans="1:40" s="41" customFormat="1" ht="13.5" customHeight="1">
      <c r="A14" s="180" t="s">
        <v>741</v>
      </c>
      <c r="B14" s="181"/>
      <c r="C14" s="209">
        <f>SUM(D14,L14,AF14,AK14)</f>
        <v>2746</v>
      </c>
      <c r="D14" s="209">
        <f>SUM(E14:K14)</f>
        <v>1238</v>
      </c>
      <c r="E14" s="29">
        <v>27</v>
      </c>
      <c r="F14" s="29">
        <v>7</v>
      </c>
      <c r="G14" s="29">
        <v>3</v>
      </c>
      <c r="H14" s="29">
        <v>3</v>
      </c>
      <c r="I14" s="29">
        <v>18</v>
      </c>
      <c r="J14" s="29">
        <v>1166</v>
      </c>
      <c r="K14" s="29">
        <v>14</v>
      </c>
      <c r="L14" s="209">
        <f>SUM(M14:AE14)</f>
        <v>1332</v>
      </c>
      <c r="M14" s="29">
        <v>20</v>
      </c>
      <c r="N14" s="29">
        <v>89</v>
      </c>
      <c r="O14" s="29">
        <v>33</v>
      </c>
      <c r="P14" s="29">
        <v>10</v>
      </c>
      <c r="Q14" s="29">
        <v>10</v>
      </c>
      <c r="R14" s="29">
        <v>328</v>
      </c>
      <c r="S14" s="29">
        <v>29</v>
      </c>
      <c r="T14" s="29">
        <v>4</v>
      </c>
      <c r="U14" s="29">
        <v>12</v>
      </c>
      <c r="V14" s="209">
        <v>19</v>
      </c>
      <c r="W14" s="29">
        <v>88</v>
      </c>
      <c r="X14" s="29">
        <v>4</v>
      </c>
      <c r="Y14" s="29">
        <v>108</v>
      </c>
      <c r="Z14" s="209">
        <v>407</v>
      </c>
      <c r="AA14" s="29">
        <v>57</v>
      </c>
      <c r="AB14" s="29">
        <v>6</v>
      </c>
      <c r="AC14" s="29">
        <v>67</v>
      </c>
      <c r="AD14" s="29">
        <v>9</v>
      </c>
      <c r="AE14" s="29">
        <v>32</v>
      </c>
      <c r="AF14" s="209">
        <f>SUM(AG14:AJ14)</f>
        <v>43</v>
      </c>
      <c r="AG14" s="29">
        <v>8</v>
      </c>
      <c r="AH14" s="29">
        <v>3</v>
      </c>
      <c r="AI14" s="29">
        <v>3</v>
      </c>
      <c r="AJ14" s="29">
        <v>29</v>
      </c>
      <c r="AK14" s="209">
        <f>AL14+AM14</f>
        <v>133</v>
      </c>
      <c r="AL14" s="209">
        <v>127</v>
      </c>
      <c r="AM14" s="209">
        <v>6</v>
      </c>
      <c r="AN14" s="397" t="s">
        <v>742</v>
      </c>
    </row>
    <row r="15" spans="1:40" ht="13.5" customHeight="1">
      <c r="A15" s="46"/>
      <c r="B15" s="4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380"/>
      <c r="W15" s="380"/>
      <c r="X15" s="380"/>
      <c r="Y15" s="380"/>
      <c r="Z15" s="380"/>
      <c r="AA15" s="380"/>
      <c r="AB15" s="380"/>
      <c r="AC15" s="380"/>
      <c r="AD15" s="380"/>
      <c r="AE15" s="380"/>
      <c r="AF15" s="380"/>
      <c r="AG15" s="380"/>
      <c r="AH15" s="380"/>
      <c r="AI15" s="380"/>
      <c r="AJ15" s="380"/>
      <c r="AK15" s="380"/>
      <c r="AL15" s="380"/>
      <c r="AM15" s="380"/>
      <c r="AN15" s="398"/>
    </row>
    <row r="16" spans="1:21" ht="13.5" customHeight="1">
      <c r="A16" s="49" t="s">
        <v>743</v>
      </c>
      <c r="B16" s="27"/>
      <c r="C16" s="27"/>
      <c r="D16" s="27"/>
      <c r="E16" s="27"/>
      <c r="F16" s="27"/>
      <c r="G16" s="27"/>
      <c r="H16" s="27"/>
      <c r="I16" s="27"/>
      <c r="J16" s="27"/>
      <c r="K16" s="62"/>
      <c r="L16" s="27"/>
      <c r="M16" s="27"/>
      <c r="N16" s="27"/>
      <c r="O16" s="27"/>
      <c r="P16" s="27"/>
      <c r="Q16" s="27"/>
      <c r="R16" s="27"/>
      <c r="S16" s="27"/>
      <c r="T16" s="27"/>
      <c r="U16" s="27"/>
    </row>
    <row r="17" spans="1:21" ht="13.5" customHeight="1">
      <c r="A17" s="20"/>
      <c r="B17" s="20"/>
      <c r="C17" s="20" t="s">
        <v>744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ht="13.5" customHeight="1"/>
  </sheetData>
  <mergeCells count="46">
    <mergeCell ref="A13:B13"/>
    <mergeCell ref="A14:B14"/>
    <mergeCell ref="AM4:AM8"/>
    <mergeCell ref="A10:B10"/>
    <mergeCell ref="A11:B11"/>
    <mergeCell ref="A12:B12"/>
    <mergeCell ref="AI4:AI8"/>
    <mergeCell ref="AJ4:AJ8"/>
    <mergeCell ref="AK4:AK8"/>
    <mergeCell ref="AL4:AL8"/>
    <mergeCell ref="AE4:AE8"/>
    <mergeCell ref="AF4:AF8"/>
    <mergeCell ref="AG4:AG8"/>
    <mergeCell ref="AH4:AH8"/>
    <mergeCell ref="AA4:AA8"/>
    <mergeCell ref="AB4:AB8"/>
    <mergeCell ref="AC4:AC8"/>
    <mergeCell ref="AD4:AD8"/>
    <mergeCell ref="W4:W8"/>
    <mergeCell ref="X4:X8"/>
    <mergeCell ref="Y4:Y8"/>
    <mergeCell ref="Z4:Z8"/>
    <mergeCell ref="S4:S8"/>
    <mergeCell ref="T4:T8"/>
    <mergeCell ref="U4:U8"/>
    <mergeCell ref="V4:V8"/>
    <mergeCell ref="AN3:AN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A3:B8"/>
    <mergeCell ref="C3:C8"/>
    <mergeCell ref="L3:AE3"/>
    <mergeCell ref="AK3:AM3"/>
    <mergeCell ref="M4:M8"/>
    <mergeCell ref="N4:N8"/>
    <mergeCell ref="O4:O8"/>
    <mergeCell ref="P4:P8"/>
    <mergeCell ref="Q4:Q8"/>
    <mergeCell ref="R4:R8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selection activeCell="A1" sqref="A1:IV16384"/>
    </sheetView>
  </sheetViews>
  <sheetFormatPr defaultColWidth="9.00390625" defaultRowHeight="13.5"/>
  <cols>
    <col min="1" max="2" width="6.625" style="0" customWidth="1"/>
    <col min="3" max="3" width="1.625" style="0" customWidth="1"/>
    <col min="4" max="6" width="6.625" style="0" customWidth="1"/>
    <col min="7" max="9" width="10.625" style="0" customWidth="1"/>
    <col min="10" max="12" width="12.625" style="0" customWidth="1"/>
  </cols>
  <sheetData>
    <row r="1" spans="1:13" ht="13.5" customHeight="1">
      <c r="A1" s="19" t="s">
        <v>77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3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1" t="s">
        <v>78</v>
      </c>
      <c r="M2" s="20"/>
    </row>
    <row r="3" spans="1:13" ht="18" customHeight="1" thickTop="1">
      <c r="A3" s="169" t="s">
        <v>79</v>
      </c>
      <c r="B3" s="169"/>
      <c r="C3" s="170"/>
      <c r="D3" s="245" t="s">
        <v>80</v>
      </c>
      <c r="E3" s="246"/>
      <c r="F3" s="247"/>
      <c r="G3" s="25" t="s">
        <v>81</v>
      </c>
      <c r="H3" s="26"/>
      <c r="I3" s="26"/>
      <c r="J3" s="245" t="s">
        <v>82</v>
      </c>
      <c r="K3" s="246"/>
      <c r="L3" s="246"/>
      <c r="M3" s="20"/>
    </row>
    <row r="4" spans="1:13" ht="6" customHeight="1">
      <c r="A4" s="174"/>
      <c r="B4" s="174"/>
      <c r="C4" s="171"/>
      <c r="D4" s="238" t="s">
        <v>83</v>
      </c>
      <c r="E4" s="238" t="s">
        <v>84</v>
      </c>
      <c r="F4" s="238" t="s">
        <v>85</v>
      </c>
      <c r="G4" s="248" t="s">
        <v>86</v>
      </c>
      <c r="H4" s="50"/>
      <c r="I4" s="50"/>
      <c r="J4" s="238" t="s">
        <v>86</v>
      </c>
      <c r="K4" s="238" t="s">
        <v>46</v>
      </c>
      <c r="L4" s="248" t="s">
        <v>47</v>
      </c>
      <c r="M4" s="20"/>
    </row>
    <row r="5" spans="1:13" ht="16.5" customHeight="1">
      <c r="A5" s="172"/>
      <c r="B5" s="172"/>
      <c r="C5" s="173"/>
      <c r="D5" s="239"/>
      <c r="E5" s="239"/>
      <c r="F5" s="239"/>
      <c r="G5" s="249"/>
      <c r="H5" s="51" t="s">
        <v>87</v>
      </c>
      <c r="I5" s="52" t="s">
        <v>88</v>
      </c>
      <c r="J5" s="239"/>
      <c r="K5" s="239"/>
      <c r="L5" s="249"/>
      <c r="M5" s="20"/>
    </row>
    <row r="6" spans="1:13" ht="9" customHeight="1">
      <c r="A6" s="27"/>
      <c r="B6" s="27"/>
      <c r="C6" s="28"/>
      <c r="D6" s="27"/>
      <c r="E6" s="27"/>
      <c r="F6" s="27"/>
      <c r="G6" s="27"/>
      <c r="H6" s="43"/>
      <c r="I6" s="43"/>
      <c r="J6" s="27"/>
      <c r="K6" s="27"/>
      <c r="L6" s="27"/>
      <c r="M6" s="20"/>
    </row>
    <row r="7" spans="1:13" s="41" customFormat="1" ht="13.5" customHeight="1">
      <c r="A7" s="250" t="s">
        <v>89</v>
      </c>
      <c r="B7" s="250"/>
      <c r="C7" s="53"/>
      <c r="D7" s="54" t="s">
        <v>90</v>
      </c>
      <c r="E7" s="54"/>
      <c r="F7" s="55"/>
      <c r="G7" s="54"/>
      <c r="H7" s="54"/>
      <c r="I7" s="54"/>
      <c r="J7" s="54"/>
      <c r="K7" s="54"/>
      <c r="L7" s="54"/>
      <c r="M7" s="56"/>
    </row>
    <row r="8" spans="1:13" ht="9" customHeight="1">
      <c r="A8" s="250"/>
      <c r="B8" s="250"/>
      <c r="C8" s="28"/>
      <c r="D8" s="27"/>
      <c r="E8" s="27"/>
      <c r="F8" s="27"/>
      <c r="G8" s="27"/>
      <c r="H8" s="27"/>
      <c r="I8" s="27"/>
      <c r="J8" s="27"/>
      <c r="K8" s="27"/>
      <c r="L8" s="27"/>
      <c r="M8" s="20"/>
    </row>
    <row r="9" spans="1:13" ht="13.5" customHeight="1">
      <c r="A9" s="240" t="s">
        <v>91</v>
      </c>
      <c r="B9" s="240"/>
      <c r="C9" s="44"/>
      <c r="D9" s="57">
        <v>99</v>
      </c>
      <c r="E9" s="57">
        <v>66</v>
      </c>
      <c r="F9" s="57">
        <v>457</v>
      </c>
      <c r="G9" s="57">
        <v>147579</v>
      </c>
      <c r="H9" s="57">
        <v>56656</v>
      </c>
      <c r="I9" s="57">
        <v>33966</v>
      </c>
      <c r="J9" s="57">
        <v>2701104</v>
      </c>
      <c r="K9" s="57">
        <v>1741614</v>
      </c>
      <c r="L9" s="57">
        <v>959490</v>
      </c>
      <c r="M9" s="20"/>
    </row>
    <row r="10" spans="1:13" ht="13.5" customHeight="1">
      <c r="A10" s="240" t="s">
        <v>92</v>
      </c>
      <c r="B10" s="240"/>
      <c r="C10" s="58"/>
      <c r="D10" s="36">
        <v>99</v>
      </c>
      <c r="E10" s="36">
        <v>72</v>
      </c>
      <c r="F10" s="36">
        <v>478</v>
      </c>
      <c r="G10" s="36">
        <v>150563</v>
      </c>
      <c r="H10" s="36">
        <v>58137</v>
      </c>
      <c r="I10" s="36">
        <v>34872</v>
      </c>
      <c r="J10" s="36">
        <v>2740023</v>
      </c>
      <c r="K10" s="36">
        <v>1747711</v>
      </c>
      <c r="L10" s="36">
        <v>992312</v>
      </c>
      <c r="M10" s="20"/>
    </row>
    <row r="11" spans="1:13" s="35" customFormat="1" ht="13.5" customHeight="1">
      <c r="A11" s="240" t="s">
        <v>93</v>
      </c>
      <c r="B11" s="240"/>
      <c r="C11" s="58"/>
      <c r="D11" s="36">
        <v>99</v>
      </c>
      <c r="E11" s="36">
        <v>74</v>
      </c>
      <c r="F11" s="36">
        <v>496</v>
      </c>
      <c r="G11" s="36">
        <v>152572</v>
      </c>
      <c r="H11" s="36">
        <v>59144</v>
      </c>
      <c r="I11" s="36">
        <v>35519</v>
      </c>
      <c r="J11" s="36">
        <v>2765705</v>
      </c>
      <c r="K11" s="36">
        <v>1739307</v>
      </c>
      <c r="L11" s="36">
        <v>1026398</v>
      </c>
      <c r="M11" s="20"/>
    </row>
    <row r="12" spans="1:13" s="35" customFormat="1" ht="13.5" customHeight="1">
      <c r="A12" s="240" t="s">
        <v>94</v>
      </c>
      <c r="B12" s="240"/>
      <c r="C12" s="58"/>
      <c r="D12" s="36">
        <v>99</v>
      </c>
      <c r="E12" s="36">
        <v>75</v>
      </c>
      <c r="F12" s="36">
        <v>512</v>
      </c>
      <c r="G12" s="36">
        <v>155050</v>
      </c>
      <c r="H12" s="36">
        <v>60295</v>
      </c>
      <c r="I12" s="36">
        <v>36202</v>
      </c>
      <c r="J12" s="36">
        <v>2786032</v>
      </c>
      <c r="K12" s="36">
        <v>1726088</v>
      </c>
      <c r="L12" s="36">
        <v>1059944</v>
      </c>
      <c r="M12" s="20"/>
    </row>
    <row r="13" spans="1:13" s="41" customFormat="1" ht="13.5" customHeight="1">
      <c r="A13" s="180" t="s">
        <v>95</v>
      </c>
      <c r="B13" s="180"/>
      <c r="C13" s="59"/>
      <c r="D13" s="60">
        <v>100</v>
      </c>
      <c r="E13" s="60">
        <v>76</v>
      </c>
      <c r="F13" s="60">
        <v>526</v>
      </c>
      <c r="G13" s="60">
        <v>156155</v>
      </c>
      <c r="H13" s="60">
        <v>61400</v>
      </c>
      <c r="I13" s="60">
        <v>36774</v>
      </c>
      <c r="J13" s="60">
        <v>2803980</v>
      </c>
      <c r="K13" s="60">
        <v>1716549</v>
      </c>
      <c r="L13" s="60">
        <v>1087481</v>
      </c>
      <c r="M13" s="56"/>
    </row>
    <row r="14" spans="1:13" ht="13.5" customHeight="1">
      <c r="A14" s="251" t="s">
        <v>96</v>
      </c>
      <c r="B14" s="251"/>
      <c r="C14" s="28"/>
      <c r="D14" s="57"/>
      <c r="E14" s="57"/>
      <c r="F14" s="57"/>
      <c r="G14" s="57"/>
      <c r="H14" s="57"/>
      <c r="I14" s="57"/>
      <c r="J14" s="57"/>
      <c r="K14" s="57"/>
      <c r="L14" s="57"/>
      <c r="M14" s="20"/>
    </row>
    <row r="15" spans="1:13" ht="13.5" customHeight="1">
      <c r="A15" s="240" t="s">
        <v>91</v>
      </c>
      <c r="B15" s="240"/>
      <c r="C15" s="44"/>
      <c r="D15" s="57">
        <v>23</v>
      </c>
      <c r="E15" s="57">
        <v>59</v>
      </c>
      <c r="F15" s="57">
        <v>503</v>
      </c>
      <c r="G15" s="57">
        <v>18206</v>
      </c>
      <c r="H15" s="57">
        <v>7212</v>
      </c>
      <c r="I15" s="57">
        <v>5060</v>
      </c>
      <c r="J15" s="57">
        <v>377852</v>
      </c>
      <c r="K15" s="57">
        <v>38111</v>
      </c>
      <c r="L15" s="57">
        <v>339741</v>
      </c>
      <c r="M15" s="20"/>
    </row>
    <row r="16" spans="1:13" ht="13.5" customHeight="1">
      <c r="A16" s="240" t="s">
        <v>92</v>
      </c>
      <c r="B16" s="240"/>
      <c r="C16" s="58"/>
      <c r="D16" s="36">
        <v>20</v>
      </c>
      <c r="E16" s="36">
        <v>55</v>
      </c>
      <c r="F16" s="36">
        <v>497</v>
      </c>
      <c r="G16" s="36">
        <v>16752</v>
      </c>
      <c r="H16" s="36">
        <v>6660</v>
      </c>
      <c r="I16" s="36">
        <v>4637</v>
      </c>
      <c r="J16" s="36">
        <v>327680</v>
      </c>
      <c r="K16" s="36">
        <v>33990</v>
      </c>
      <c r="L16" s="36">
        <v>293690</v>
      </c>
      <c r="M16" s="20"/>
    </row>
    <row r="17" spans="1:13" s="35" customFormat="1" ht="13.5" customHeight="1">
      <c r="A17" s="240" t="s">
        <v>93</v>
      </c>
      <c r="B17" s="240"/>
      <c r="C17" s="58"/>
      <c r="D17" s="36">
        <v>19</v>
      </c>
      <c r="E17" s="36">
        <v>51</v>
      </c>
      <c r="F17" s="36">
        <v>489</v>
      </c>
      <c r="G17" s="36">
        <v>15638</v>
      </c>
      <c r="H17" s="36">
        <v>6208</v>
      </c>
      <c r="I17" s="36">
        <v>4255</v>
      </c>
      <c r="J17" s="36">
        <v>289198</v>
      </c>
      <c r="K17" s="36">
        <v>31091</v>
      </c>
      <c r="L17" s="36">
        <v>258107</v>
      </c>
      <c r="M17" s="20"/>
    </row>
    <row r="18" spans="1:13" s="35" customFormat="1" ht="13.5" customHeight="1">
      <c r="A18" s="240" t="s">
        <v>94</v>
      </c>
      <c r="B18" s="240"/>
      <c r="C18" s="58"/>
      <c r="D18" s="36">
        <v>16</v>
      </c>
      <c r="E18" s="36">
        <v>50</v>
      </c>
      <c r="F18" s="36">
        <v>475</v>
      </c>
      <c r="G18" s="36">
        <v>14491</v>
      </c>
      <c r="H18" s="36">
        <v>5668</v>
      </c>
      <c r="I18" s="36">
        <v>3929</v>
      </c>
      <c r="J18" s="36">
        <v>267086</v>
      </c>
      <c r="K18" s="36">
        <v>30057</v>
      </c>
      <c r="L18" s="36">
        <v>237029</v>
      </c>
      <c r="M18" s="20"/>
    </row>
    <row r="19" spans="1:13" s="35" customFormat="1" ht="13.5" customHeight="1">
      <c r="A19" s="180" t="s">
        <v>95</v>
      </c>
      <c r="B19" s="180"/>
      <c r="C19" s="58"/>
      <c r="D19" s="60">
        <v>13</v>
      </c>
      <c r="E19" s="60">
        <v>49</v>
      </c>
      <c r="F19" s="60">
        <v>463</v>
      </c>
      <c r="G19" s="60">
        <v>13534</v>
      </c>
      <c r="H19" s="60">
        <v>5260</v>
      </c>
      <c r="I19" s="60">
        <v>3649</v>
      </c>
      <c r="J19" s="60">
        <v>250062</v>
      </c>
      <c r="K19" s="60">
        <v>29972</v>
      </c>
      <c r="L19" s="60">
        <v>220090</v>
      </c>
      <c r="M19" s="20"/>
    </row>
    <row r="20" spans="1:13" ht="13.5" customHeight="1">
      <c r="A20" s="251" t="s">
        <v>97</v>
      </c>
      <c r="B20" s="251"/>
      <c r="C20" s="28"/>
      <c r="D20" s="57"/>
      <c r="E20" s="57"/>
      <c r="F20" s="57"/>
      <c r="G20" s="57"/>
      <c r="H20" s="57"/>
      <c r="I20" s="57"/>
      <c r="J20" s="57"/>
      <c r="K20" s="57"/>
      <c r="L20" s="57"/>
      <c r="M20" s="20"/>
    </row>
    <row r="21" spans="1:13" ht="13.5" customHeight="1">
      <c r="A21" s="240" t="s">
        <v>91</v>
      </c>
      <c r="B21" s="240"/>
      <c r="C21" s="44"/>
      <c r="D21" s="57">
        <v>54</v>
      </c>
      <c r="E21" s="57">
        <v>5</v>
      </c>
      <c r="F21" s="57">
        <v>3</v>
      </c>
      <c r="G21" s="57">
        <v>4433</v>
      </c>
      <c r="H21" s="57">
        <v>1686</v>
      </c>
      <c r="I21" s="57">
        <v>1570</v>
      </c>
      <c r="J21" s="57">
        <v>56436</v>
      </c>
      <c r="K21" s="57">
        <v>45849</v>
      </c>
      <c r="L21" s="57">
        <v>10587</v>
      </c>
      <c r="M21" s="20"/>
    </row>
    <row r="22" spans="1:13" ht="13.5" customHeight="1">
      <c r="A22" s="240" t="s">
        <v>92</v>
      </c>
      <c r="B22" s="240"/>
      <c r="C22" s="58"/>
      <c r="D22" s="36">
        <v>54</v>
      </c>
      <c r="E22" s="36">
        <v>5</v>
      </c>
      <c r="F22" s="36">
        <v>3</v>
      </c>
      <c r="G22" s="36">
        <v>4459</v>
      </c>
      <c r="H22" s="36">
        <v>1714</v>
      </c>
      <c r="I22" s="36">
        <v>1559</v>
      </c>
      <c r="J22" s="36">
        <v>56714</v>
      </c>
      <c r="K22" s="36">
        <v>46090</v>
      </c>
      <c r="L22" s="36">
        <v>10624</v>
      </c>
      <c r="M22" s="20"/>
    </row>
    <row r="23" spans="1:13" s="35" customFormat="1" ht="13.5" customHeight="1">
      <c r="A23" s="240" t="s">
        <v>93</v>
      </c>
      <c r="B23" s="240"/>
      <c r="C23" s="58"/>
      <c r="D23" s="36">
        <v>54</v>
      </c>
      <c r="E23" s="36">
        <v>5</v>
      </c>
      <c r="F23" s="36">
        <v>3</v>
      </c>
      <c r="G23" s="36">
        <v>4467</v>
      </c>
      <c r="H23" s="36">
        <v>1715</v>
      </c>
      <c r="I23" s="36">
        <v>1595</v>
      </c>
      <c r="J23" s="36">
        <v>57017</v>
      </c>
      <c r="K23" s="36">
        <v>46525</v>
      </c>
      <c r="L23" s="36">
        <v>10492</v>
      </c>
      <c r="M23" s="20"/>
    </row>
    <row r="24" spans="1:13" s="35" customFormat="1" ht="13.5" customHeight="1">
      <c r="A24" s="240" t="s">
        <v>94</v>
      </c>
      <c r="B24" s="240"/>
      <c r="C24" s="58"/>
      <c r="D24" s="36">
        <v>54</v>
      </c>
      <c r="E24" s="36">
        <v>5</v>
      </c>
      <c r="F24" s="36">
        <v>3</v>
      </c>
      <c r="G24" s="36">
        <v>4465</v>
      </c>
      <c r="H24" s="36">
        <v>1752</v>
      </c>
      <c r="I24" s="36">
        <v>1622</v>
      </c>
      <c r="J24" s="36">
        <v>57349</v>
      </c>
      <c r="K24" s="36">
        <v>46956</v>
      </c>
      <c r="L24" s="36">
        <v>10393</v>
      </c>
      <c r="M24" s="20"/>
    </row>
    <row r="25" spans="1:13" s="41" customFormat="1" ht="13.5" customHeight="1">
      <c r="A25" s="180" t="s">
        <v>95</v>
      </c>
      <c r="B25" s="180"/>
      <c r="C25" s="59"/>
      <c r="D25" s="60">
        <v>55</v>
      </c>
      <c r="E25" s="60">
        <v>5</v>
      </c>
      <c r="F25" s="60">
        <v>3</v>
      </c>
      <c r="G25" s="60">
        <v>4474</v>
      </c>
      <c r="H25" s="60">
        <v>1785</v>
      </c>
      <c r="I25" s="60">
        <v>1653</v>
      </c>
      <c r="J25" s="60">
        <v>57875</v>
      </c>
      <c r="K25" s="60">
        <v>47660</v>
      </c>
      <c r="L25" s="60">
        <v>10215</v>
      </c>
      <c r="M25" s="56"/>
    </row>
    <row r="26" spans="1:13" ht="12" customHeight="1">
      <c r="A26" s="27"/>
      <c r="B26" s="27"/>
      <c r="C26" s="28"/>
      <c r="D26" s="62"/>
      <c r="E26" s="62"/>
      <c r="F26" s="62"/>
      <c r="G26" s="62"/>
      <c r="H26" s="62"/>
      <c r="I26" s="62"/>
      <c r="J26" s="62"/>
      <c r="K26" s="62"/>
      <c r="L26" s="62"/>
      <c r="M26" s="20"/>
    </row>
    <row r="27" spans="1:13" s="41" customFormat="1" ht="13.5" customHeight="1">
      <c r="A27" s="250" t="s">
        <v>89</v>
      </c>
      <c r="B27" s="250"/>
      <c r="C27" s="53"/>
      <c r="D27" s="252" t="s">
        <v>98</v>
      </c>
      <c r="E27" s="253"/>
      <c r="F27" s="253"/>
      <c r="G27" s="253"/>
      <c r="H27" s="253"/>
      <c r="I27" s="253"/>
      <c r="J27" s="253"/>
      <c r="K27" s="253"/>
      <c r="L27" s="253"/>
      <c r="M27" s="56"/>
    </row>
    <row r="28" spans="1:13" ht="9" customHeight="1">
      <c r="A28" s="250"/>
      <c r="B28" s="250"/>
      <c r="C28" s="28"/>
      <c r="D28" s="62"/>
      <c r="E28" s="62"/>
      <c r="F28" s="62"/>
      <c r="G28" s="62"/>
      <c r="H28" s="62"/>
      <c r="I28" s="62"/>
      <c r="J28" s="62"/>
      <c r="K28" s="62"/>
      <c r="L28" s="62"/>
      <c r="M28" s="20"/>
    </row>
    <row r="29" spans="1:13" ht="13.5" customHeight="1">
      <c r="A29" s="240" t="s">
        <v>91</v>
      </c>
      <c r="B29" s="240"/>
      <c r="C29" s="44"/>
      <c r="D29" s="57">
        <v>2</v>
      </c>
      <c r="E29" s="63" t="s">
        <v>99</v>
      </c>
      <c r="F29" s="63" t="s">
        <v>99</v>
      </c>
      <c r="G29" s="57">
        <v>666</v>
      </c>
      <c r="H29" s="63" t="s">
        <v>49</v>
      </c>
      <c r="I29" s="63" t="s">
        <v>49</v>
      </c>
      <c r="J29" s="57">
        <v>6422</v>
      </c>
      <c r="K29" s="57">
        <v>3976</v>
      </c>
      <c r="L29" s="57">
        <v>2446</v>
      </c>
      <c r="M29" s="20"/>
    </row>
    <row r="30" spans="1:13" ht="13.5" customHeight="1">
      <c r="A30" s="240" t="s">
        <v>92</v>
      </c>
      <c r="B30" s="240"/>
      <c r="C30" s="58"/>
      <c r="D30" s="36">
        <v>2</v>
      </c>
      <c r="E30" s="63">
        <v>1</v>
      </c>
      <c r="F30" s="63" t="s">
        <v>99</v>
      </c>
      <c r="G30" s="36">
        <v>749</v>
      </c>
      <c r="H30" s="63" t="s">
        <v>49</v>
      </c>
      <c r="I30" s="63" t="s">
        <v>49</v>
      </c>
      <c r="J30" s="36">
        <v>6789</v>
      </c>
      <c r="K30" s="36">
        <v>4161</v>
      </c>
      <c r="L30" s="36">
        <v>2628</v>
      </c>
      <c r="M30" s="20"/>
    </row>
    <row r="31" spans="1:13" s="35" customFormat="1" ht="13.5" customHeight="1">
      <c r="A31" s="240" t="s">
        <v>93</v>
      </c>
      <c r="B31" s="240"/>
      <c r="C31" s="58"/>
      <c r="D31" s="36">
        <v>2</v>
      </c>
      <c r="E31" s="63">
        <v>1</v>
      </c>
      <c r="F31" s="63" t="s">
        <v>99</v>
      </c>
      <c r="G31" s="36">
        <v>765</v>
      </c>
      <c r="H31" s="63" t="s">
        <v>49</v>
      </c>
      <c r="I31" s="63" t="s">
        <v>49</v>
      </c>
      <c r="J31" s="36">
        <v>7124</v>
      </c>
      <c r="K31" s="36">
        <v>4252</v>
      </c>
      <c r="L31" s="36">
        <v>2872</v>
      </c>
      <c r="M31" s="20"/>
    </row>
    <row r="32" spans="1:13" s="35" customFormat="1" ht="13.5" customHeight="1">
      <c r="A32" s="240" t="s">
        <v>94</v>
      </c>
      <c r="B32" s="240"/>
      <c r="C32" s="58"/>
      <c r="D32" s="36">
        <v>2</v>
      </c>
      <c r="E32" s="63">
        <v>1</v>
      </c>
      <c r="F32" s="63" t="s">
        <v>99</v>
      </c>
      <c r="G32" s="36">
        <v>765</v>
      </c>
      <c r="H32" s="63" t="s">
        <v>49</v>
      </c>
      <c r="I32" s="63" t="s">
        <v>49</v>
      </c>
      <c r="J32" s="36">
        <v>7424</v>
      </c>
      <c r="K32" s="36">
        <v>4389</v>
      </c>
      <c r="L32" s="36">
        <v>3035</v>
      </c>
      <c r="M32" s="20"/>
    </row>
    <row r="33" spans="1:13" s="41" customFormat="1" ht="13.5" customHeight="1">
      <c r="A33" s="180" t="s">
        <v>95</v>
      </c>
      <c r="B33" s="180"/>
      <c r="C33" s="59"/>
      <c r="D33" s="60">
        <v>2</v>
      </c>
      <c r="E33" s="36">
        <v>1</v>
      </c>
      <c r="F33" s="63" t="s">
        <v>99</v>
      </c>
      <c r="G33" s="60">
        <v>762</v>
      </c>
      <c r="H33" s="63" t="s">
        <v>49</v>
      </c>
      <c r="I33" s="63" t="s">
        <v>49</v>
      </c>
      <c r="J33" s="60">
        <v>7609</v>
      </c>
      <c r="K33" s="60">
        <v>4479</v>
      </c>
      <c r="L33" s="60">
        <v>3130</v>
      </c>
      <c r="M33" s="56"/>
    </row>
    <row r="34" spans="1:13" ht="13.5" customHeight="1">
      <c r="A34" s="251" t="s">
        <v>96</v>
      </c>
      <c r="B34" s="251"/>
      <c r="C34" s="28"/>
      <c r="D34" s="57"/>
      <c r="E34" s="57"/>
      <c r="F34" s="57"/>
      <c r="G34" s="57"/>
      <c r="H34" s="57"/>
      <c r="I34" s="57"/>
      <c r="J34" s="57"/>
      <c r="K34" s="57"/>
      <c r="L34" s="57"/>
      <c r="M34" s="20"/>
    </row>
    <row r="35" spans="1:13" ht="13.5" customHeight="1">
      <c r="A35" s="240" t="s">
        <v>91</v>
      </c>
      <c r="B35" s="240"/>
      <c r="C35" s="44"/>
      <c r="D35" s="64" t="s">
        <v>99</v>
      </c>
      <c r="E35" s="57">
        <v>3</v>
      </c>
      <c r="F35" s="64" t="s">
        <v>99</v>
      </c>
      <c r="G35" s="57">
        <v>92</v>
      </c>
      <c r="H35" s="63" t="s">
        <v>49</v>
      </c>
      <c r="I35" s="63" t="s">
        <v>49</v>
      </c>
      <c r="J35" s="57">
        <v>992</v>
      </c>
      <c r="K35" s="57">
        <v>13</v>
      </c>
      <c r="L35" s="57">
        <v>979</v>
      </c>
      <c r="M35" s="20"/>
    </row>
    <row r="36" spans="1:13" ht="13.5" customHeight="1">
      <c r="A36" s="240" t="s">
        <v>92</v>
      </c>
      <c r="B36" s="240"/>
      <c r="C36" s="58"/>
      <c r="D36" s="64" t="s">
        <v>99</v>
      </c>
      <c r="E36" s="36">
        <v>3</v>
      </c>
      <c r="F36" s="64" t="s">
        <v>99</v>
      </c>
      <c r="G36" s="36">
        <v>76</v>
      </c>
      <c r="H36" s="63" t="s">
        <v>49</v>
      </c>
      <c r="I36" s="63" t="s">
        <v>49</v>
      </c>
      <c r="J36" s="36">
        <v>878</v>
      </c>
      <c r="K36" s="36">
        <v>10</v>
      </c>
      <c r="L36" s="36">
        <v>868</v>
      </c>
      <c r="M36" s="20"/>
    </row>
    <row r="37" spans="1:13" s="35" customFormat="1" ht="13.5" customHeight="1">
      <c r="A37" s="240" t="s">
        <v>93</v>
      </c>
      <c r="B37" s="240"/>
      <c r="C37" s="58"/>
      <c r="D37" s="64" t="s">
        <v>99</v>
      </c>
      <c r="E37" s="36">
        <v>2</v>
      </c>
      <c r="F37" s="64" t="s">
        <v>99</v>
      </c>
      <c r="G37" s="36">
        <v>74</v>
      </c>
      <c r="H37" s="63" t="s">
        <v>49</v>
      </c>
      <c r="I37" s="63" t="s">
        <v>49</v>
      </c>
      <c r="J37" s="36">
        <v>783</v>
      </c>
      <c r="K37" s="36">
        <v>5</v>
      </c>
      <c r="L37" s="36">
        <v>778</v>
      </c>
      <c r="M37" s="20"/>
    </row>
    <row r="38" spans="1:13" s="35" customFormat="1" ht="13.5" customHeight="1">
      <c r="A38" s="240" t="s">
        <v>94</v>
      </c>
      <c r="B38" s="240"/>
      <c r="C38" s="58"/>
      <c r="D38" s="64" t="s">
        <v>99</v>
      </c>
      <c r="E38" s="36">
        <v>2</v>
      </c>
      <c r="F38" s="64" t="s">
        <v>99</v>
      </c>
      <c r="G38" s="36">
        <v>75</v>
      </c>
      <c r="H38" s="63" t="s">
        <v>49</v>
      </c>
      <c r="I38" s="63" t="s">
        <v>49</v>
      </c>
      <c r="J38" s="36">
        <v>784</v>
      </c>
      <c r="K38" s="36">
        <v>5</v>
      </c>
      <c r="L38" s="36">
        <v>779</v>
      </c>
      <c r="M38" s="20"/>
    </row>
    <row r="39" spans="1:13" s="41" customFormat="1" ht="13.5" customHeight="1">
      <c r="A39" s="180" t="s">
        <v>95</v>
      </c>
      <c r="B39" s="180"/>
      <c r="C39" s="59"/>
      <c r="D39" s="64" t="s">
        <v>99</v>
      </c>
      <c r="E39" s="36">
        <v>2</v>
      </c>
      <c r="F39" s="64" t="s">
        <v>99</v>
      </c>
      <c r="G39" s="60">
        <v>77</v>
      </c>
      <c r="H39" s="63" t="s">
        <v>49</v>
      </c>
      <c r="I39" s="63" t="s">
        <v>49</v>
      </c>
      <c r="J39" s="60">
        <v>761</v>
      </c>
      <c r="K39" s="60">
        <v>8</v>
      </c>
      <c r="L39" s="60">
        <v>753</v>
      </c>
      <c r="M39" s="56"/>
    </row>
    <row r="40" spans="1:13" ht="13.5" customHeight="1">
      <c r="A40" s="251" t="s">
        <v>97</v>
      </c>
      <c r="B40" s="251"/>
      <c r="C40" s="28"/>
      <c r="D40" s="57"/>
      <c r="E40" s="57"/>
      <c r="F40" s="57"/>
      <c r="G40" s="57"/>
      <c r="H40" s="57"/>
      <c r="I40" s="57"/>
      <c r="J40" s="57"/>
      <c r="K40" s="57"/>
      <c r="L40" s="57"/>
      <c r="M40" s="20"/>
    </row>
    <row r="41" spans="1:13" ht="13.5" customHeight="1">
      <c r="A41" s="240" t="s">
        <v>91</v>
      </c>
      <c r="B41" s="240"/>
      <c r="C41" s="44"/>
      <c r="D41" s="57">
        <v>1</v>
      </c>
      <c r="E41" s="63" t="s">
        <v>99</v>
      </c>
      <c r="F41" s="63" t="s">
        <v>99</v>
      </c>
      <c r="G41" s="57">
        <v>76</v>
      </c>
      <c r="H41" s="63" t="s">
        <v>49</v>
      </c>
      <c r="I41" s="63" t="s">
        <v>49</v>
      </c>
      <c r="J41" s="57">
        <v>980</v>
      </c>
      <c r="K41" s="57">
        <v>840</v>
      </c>
      <c r="L41" s="57">
        <v>140</v>
      </c>
      <c r="M41" s="20"/>
    </row>
    <row r="42" spans="1:13" ht="13.5" customHeight="1">
      <c r="A42" s="240" t="s">
        <v>92</v>
      </c>
      <c r="B42" s="240"/>
      <c r="C42" s="58"/>
      <c r="D42" s="65">
        <v>1</v>
      </c>
      <c r="E42" s="63" t="s">
        <v>99</v>
      </c>
      <c r="F42" s="63" t="s">
        <v>99</v>
      </c>
      <c r="G42" s="65">
        <v>75</v>
      </c>
      <c r="H42" s="66" t="s">
        <v>49</v>
      </c>
      <c r="I42" s="66" t="s">
        <v>49</v>
      </c>
      <c r="J42" s="65">
        <v>990</v>
      </c>
      <c r="K42" s="65">
        <v>844</v>
      </c>
      <c r="L42" s="65">
        <v>146</v>
      </c>
      <c r="M42" s="20"/>
    </row>
    <row r="43" spans="1:13" s="35" customFormat="1" ht="13.5" customHeight="1">
      <c r="A43" s="240" t="s">
        <v>93</v>
      </c>
      <c r="B43" s="240"/>
      <c r="C43" s="58"/>
      <c r="D43" s="65">
        <v>1</v>
      </c>
      <c r="E43" s="63" t="s">
        <v>99</v>
      </c>
      <c r="F43" s="63" t="s">
        <v>99</v>
      </c>
      <c r="G43" s="36">
        <v>78</v>
      </c>
      <c r="H43" s="66" t="s">
        <v>49</v>
      </c>
      <c r="I43" s="66" t="s">
        <v>49</v>
      </c>
      <c r="J43" s="36">
        <v>992</v>
      </c>
      <c r="K43" s="65">
        <v>845</v>
      </c>
      <c r="L43" s="65">
        <v>147</v>
      </c>
      <c r="M43" s="20"/>
    </row>
    <row r="44" spans="1:13" s="35" customFormat="1" ht="13.5" customHeight="1">
      <c r="A44" s="240" t="s">
        <v>94</v>
      </c>
      <c r="B44" s="240"/>
      <c r="C44" s="58"/>
      <c r="D44" s="65">
        <v>1</v>
      </c>
      <c r="E44" s="63" t="s">
        <v>99</v>
      </c>
      <c r="F44" s="63" t="s">
        <v>99</v>
      </c>
      <c r="G44" s="36">
        <v>76</v>
      </c>
      <c r="H44" s="66" t="s">
        <v>49</v>
      </c>
      <c r="I44" s="66" t="s">
        <v>49</v>
      </c>
      <c r="J44" s="36">
        <v>1021</v>
      </c>
      <c r="K44" s="65">
        <v>854</v>
      </c>
      <c r="L44" s="65">
        <v>167</v>
      </c>
      <c r="M44" s="20"/>
    </row>
    <row r="45" spans="1:13" s="41" customFormat="1" ht="13.5" customHeight="1">
      <c r="A45" s="180" t="s">
        <v>95</v>
      </c>
      <c r="B45" s="180"/>
      <c r="C45" s="59"/>
      <c r="D45" s="65">
        <v>1</v>
      </c>
      <c r="E45" s="63" t="s">
        <v>99</v>
      </c>
      <c r="F45" s="63" t="s">
        <v>99</v>
      </c>
      <c r="G45" s="60">
        <v>79</v>
      </c>
      <c r="H45" s="66" t="s">
        <v>49</v>
      </c>
      <c r="I45" s="66" t="s">
        <v>49</v>
      </c>
      <c r="J45" s="60">
        <v>1041</v>
      </c>
      <c r="K45" s="60">
        <v>871</v>
      </c>
      <c r="L45" s="60">
        <v>170</v>
      </c>
      <c r="M45" s="56"/>
    </row>
    <row r="46" spans="1:13" ht="7.5" customHeight="1">
      <c r="A46" s="46"/>
      <c r="B46" s="46"/>
      <c r="C46" s="47"/>
      <c r="D46" s="67"/>
      <c r="E46" s="67"/>
      <c r="F46" s="67"/>
      <c r="G46" s="67"/>
      <c r="H46" s="67"/>
      <c r="I46" s="67"/>
      <c r="J46" s="67"/>
      <c r="K46" s="67"/>
      <c r="L46" s="67"/>
      <c r="M46" s="20"/>
    </row>
    <row r="47" spans="1:13" ht="13.5" customHeight="1">
      <c r="A47" s="49" t="s">
        <v>75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0"/>
    </row>
    <row r="48" spans="1:13" ht="13.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</sheetData>
  <mergeCells count="47">
    <mergeCell ref="A45:B45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4:B24"/>
    <mergeCell ref="A25:B25"/>
    <mergeCell ref="A27:B28"/>
    <mergeCell ref="D27:L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7:B8"/>
    <mergeCell ref="A9:B9"/>
    <mergeCell ref="A10:B10"/>
    <mergeCell ref="A11:B11"/>
    <mergeCell ref="A3:C5"/>
    <mergeCell ref="D3:F3"/>
    <mergeCell ref="J3:L3"/>
    <mergeCell ref="D4:D5"/>
    <mergeCell ref="E4:E5"/>
    <mergeCell ref="F4:F5"/>
    <mergeCell ref="G4:G5"/>
    <mergeCell ref="J4:J5"/>
    <mergeCell ref="K4:K5"/>
    <mergeCell ref="L4:L5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M20" sqref="M20"/>
    </sheetView>
  </sheetViews>
  <sheetFormatPr defaultColWidth="9.00390625" defaultRowHeight="13.5"/>
  <cols>
    <col min="1" max="1" width="2.625" style="0" customWidth="1"/>
    <col min="2" max="2" width="10.625" style="0" customWidth="1"/>
    <col min="3" max="3" width="1.625" style="0" customWidth="1"/>
    <col min="4" max="4" width="8.625" style="0" customWidth="1"/>
    <col min="5" max="5" width="9.625" style="0" customWidth="1"/>
    <col min="6" max="8" width="10.625" style="0" customWidth="1"/>
    <col min="9" max="9" width="9.625" style="0" customWidth="1"/>
    <col min="10" max="10" width="10.625" style="0" customWidth="1"/>
  </cols>
  <sheetData>
    <row r="1" spans="1:10" ht="13.5" customHeight="1">
      <c r="A1" s="19" t="s">
        <v>100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3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1" t="s">
        <v>78</v>
      </c>
    </row>
    <row r="3" spans="1:10" ht="18" customHeight="1" thickTop="1">
      <c r="A3" s="169" t="s">
        <v>101</v>
      </c>
      <c r="B3" s="169"/>
      <c r="C3" s="170"/>
      <c r="D3" s="178" t="s">
        <v>102</v>
      </c>
      <c r="E3" s="254" t="s">
        <v>103</v>
      </c>
      <c r="F3" s="259" t="s">
        <v>104</v>
      </c>
      <c r="G3" s="260"/>
      <c r="H3" s="261"/>
      <c r="I3" s="254" t="s">
        <v>105</v>
      </c>
      <c r="J3" s="235" t="s">
        <v>106</v>
      </c>
    </row>
    <row r="4" spans="1:10" ht="18" customHeight="1">
      <c r="A4" s="172"/>
      <c r="B4" s="172"/>
      <c r="C4" s="173"/>
      <c r="D4" s="239"/>
      <c r="E4" s="255"/>
      <c r="F4" s="51" t="s">
        <v>107</v>
      </c>
      <c r="G4" s="51" t="s">
        <v>46</v>
      </c>
      <c r="H4" s="52" t="s">
        <v>47</v>
      </c>
      <c r="I4" s="255"/>
      <c r="J4" s="256"/>
    </row>
    <row r="5" spans="1:10" ht="12" customHeight="1">
      <c r="A5" s="49"/>
      <c r="B5" s="27"/>
      <c r="C5" s="28"/>
      <c r="D5" s="43"/>
      <c r="E5" s="43"/>
      <c r="F5" s="43"/>
      <c r="G5" s="43"/>
      <c r="H5" s="43"/>
      <c r="I5" s="43"/>
      <c r="J5" s="43"/>
    </row>
    <row r="6" spans="1:10" s="41" customFormat="1" ht="13.5" customHeight="1">
      <c r="A6" s="250" t="s">
        <v>108</v>
      </c>
      <c r="B6" s="250"/>
      <c r="C6" s="53"/>
      <c r="D6" s="257" t="s">
        <v>109</v>
      </c>
      <c r="E6" s="258"/>
      <c r="F6" s="258"/>
      <c r="G6" s="258"/>
      <c r="H6" s="258"/>
      <c r="I6" s="258"/>
      <c r="J6" s="258"/>
    </row>
    <row r="7" spans="1:10" ht="7.5" customHeight="1">
      <c r="A7" s="250"/>
      <c r="B7" s="250"/>
      <c r="C7" s="28"/>
      <c r="D7" s="27"/>
      <c r="E7" s="27"/>
      <c r="F7" s="27"/>
      <c r="G7" s="27"/>
      <c r="H7" s="27"/>
      <c r="I7" s="27"/>
      <c r="J7" s="27"/>
    </row>
    <row r="8" spans="1:10" ht="13.5" customHeight="1">
      <c r="A8" s="240" t="s">
        <v>110</v>
      </c>
      <c r="B8" s="240"/>
      <c r="C8" s="69"/>
      <c r="D8" s="57">
        <v>3565</v>
      </c>
      <c r="E8" s="57">
        <v>37463</v>
      </c>
      <c r="F8" s="57">
        <v>753740</v>
      </c>
      <c r="G8" s="57">
        <v>351538</v>
      </c>
      <c r="H8" s="57">
        <v>402202</v>
      </c>
      <c r="I8" s="57">
        <v>16420</v>
      </c>
      <c r="J8" s="57">
        <v>335755</v>
      </c>
    </row>
    <row r="9" spans="1:10" ht="13.5" customHeight="1">
      <c r="A9" s="240" t="s">
        <v>92</v>
      </c>
      <c r="B9" s="240"/>
      <c r="C9" s="70"/>
      <c r="D9" s="71">
        <v>3551</v>
      </c>
      <c r="E9" s="36">
        <v>37656</v>
      </c>
      <c r="F9" s="36">
        <v>750824</v>
      </c>
      <c r="G9" s="36">
        <v>344751</v>
      </c>
      <c r="H9" s="36">
        <v>406073</v>
      </c>
      <c r="I9" s="36">
        <v>16197</v>
      </c>
      <c r="J9" s="36">
        <v>336770</v>
      </c>
    </row>
    <row r="10" spans="1:10" s="35" customFormat="1" ht="13.5" customHeight="1">
      <c r="A10" s="240" t="s">
        <v>93</v>
      </c>
      <c r="B10" s="240"/>
      <c r="D10" s="72">
        <v>3495</v>
      </c>
      <c r="E10" s="36">
        <v>38163</v>
      </c>
      <c r="F10" s="36">
        <v>752420</v>
      </c>
      <c r="G10" s="36">
        <v>342551</v>
      </c>
      <c r="H10" s="36">
        <v>409869</v>
      </c>
      <c r="I10" s="36">
        <v>16316</v>
      </c>
      <c r="J10" s="36">
        <v>334367</v>
      </c>
    </row>
    <row r="11" spans="1:10" s="35" customFormat="1" ht="13.5" customHeight="1">
      <c r="A11" s="240" t="s">
        <v>94</v>
      </c>
      <c r="B11" s="240"/>
      <c r="D11" s="72">
        <v>3467</v>
      </c>
      <c r="E11" s="36">
        <v>39062</v>
      </c>
      <c r="F11" s="36">
        <v>765558</v>
      </c>
      <c r="G11" s="36">
        <v>348767</v>
      </c>
      <c r="H11" s="36">
        <v>416791</v>
      </c>
      <c r="I11" s="36">
        <v>16272</v>
      </c>
      <c r="J11" s="36">
        <v>332883</v>
      </c>
    </row>
    <row r="12" spans="1:10" s="41" customFormat="1" ht="13.5" customHeight="1">
      <c r="A12" s="180" t="s">
        <v>95</v>
      </c>
      <c r="B12" s="180"/>
      <c r="D12" s="73">
        <v>3438</v>
      </c>
      <c r="E12" s="73">
        <v>39764</v>
      </c>
      <c r="F12" s="73">
        <v>786091</v>
      </c>
      <c r="G12" s="73">
        <v>361920</v>
      </c>
      <c r="H12" s="73">
        <v>424171</v>
      </c>
      <c r="I12" s="73">
        <v>16510</v>
      </c>
      <c r="J12" s="73">
        <v>335784</v>
      </c>
    </row>
    <row r="13" spans="1:10" ht="13.5" customHeight="1">
      <c r="A13" s="251" t="s">
        <v>111</v>
      </c>
      <c r="B13" s="251"/>
      <c r="C13" s="28"/>
      <c r="D13" s="57"/>
      <c r="E13" s="57"/>
      <c r="F13" s="57"/>
      <c r="G13" s="57"/>
      <c r="H13" s="57"/>
      <c r="I13" s="57"/>
      <c r="J13" s="57"/>
    </row>
    <row r="14" spans="1:11" ht="13.5" customHeight="1">
      <c r="A14" s="240" t="s">
        <v>110</v>
      </c>
      <c r="B14" s="240"/>
      <c r="C14" s="69"/>
      <c r="D14" s="57">
        <v>2361</v>
      </c>
      <c r="E14" s="57">
        <v>14084</v>
      </c>
      <c r="F14" s="57">
        <v>230502</v>
      </c>
      <c r="G14" s="57">
        <v>111687</v>
      </c>
      <c r="H14" s="57">
        <v>118815</v>
      </c>
      <c r="I14" s="57">
        <v>5596</v>
      </c>
      <c r="J14" s="57">
        <v>389719</v>
      </c>
      <c r="K14" s="74"/>
    </row>
    <row r="15" spans="1:10" ht="13.5" customHeight="1">
      <c r="A15" s="240" t="s">
        <v>92</v>
      </c>
      <c r="B15" s="240"/>
      <c r="C15" s="70"/>
      <c r="D15" s="36">
        <v>2278</v>
      </c>
      <c r="E15" s="36">
        <v>13412</v>
      </c>
      <c r="F15" s="36">
        <v>222961</v>
      </c>
      <c r="G15" s="36">
        <v>108091</v>
      </c>
      <c r="H15" s="36">
        <v>114870</v>
      </c>
      <c r="I15" s="36">
        <v>5370</v>
      </c>
      <c r="J15" s="36">
        <v>371582</v>
      </c>
    </row>
    <row r="16" spans="1:10" s="35" customFormat="1" ht="13.5" customHeight="1">
      <c r="A16" s="240" t="s">
        <v>93</v>
      </c>
      <c r="B16" s="240"/>
      <c r="C16" s="70"/>
      <c r="D16" s="36">
        <v>2164</v>
      </c>
      <c r="E16" s="36">
        <v>12782</v>
      </c>
      <c r="F16" s="36">
        <v>208254</v>
      </c>
      <c r="G16" s="36">
        <v>101944</v>
      </c>
      <c r="H16" s="36">
        <v>106310</v>
      </c>
      <c r="I16" s="36">
        <v>5037</v>
      </c>
      <c r="J16" s="36">
        <v>354169</v>
      </c>
    </row>
    <row r="17" spans="1:10" s="35" customFormat="1" ht="13.5" customHeight="1">
      <c r="A17" s="240" t="s">
        <v>94</v>
      </c>
      <c r="B17" s="240"/>
      <c r="C17" s="70"/>
      <c r="D17" s="36">
        <v>2069</v>
      </c>
      <c r="E17" s="36">
        <v>12185</v>
      </c>
      <c r="F17" s="36">
        <v>198588</v>
      </c>
      <c r="G17" s="36">
        <v>99146</v>
      </c>
      <c r="H17" s="36">
        <v>99442</v>
      </c>
      <c r="I17" s="36">
        <v>4915</v>
      </c>
      <c r="J17" s="36">
        <v>340852</v>
      </c>
    </row>
    <row r="18" spans="1:10" s="41" customFormat="1" ht="13.5" customHeight="1">
      <c r="A18" s="180" t="s">
        <v>95</v>
      </c>
      <c r="B18" s="180"/>
      <c r="C18" s="75"/>
      <c r="D18" s="73">
        <v>1955</v>
      </c>
      <c r="E18" s="73">
        <v>11736</v>
      </c>
      <c r="F18" s="73">
        <v>189583</v>
      </c>
      <c r="G18" s="73">
        <v>95619</v>
      </c>
      <c r="H18" s="73">
        <v>93964</v>
      </c>
      <c r="I18" s="73">
        <v>4708</v>
      </c>
      <c r="J18" s="73">
        <v>326658</v>
      </c>
    </row>
    <row r="19" spans="1:10" ht="12" customHeight="1">
      <c r="A19" s="27"/>
      <c r="B19" s="27"/>
      <c r="C19" s="28"/>
      <c r="D19" s="62"/>
      <c r="E19" s="62"/>
      <c r="F19" s="62"/>
      <c r="G19" s="62"/>
      <c r="H19" s="62"/>
      <c r="I19" s="62"/>
      <c r="J19" s="62"/>
    </row>
    <row r="20" spans="1:10" s="41" customFormat="1" ht="13.5" customHeight="1">
      <c r="A20" s="250" t="s">
        <v>108</v>
      </c>
      <c r="B20" s="250"/>
      <c r="C20" s="53"/>
      <c r="D20" s="252" t="s">
        <v>112</v>
      </c>
      <c r="E20" s="253"/>
      <c r="F20" s="253"/>
      <c r="G20" s="253"/>
      <c r="H20" s="253"/>
      <c r="I20" s="253"/>
      <c r="J20" s="253"/>
    </row>
    <row r="21" spans="1:10" ht="7.5" customHeight="1">
      <c r="A21" s="250"/>
      <c r="B21" s="250"/>
      <c r="C21" s="28"/>
      <c r="D21" s="62"/>
      <c r="E21" s="62"/>
      <c r="F21" s="62"/>
      <c r="G21" s="62"/>
      <c r="H21" s="62"/>
      <c r="I21" s="62"/>
      <c r="J21" s="62"/>
    </row>
    <row r="22" spans="1:10" ht="13.5" customHeight="1">
      <c r="A22" s="240" t="s">
        <v>110</v>
      </c>
      <c r="B22" s="240"/>
      <c r="C22" s="69"/>
      <c r="D22" s="57">
        <v>24</v>
      </c>
      <c r="E22" s="57">
        <v>149</v>
      </c>
      <c r="F22" s="57">
        <v>2156</v>
      </c>
      <c r="G22" s="57">
        <v>779</v>
      </c>
      <c r="H22" s="57">
        <v>1377</v>
      </c>
      <c r="I22" s="57">
        <v>51</v>
      </c>
      <c r="J22" s="57">
        <v>543</v>
      </c>
    </row>
    <row r="23" spans="1:10" ht="13.5" customHeight="1">
      <c r="A23" s="240" t="s">
        <v>92</v>
      </c>
      <c r="B23" s="240"/>
      <c r="C23" s="70"/>
      <c r="D23" s="76">
        <v>23</v>
      </c>
      <c r="E23" s="57">
        <v>147</v>
      </c>
      <c r="F23" s="57">
        <v>2282</v>
      </c>
      <c r="G23" s="57">
        <v>788</v>
      </c>
      <c r="H23" s="57">
        <v>1494</v>
      </c>
      <c r="I23" s="57">
        <v>73</v>
      </c>
      <c r="J23" s="57">
        <v>745</v>
      </c>
    </row>
    <row r="24" spans="1:10" s="35" customFormat="1" ht="13.5" customHeight="1">
      <c r="A24" s="240" t="s">
        <v>93</v>
      </c>
      <c r="B24" s="240"/>
      <c r="C24" s="70"/>
      <c r="D24" s="76">
        <v>22</v>
      </c>
      <c r="E24" s="57">
        <v>168</v>
      </c>
      <c r="F24" s="57">
        <v>2361</v>
      </c>
      <c r="G24" s="57">
        <v>861</v>
      </c>
      <c r="H24" s="57">
        <v>1500</v>
      </c>
      <c r="I24" s="57">
        <v>74</v>
      </c>
      <c r="J24" s="57">
        <v>790</v>
      </c>
    </row>
    <row r="25" spans="1:10" s="35" customFormat="1" ht="13.5" customHeight="1">
      <c r="A25" s="240" t="s">
        <v>94</v>
      </c>
      <c r="B25" s="240"/>
      <c r="C25" s="70"/>
      <c r="D25" s="76">
        <v>21</v>
      </c>
      <c r="E25" s="57">
        <v>176</v>
      </c>
      <c r="F25" s="57">
        <v>2342</v>
      </c>
      <c r="G25" s="57">
        <v>878</v>
      </c>
      <c r="H25" s="57">
        <v>1464</v>
      </c>
      <c r="I25" s="57">
        <v>80</v>
      </c>
      <c r="J25" s="57">
        <v>873</v>
      </c>
    </row>
    <row r="26" spans="1:10" s="41" customFormat="1" ht="13.5" customHeight="1">
      <c r="A26" s="180" t="s">
        <v>95</v>
      </c>
      <c r="B26" s="180"/>
      <c r="C26" s="75"/>
      <c r="D26" s="73">
        <v>21</v>
      </c>
      <c r="E26" s="73">
        <v>180</v>
      </c>
      <c r="F26" s="73">
        <v>2360</v>
      </c>
      <c r="G26" s="73">
        <v>914</v>
      </c>
      <c r="H26" s="73">
        <v>1446</v>
      </c>
      <c r="I26" s="73">
        <v>86</v>
      </c>
      <c r="J26" s="73">
        <v>860</v>
      </c>
    </row>
    <row r="27" spans="1:10" ht="13.5" customHeight="1">
      <c r="A27" s="27"/>
      <c r="B27" s="61" t="s">
        <v>113</v>
      </c>
      <c r="C27" s="77"/>
      <c r="D27" s="78" t="s">
        <v>114</v>
      </c>
      <c r="E27" s="79">
        <v>17</v>
      </c>
      <c r="F27" s="79">
        <v>152</v>
      </c>
      <c r="G27" s="79">
        <v>35</v>
      </c>
      <c r="H27" s="79">
        <v>117</v>
      </c>
      <c r="I27" s="64" t="s">
        <v>115</v>
      </c>
      <c r="J27" s="79">
        <v>94</v>
      </c>
    </row>
    <row r="28" spans="1:10" ht="13.5" customHeight="1">
      <c r="A28" s="27"/>
      <c r="B28" s="61" t="s">
        <v>116</v>
      </c>
      <c r="C28" s="77"/>
      <c r="D28" s="78" t="s">
        <v>117</v>
      </c>
      <c r="E28" s="79">
        <v>163</v>
      </c>
      <c r="F28" s="79">
        <v>2206</v>
      </c>
      <c r="G28" s="79">
        <v>879</v>
      </c>
      <c r="H28" s="79">
        <v>1327</v>
      </c>
      <c r="I28" s="64" t="s">
        <v>115</v>
      </c>
      <c r="J28" s="79">
        <v>766</v>
      </c>
    </row>
    <row r="29" spans="1:10" ht="13.5" customHeight="1">
      <c r="A29" s="27"/>
      <c r="B29" s="61" t="s">
        <v>118</v>
      </c>
      <c r="C29" s="77"/>
      <c r="D29" s="78" t="s">
        <v>119</v>
      </c>
      <c r="E29" s="80">
        <v>0</v>
      </c>
      <c r="F29" s="79">
        <v>2</v>
      </c>
      <c r="G29" s="80">
        <v>0</v>
      </c>
      <c r="H29" s="79">
        <v>2</v>
      </c>
      <c r="I29" s="64" t="s">
        <v>115</v>
      </c>
      <c r="J29" s="80">
        <v>0</v>
      </c>
    </row>
    <row r="30" spans="1:10" ht="13.5" customHeight="1">
      <c r="A30" s="251" t="s">
        <v>111</v>
      </c>
      <c r="B30" s="251"/>
      <c r="C30" s="28"/>
      <c r="D30" s="62"/>
      <c r="E30" s="62"/>
      <c r="F30" s="62"/>
      <c r="G30" s="62"/>
      <c r="H30" s="62"/>
      <c r="I30" s="62"/>
      <c r="J30" s="62"/>
    </row>
    <row r="31" spans="1:10" ht="13.5" customHeight="1">
      <c r="A31" s="240" t="s">
        <v>110</v>
      </c>
      <c r="B31" s="240"/>
      <c r="C31" s="69"/>
      <c r="D31" s="57">
        <v>12</v>
      </c>
      <c r="E31" s="57">
        <v>78</v>
      </c>
      <c r="F31" s="57">
        <v>789</v>
      </c>
      <c r="G31" s="57">
        <v>402</v>
      </c>
      <c r="H31" s="57">
        <v>387</v>
      </c>
      <c r="I31" s="57">
        <v>36</v>
      </c>
      <c r="J31" s="57">
        <v>2987</v>
      </c>
    </row>
    <row r="32" spans="1:10" ht="13.5" customHeight="1">
      <c r="A32" s="240" t="s">
        <v>92</v>
      </c>
      <c r="B32" s="240"/>
      <c r="C32" s="70"/>
      <c r="D32" s="65">
        <v>12</v>
      </c>
      <c r="E32" s="65">
        <v>76</v>
      </c>
      <c r="F32" s="57">
        <v>677</v>
      </c>
      <c r="G32" s="57">
        <v>329</v>
      </c>
      <c r="H32" s="79">
        <v>348</v>
      </c>
      <c r="I32" s="79">
        <v>35</v>
      </c>
      <c r="J32" s="79">
        <v>2939</v>
      </c>
    </row>
    <row r="33" spans="1:10" s="35" customFormat="1" ht="13.5" customHeight="1">
      <c r="A33" s="240" t="s">
        <v>93</v>
      </c>
      <c r="B33" s="240"/>
      <c r="C33" s="70"/>
      <c r="D33" s="65">
        <v>12</v>
      </c>
      <c r="E33" s="65">
        <v>75</v>
      </c>
      <c r="F33" s="79">
        <v>689</v>
      </c>
      <c r="G33" s="79">
        <v>357</v>
      </c>
      <c r="H33" s="79">
        <v>332</v>
      </c>
      <c r="I33" s="79">
        <v>33</v>
      </c>
      <c r="J33" s="79">
        <v>2775</v>
      </c>
    </row>
    <row r="34" spans="1:10" s="35" customFormat="1" ht="13.5" customHeight="1">
      <c r="A34" s="240" t="s">
        <v>94</v>
      </c>
      <c r="B34" s="240"/>
      <c r="C34" s="70"/>
      <c r="D34" s="65">
        <v>10</v>
      </c>
      <c r="E34" s="65">
        <v>72</v>
      </c>
      <c r="F34" s="79">
        <v>662</v>
      </c>
      <c r="G34" s="79">
        <v>330</v>
      </c>
      <c r="H34" s="79">
        <v>332</v>
      </c>
      <c r="I34" s="79">
        <v>30</v>
      </c>
      <c r="J34" s="79">
        <v>2924</v>
      </c>
    </row>
    <row r="35" spans="1:10" s="35" customFormat="1" ht="13.5" customHeight="1">
      <c r="A35" s="180" t="s">
        <v>95</v>
      </c>
      <c r="B35" s="180"/>
      <c r="C35" s="70"/>
      <c r="D35" s="73">
        <v>9</v>
      </c>
      <c r="E35" s="73">
        <v>70</v>
      </c>
      <c r="F35" s="73">
        <v>643</v>
      </c>
      <c r="G35" s="73">
        <v>310</v>
      </c>
      <c r="H35" s="73">
        <v>333</v>
      </c>
      <c r="I35" s="73">
        <v>26</v>
      </c>
      <c r="J35" s="73">
        <v>2742</v>
      </c>
    </row>
    <row r="36" spans="1:10" ht="13.5" customHeight="1">
      <c r="A36" s="27"/>
      <c r="B36" s="61" t="s">
        <v>120</v>
      </c>
      <c r="C36" s="77"/>
      <c r="D36" s="64" t="s">
        <v>115</v>
      </c>
      <c r="E36" s="64" t="s">
        <v>115</v>
      </c>
      <c r="F36" s="80">
        <v>0</v>
      </c>
      <c r="G36" s="80">
        <v>0</v>
      </c>
      <c r="H36" s="80">
        <v>0</v>
      </c>
      <c r="I36" s="64" t="s">
        <v>115</v>
      </c>
      <c r="J36" s="79">
        <v>15</v>
      </c>
    </row>
    <row r="37" spans="1:10" ht="13.5" customHeight="1">
      <c r="A37" s="27"/>
      <c r="B37" s="61" t="s">
        <v>121</v>
      </c>
      <c r="C37" s="77"/>
      <c r="D37" s="64" t="s">
        <v>115</v>
      </c>
      <c r="E37" s="64" t="s">
        <v>115</v>
      </c>
      <c r="F37" s="79">
        <v>101</v>
      </c>
      <c r="G37" s="79">
        <v>29</v>
      </c>
      <c r="H37" s="79">
        <v>72</v>
      </c>
      <c r="I37" s="64" t="s">
        <v>115</v>
      </c>
      <c r="J37" s="79">
        <v>39</v>
      </c>
    </row>
    <row r="38" spans="1:10" ht="13.5" customHeight="1">
      <c r="A38" s="27"/>
      <c r="B38" s="61" t="s">
        <v>122</v>
      </c>
      <c r="C38" s="77"/>
      <c r="D38" s="64" t="s">
        <v>115</v>
      </c>
      <c r="E38" s="64" t="s">
        <v>115</v>
      </c>
      <c r="F38" s="79">
        <v>32</v>
      </c>
      <c r="G38" s="79">
        <v>10</v>
      </c>
      <c r="H38" s="79">
        <v>22</v>
      </c>
      <c r="I38" s="64" t="s">
        <v>115</v>
      </c>
      <c r="J38" s="79">
        <v>6</v>
      </c>
    </row>
    <row r="39" spans="1:10" ht="13.5" customHeight="1">
      <c r="A39" s="27"/>
      <c r="B39" s="61" t="s">
        <v>123</v>
      </c>
      <c r="C39" s="77"/>
      <c r="D39" s="64" t="s">
        <v>115</v>
      </c>
      <c r="E39" s="64" t="s">
        <v>115</v>
      </c>
      <c r="F39" s="80">
        <v>0</v>
      </c>
      <c r="G39" s="80">
        <v>0</v>
      </c>
      <c r="H39" s="80">
        <v>0</v>
      </c>
      <c r="I39" s="64" t="s">
        <v>115</v>
      </c>
      <c r="J39" s="80">
        <v>0</v>
      </c>
    </row>
    <row r="40" spans="1:10" ht="13.5" customHeight="1">
      <c r="A40" s="27"/>
      <c r="B40" s="61" t="s">
        <v>124</v>
      </c>
      <c r="C40" s="77"/>
      <c r="D40" s="64" t="s">
        <v>115</v>
      </c>
      <c r="E40" s="64" t="s">
        <v>115</v>
      </c>
      <c r="F40" s="79">
        <v>33</v>
      </c>
      <c r="G40" s="80">
        <v>0</v>
      </c>
      <c r="H40" s="79">
        <v>33</v>
      </c>
      <c r="I40" s="64" t="s">
        <v>115</v>
      </c>
      <c r="J40" s="79">
        <v>33</v>
      </c>
    </row>
    <row r="41" spans="1:10" ht="13.5" customHeight="1">
      <c r="A41" s="27"/>
      <c r="B41" s="61" t="s">
        <v>125</v>
      </c>
      <c r="C41" s="77"/>
      <c r="D41" s="64" t="s">
        <v>115</v>
      </c>
      <c r="E41" s="64" t="s">
        <v>115</v>
      </c>
      <c r="F41" s="79">
        <v>102</v>
      </c>
      <c r="G41" s="79">
        <v>70</v>
      </c>
      <c r="H41" s="79">
        <v>32</v>
      </c>
      <c r="I41" s="64" t="s">
        <v>115</v>
      </c>
      <c r="J41" s="79">
        <v>154</v>
      </c>
    </row>
    <row r="42" spans="1:10" ht="13.5" customHeight="1">
      <c r="A42" s="27"/>
      <c r="B42" s="61" t="s">
        <v>126</v>
      </c>
      <c r="C42" s="77"/>
      <c r="D42" s="64" t="s">
        <v>115</v>
      </c>
      <c r="E42" s="64" t="s">
        <v>115</v>
      </c>
      <c r="F42" s="79">
        <v>375</v>
      </c>
      <c r="G42" s="79">
        <v>201</v>
      </c>
      <c r="H42" s="79">
        <v>174</v>
      </c>
      <c r="I42" s="64" t="s">
        <v>115</v>
      </c>
      <c r="J42" s="79">
        <v>2495</v>
      </c>
    </row>
    <row r="43" spans="1:10" ht="7.5" customHeight="1">
      <c r="A43" s="46"/>
      <c r="B43" s="46"/>
      <c r="C43" s="47"/>
      <c r="D43" s="67"/>
      <c r="E43" s="67"/>
      <c r="F43" s="67"/>
      <c r="G43" s="67"/>
      <c r="H43" s="67"/>
      <c r="I43" s="67"/>
      <c r="J43" s="67"/>
    </row>
    <row r="44" spans="1:10" ht="13.5" customHeight="1">
      <c r="A44" s="27" t="s">
        <v>127</v>
      </c>
      <c r="B44" s="81"/>
      <c r="C44" s="27"/>
      <c r="D44" s="62"/>
      <c r="E44" s="62"/>
      <c r="F44" s="62"/>
      <c r="G44" s="62"/>
      <c r="H44" s="62"/>
      <c r="I44" s="62"/>
      <c r="J44" s="62"/>
    </row>
    <row r="45" spans="1:10" ht="13.5" customHeight="1">
      <c r="A45" s="49" t="s">
        <v>128</v>
      </c>
      <c r="B45" s="81"/>
      <c r="C45" s="27"/>
      <c r="D45" s="27"/>
      <c r="E45" s="62"/>
      <c r="F45" s="27"/>
      <c r="G45" s="27"/>
      <c r="H45" s="27"/>
      <c r="I45" s="27"/>
      <c r="J45" s="27"/>
    </row>
    <row r="46" spans="1:10" ht="13.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</row>
  </sheetData>
  <mergeCells count="32">
    <mergeCell ref="A32:B32"/>
    <mergeCell ref="A33:B33"/>
    <mergeCell ref="A34:B34"/>
    <mergeCell ref="A35:B35"/>
    <mergeCell ref="A25:B25"/>
    <mergeCell ref="A26:B26"/>
    <mergeCell ref="A30:B30"/>
    <mergeCell ref="A31:B31"/>
    <mergeCell ref="D20:J20"/>
    <mergeCell ref="A22:B22"/>
    <mergeCell ref="A23:B23"/>
    <mergeCell ref="A24:B24"/>
    <mergeCell ref="A16:B16"/>
    <mergeCell ref="A17:B17"/>
    <mergeCell ref="A18:B18"/>
    <mergeCell ref="A20:B21"/>
    <mergeCell ref="A12:B12"/>
    <mergeCell ref="A13:B13"/>
    <mergeCell ref="A14:B14"/>
    <mergeCell ref="A15:B15"/>
    <mergeCell ref="A8:B8"/>
    <mergeCell ref="A9:B9"/>
    <mergeCell ref="A10:B10"/>
    <mergeCell ref="A11:B11"/>
    <mergeCell ref="I3:I4"/>
    <mergeCell ref="J3:J4"/>
    <mergeCell ref="A6:B7"/>
    <mergeCell ref="D6:J6"/>
    <mergeCell ref="A3:C4"/>
    <mergeCell ref="D3:D4"/>
    <mergeCell ref="E3:E4"/>
    <mergeCell ref="F3:H3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7"/>
  <sheetViews>
    <sheetView workbookViewId="0" topLeftCell="A1">
      <selection activeCell="E26" sqref="E26"/>
    </sheetView>
  </sheetViews>
  <sheetFormatPr defaultColWidth="9.00390625" defaultRowHeight="13.5"/>
  <cols>
    <col min="1" max="1" width="4.625" style="0" customWidth="1"/>
    <col min="2" max="8" width="9.625" style="0" customWidth="1"/>
    <col min="9" max="9" width="11.625" style="0" customWidth="1"/>
    <col min="10" max="18" width="9.625" style="0" customWidth="1"/>
  </cols>
  <sheetData>
    <row r="1" spans="1:18" ht="13.5" customHeight="1">
      <c r="A1" s="19" t="s">
        <v>129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13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1" t="s">
        <v>130</v>
      </c>
    </row>
    <row r="3" spans="1:18" ht="13.5" customHeight="1" thickTop="1">
      <c r="A3" s="242" t="s">
        <v>131</v>
      </c>
      <c r="B3" s="243"/>
      <c r="C3" s="178" t="s">
        <v>132</v>
      </c>
      <c r="D3" s="178" t="s">
        <v>133</v>
      </c>
      <c r="E3" s="262" t="s">
        <v>134</v>
      </c>
      <c r="F3" s="169"/>
      <c r="G3" s="170"/>
      <c r="H3" s="254" t="s">
        <v>135</v>
      </c>
      <c r="I3" s="245" t="s">
        <v>136</v>
      </c>
      <c r="J3" s="246"/>
      <c r="K3" s="246"/>
      <c r="L3" s="246"/>
      <c r="M3" s="246"/>
      <c r="N3" s="246"/>
      <c r="O3" s="246"/>
      <c r="P3" s="246"/>
      <c r="Q3" s="247"/>
      <c r="R3" s="235" t="s">
        <v>137</v>
      </c>
    </row>
    <row r="4" spans="1:18" ht="13.5" customHeight="1">
      <c r="A4" s="244"/>
      <c r="B4" s="221"/>
      <c r="C4" s="179"/>
      <c r="D4" s="179"/>
      <c r="E4" s="263"/>
      <c r="F4" s="264"/>
      <c r="G4" s="265"/>
      <c r="H4" s="266"/>
      <c r="I4" s="270" t="s">
        <v>138</v>
      </c>
      <c r="J4" s="271"/>
      <c r="K4" s="272"/>
      <c r="L4" s="82" t="s">
        <v>139</v>
      </c>
      <c r="M4" s="82"/>
      <c r="N4" s="82" t="s">
        <v>140</v>
      </c>
      <c r="O4" s="82"/>
      <c r="P4" s="82" t="s">
        <v>141</v>
      </c>
      <c r="Q4" s="83"/>
      <c r="R4" s="268"/>
    </row>
    <row r="5" spans="1:18" ht="13.5" customHeight="1">
      <c r="A5" s="222"/>
      <c r="B5" s="202"/>
      <c r="C5" s="239"/>
      <c r="D5" s="239"/>
      <c r="E5" s="51" t="s">
        <v>142</v>
      </c>
      <c r="F5" s="51" t="s">
        <v>46</v>
      </c>
      <c r="G5" s="52" t="s">
        <v>47</v>
      </c>
      <c r="H5" s="267"/>
      <c r="I5" s="51" t="s">
        <v>142</v>
      </c>
      <c r="J5" s="51" t="s">
        <v>46</v>
      </c>
      <c r="K5" s="51" t="s">
        <v>47</v>
      </c>
      <c r="L5" s="51" t="s">
        <v>46</v>
      </c>
      <c r="M5" s="51" t="s">
        <v>47</v>
      </c>
      <c r="N5" s="51" t="s">
        <v>46</v>
      </c>
      <c r="O5" s="51" t="s">
        <v>47</v>
      </c>
      <c r="P5" s="51" t="s">
        <v>46</v>
      </c>
      <c r="Q5" s="52" t="s">
        <v>47</v>
      </c>
      <c r="R5" s="269"/>
    </row>
    <row r="6" spans="1:18" ht="13.5" customHeight="1">
      <c r="A6" s="27"/>
      <c r="B6" s="69"/>
      <c r="C6" s="27"/>
      <c r="D6" s="27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1:18" s="41" customFormat="1" ht="13.5" customHeight="1">
      <c r="A7" s="84"/>
      <c r="B7" s="53"/>
      <c r="C7" s="257" t="s">
        <v>143</v>
      </c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73"/>
    </row>
    <row r="8" spans="1:18" ht="13.5" customHeight="1">
      <c r="A8" s="240" t="s">
        <v>110</v>
      </c>
      <c r="B8" s="241"/>
      <c r="C8" s="86">
        <v>14527</v>
      </c>
      <c r="D8" s="29">
        <v>72812</v>
      </c>
      <c r="E8" s="29">
        <v>105048</v>
      </c>
      <c r="F8" s="29">
        <v>6234</v>
      </c>
      <c r="G8" s="29">
        <v>98814</v>
      </c>
      <c r="H8" s="29">
        <v>20744</v>
      </c>
      <c r="I8" s="29">
        <v>1778286</v>
      </c>
      <c r="J8" s="29">
        <v>901018</v>
      </c>
      <c r="K8" s="29">
        <v>877268</v>
      </c>
      <c r="L8" s="29">
        <v>182440</v>
      </c>
      <c r="M8" s="29">
        <v>175653</v>
      </c>
      <c r="N8" s="29">
        <v>349421</v>
      </c>
      <c r="O8" s="29">
        <v>342407</v>
      </c>
      <c r="P8" s="29">
        <v>369157</v>
      </c>
      <c r="Q8" s="29">
        <v>359208</v>
      </c>
      <c r="R8" s="29">
        <v>741362</v>
      </c>
    </row>
    <row r="9" spans="1:18" ht="13.5" customHeight="1">
      <c r="A9" s="240" t="s">
        <v>144</v>
      </c>
      <c r="B9" s="241"/>
      <c r="C9" s="86">
        <v>14451</v>
      </c>
      <c r="D9" s="29">
        <v>72898</v>
      </c>
      <c r="E9" s="29">
        <v>106067</v>
      </c>
      <c r="F9" s="29">
        <v>6282</v>
      </c>
      <c r="G9" s="29">
        <v>99785</v>
      </c>
      <c r="H9" s="29">
        <v>20728</v>
      </c>
      <c r="I9" s="29">
        <v>1773682</v>
      </c>
      <c r="J9" s="29">
        <v>898537</v>
      </c>
      <c r="K9" s="29">
        <v>875145</v>
      </c>
      <c r="L9" s="29">
        <v>189040</v>
      </c>
      <c r="M9" s="29">
        <v>181197</v>
      </c>
      <c r="N9" s="29">
        <v>331593</v>
      </c>
      <c r="O9" s="29">
        <v>325213</v>
      </c>
      <c r="P9" s="29">
        <v>377904</v>
      </c>
      <c r="Q9" s="29">
        <v>368735</v>
      </c>
      <c r="R9" s="29">
        <v>728334</v>
      </c>
    </row>
    <row r="10" spans="1:18" s="35" customFormat="1" ht="13.5" customHeight="1">
      <c r="A10" s="240" t="s">
        <v>145</v>
      </c>
      <c r="B10" s="241"/>
      <c r="C10" s="86">
        <v>14375</v>
      </c>
      <c r="D10" s="29">
        <v>73306</v>
      </c>
      <c r="E10" s="29">
        <v>106703</v>
      </c>
      <c r="F10" s="29">
        <v>6423</v>
      </c>
      <c r="G10" s="29">
        <v>100280</v>
      </c>
      <c r="H10" s="29">
        <v>20842</v>
      </c>
      <c r="I10" s="29">
        <v>1753422</v>
      </c>
      <c r="J10" s="29">
        <v>887924</v>
      </c>
      <c r="K10" s="29">
        <v>865498</v>
      </c>
      <c r="L10" s="29">
        <v>194611</v>
      </c>
      <c r="M10" s="29">
        <v>187187</v>
      </c>
      <c r="N10" s="29">
        <v>335878</v>
      </c>
      <c r="O10" s="29">
        <v>328854</v>
      </c>
      <c r="P10" s="29">
        <v>357435</v>
      </c>
      <c r="Q10" s="29">
        <v>349457</v>
      </c>
      <c r="R10" s="29">
        <v>747154</v>
      </c>
    </row>
    <row r="11" spans="1:18" s="35" customFormat="1" ht="13.5" customHeight="1">
      <c r="A11" s="240" t="s">
        <v>146</v>
      </c>
      <c r="B11" s="241"/>
      <c r="C11" s="86">
        <v>14279</v>
      </c>
      <c r="D11" s="86">
        <v>73834</v>
      </c>
      <c r="E11" s="29">
        <v>108051</v>
      </c>
      <c r="F11" s="29">
        <v>6541</v>
      </c>
      <c r="G11" s="29">
        <v>101510</v>
      </c>
      <c r="H11" s="29">
        <v>20822</v>
      </c>
      <c r="I11" s="29">
        <v>1769096</v>
      </c>
      <c r="J11" s="29">
        <v>895623</v>
      </c>
      <c r="K11" s="29">
        <v>873473</v>
      </c>
      <c r="L11" s="29">
        <v>203214</v>
      </c>
      <c r="M11" s="29">
        <v>195412</v>
      </c>
      <c r="N11" s="29">
        <v>331512</v>
      </c>
      <c r="O11" s="29">
        <v>325804</v>
      </c>
      <c r="P11" s="29">
        <v>360897</v>
      </c>
      <c r="Q11" s="29">
        <v>352257</v>
      </c>
      <c r="R11" s="29">
        <v>707642</v>
      </c>
    </row>
    <row r="12" spans="1:18" s="41" customFormat="1" ht="13.5" customHeight="1">
      <c r="A12" s="180" t="s">
        <v>147</v>
      </c>
      <c r="B12" s="181"/>
      <c r="C12" s="60">
        <v>14174</v>
      </c>
      <c r="D12" s="60">
        <v>73774</v>
      </c>
      <c r="E12" s="60">
        <v>108822</v>
      </c>
      <c r="F12" s="60">
        <v>6621</v>
      </c>
      <c r="G12" s="60">
        <v>102201</v>
      </c>
      <c r="H12" s="60">
        <v>20682</v>
      </c>
      <c r="I12" s="60">
        <v>1760494</v>
      </c>
      <c r="J12" s="60">
        <v>891753</v>
      </c>
      <c r="K12" s="60">
        <v>868741</v>
      </c>
      <c r="L12" s="60">
        <v>204545</v>
      </c>
      <c r="M12" s="60">
        <v>195698</v>
      </c>
      <c r="N12" s="60">
        <v>332697</v>
      </c>
      <c r="O12" s="60">
        <v>325934</v>
      </c>
      <c r="P12" s="60">
        <v>354511</v>
      </c>
      <c r="Q12" s="60">
        <v>347109</v>
      </c>
      <c r="R12" s="60">
        <v>712935</v>
      </c>
    </row>
    <row r="13" spans="1:18" ht="13.5" customHeight="1">
      <c r="A13" s="27"/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18" ht="13.5" customHeight="1">
      <c r="A14" s="174" t="s">
        <v>148</v>
      </c>
      <c r="B14" s="175"/>
      <c r="C14" s="79">
        <v>49</v>
      </c>
      <c r="D14" s="79">
        <v>229</v>
      </c>
      <c r="E14" s="79">
        <v>317</v>
      </c>
      <c r="F14" s="79">
        <v>39</v>
      </c>
      <c r="G14" s="79">
        <v>278</v>
      </c>
      <c r="H14" s="79">
        <v>39</v>
      </c>
      <c r="I14" s="79">
        <v>6718</v>
      </c>
      <c r="J14" s="79">
        <v>3366</v>
      </c>
      <c r="K14" s="79">
        <v>3352</v>
      </c>
      <c r="L14" s="79">
        <v>622</v>
      </c>
      <c r="M14" s="79">
        <v>607</v>
      </c>
      <c r="N14" s="79">
        <v>1360</v>
      </c>
      <c r="O14" s="79">
        <v>1362</v>
      </c>
      <c r="P14" s="79">
        <v>1384</v>
      </c>
      <c r="Q14" s="79">
        <v>1383</v>
      </c>
      <c r="R14" s="79">
        <v>2800</v>
      </c>
    </row>
    <row r="15" spans="1:18" ht="13.5" customHeight="1">
      <c r="A15" s="174" t="s">
        <v>149</v>
      </c>
      <c r="B15" s="175"/>
      <c r="C15" s="79">
        <v>5736</v>
      </c>
      <c r="D15" s="79">
        <v>17120</v>
      </c>
      <c r="E15" s="79">
        <v>25834</v>
      </c>
      <c r="F15" s="79">
        <v>707</v>
      </c>
      <c r="G15" s="79">
        <v>25127</v>
      </c>
      <c r="H15" s="79">
        <v>2278</v>
      </c>
      <c r="I15" s="79">
        <v>361136</v>
      </c>
      <c r="J15" s="79">
        <v>183449</v>
      </c>
      <c r="K15" s="79">
        <v>177687</v>
      </c>
      <c r="L15" s="79">
        <v>19898</v>
      </c>
      <c r="M15" s="79">
        <v>19409</v>
      </c>
      <c r="N15" s="79">
        <v>70386</v>
      </c>
      <c r="O15" s="79">
        <v>68300</v>
      </c>
      <c r="P15" s="79">
        <v>93165</v>
      </c>
      <c r="Q15" s="79">
        <v>89978</v>
      </c>
      <c r="R15" s="79">
        <v>188975</v>
      </c>
    </row>
    <row r="16" spans="1:18" ht="13.5" customHeight="1">
      <c r="A16" s="174" t="s">
        <v>150</v>
      </c>
      <c r="B16" s="175"/>
      <c r="C16" s="79">
        <v>8389</v>
      </c>
      <c r="D16" s="79">
        <v>56425</v>
      </c>
      <c r="E16" s="79">
        <v>82671</v>
      </c>
      <c r="F16" s="79">
        <v>5875</v>
      </c>
      <c r="G16" s="79">
        <v>76796</v>
      </c>
      <c r="H16" s="79">
        <v>18365</v>
      </c>
      <c r="I16" s="79">
        <v>1392640</v>
      </c>
      <c r="J16" s="79">
        <v>704938</v>
      </c>
      <c r="K16" s="79">
        <v>687702</v>
      </c>
      <c r="L16" s="79">
        <v>184025</v>
      </c>
      <c r="M16" s="79">
        <v>175682</v>
      </c>
      <c r="N16" s="79">
        <v>260951</v>
      </c>
      <c r="O16" s="79">
        <v>256272</v>
      </c>
      <c r="P16" s="79">
        <v>259962</v>
      </c>
      <c r="Q16" s="79">
        <v>255748</v>
      </c>
      <c r="R16" s="79">
        <v>521160</v>
      </c>
    </row>
    <row r="17" spans="1:18" ht="13.5" customHeight="1">
      <c r="A17" s="27"/>
      <c r="B17" s="2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spans="1:18" s="41" customFormat="1" ht="13.5" customHeight="1">
      <c r="A18" s="84"/>
      <c r="B18" s="53"/>
      <c r="C18" s="252" t="s">
        <v>151</v>
      </c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74"/>
    </row>
    <row r="19" spans="1:18" ht="13.5" customHeight="1">
      <c r="A19" s="240" t="s">
        <v>110</v>
      </c>
      <c r="B19" s="241"/>
      <c r="C19" s="29">
        <v>130</v>
      </c>
      <c r="D19" s="29">
        <v>364</v>
      </c>
      <c r="E19" s="29">
        <v>576</v>
      </c>
      <c r="F19" s="29">
        <v>46</v>
      </c>
      <c r="G19" s="29">
        <v>530</v>
      </c>
      <c r="H19" s="29">
        <v>42</v>
      </c>
      <c r="I19" s="29">
        <v>7637</v>
      </c>
      <c r="J19" s="29">
        <v>3829</v>
      </c>
      <c r="K19" s="29">
        <v>3808</v>
      </c>
      <c r="L19" s="29">
        <v>428</v>
      </c>
      <c r="M19" s="29">
        <v>415</v>
      </c>
      <c r="N19" s="29">
        <v>1605</v>
      </c>
      <c r="O19" s="29">
        <v>1597</v>
      </c>
      <c r="P19" s="29">
        <v>1796</v>
      </c>
      <c r="Q19" s="29">
        <v>1796</v>
      </c>
      <c r="R19" s="29">
        <v>3550</v>
      </c>
    </row>
    <row r="20" spans="1:18" ht="13.5" customHeight="1">
      <c r="A20" s="240" t="s">
        <v>144</v>
      </c>
      <c r="B20" s="241"/>
      <c r="C20" s="29">
        <v>130</v>
      </c>
      <c r="D20" s="29">
        <v>365</v>
      </c>
      <c r="E20" s="29">
        <v>574</v>
      </c>
      <c r="F20" s="29">
        <v>49</v>
      </c>
      <c r="G20" s="29">
        <v>525</v>
      </c>
      <c r="H20" s="29">
        <v>46</v>
      </c>
      <c r="I20" s="29">
        <v>7427</v>
      </c>
      <c r="J20" s="29">
        <v>3729</v>
      </c>
      <c r="K20" s="29">
        <v>3698</v>
      </c>
      <c r="L20" s="29">
        <v>457</v>
      </c>
      <c r="M20" s="29">
        <v>429</v>
      </c>
      <c r="N20" s="29">
        <v>1572</v>
      </c>
      <c r="O20" s="29">
        <v>1578</v>
      </c>
      <c r="P20" s="29">
        <v>1700</v>
      </c>
      <c r="Q20" s="29">
        <v>1691</v>
      </c>
      <c r="R20" s="29">
        <v>3662</v>
      </c>
    </row>
    <row r="21" spans="1:18" s="35" customFormat="1" ht="13.5" customHeight="1">
      <c r="A21" s="240" t="s">
        <v>145</v>
      </c>
      <c r="B21" s="241"/>
      <c r="C21" s="29">
        <v>130</v>
      </c>
      <c r="D21" s="29">
        <v>378</v>
      </c>
      <c r="E21" s="29">
        <v>588</v>
      </c>
      <c r="F21" s="29">
        <v>55</v>
      </c>
      <c r="G21" s="29">
        <v>533</v>
      </c>
      <c r="H21" s="29">
        <v>41</v>
      </c>
      <c r="I21" s="29">
        <v>7202</v>
      </c>
      <c r="J21" s="29">
        <v>3619</v>
      </c>
      <c r="K21" s="29">
        <v>3583</v>
      </c>
      <c r="L21" s="29">
        <v>484</v>
      </c>
      <c r="M21" s="29">
        <v>466</v>
      </c>
      <c r="N21" s="29">
        <v>1472</v>
      </c>
      <c r="O21" s="29">
        <v>1448</v>
      </c>
      <c r="P21" s="29">
        <v>1663</v>
      </c>
      <c r="Q21" s="29">
        <v>1669</v>
      </c>
      <c r="R21" s="29">
        <v>3419</v>
      </c>
    </row>
    <row r="22" spans="1:18" s="35" customFormat="1" ht="13.5" customHeight="1">
      <c r="A22" s="240" t="s">
        <v>146</v>
      </c>
      <c r="B22" s="241"/>
      <c r="C22" s="29">
        <v>126</v>
      </c>
      <c r="D22" s="29">
        <v>370</v>
      </c>
      <c r="E22" s="29">
        <v>578</v>
      </c>
      <c r="F22" s="29">
        <v>48</v>
      </c>
      <c r="G22" s="29">
        <v>530</v>
      </c>
      <c r="H22" s="29">
        <v>39</v>
      </c>
      <c r="I22" s="29">
        <v>7029</v>
      </c>
      <c r="J22" s="29">
        <v>3474</v>
      </c>
      <c r="K22" s="29">
        <v>3555</v>
      </c>
      <c r="L22" s="29">
        <v>503</v>
      </c>
      <c r="M22" s="29">
        <v>547</v>
      </c>
      <c r="N22" s="29">
        <v>1417</v>
      </c>
      <c r="O22" s="29">
        <v>1481</v>
      </c>
      <c r="P22" s="29">
        <v>1554</v>
      </c>
      <c r="Q22" s="29">
        <v>1527</v>
      </c>
      <c r="R22" s="29">
        <v>3343</v>
      </c>
    </row>
    <row r="23" spans="1:18" s="41" customFormat="1" ht="13.5" customHeight="1">
      <c r="A23" s="180" t="s">
        <v>147</v>
      </c>
      <c r="B23" s="181"/>
      <c r="C23" s="60">
        <v>126</v>
      </c>
      <c r="D23" s="60">
        <v>383</v>
      </c>
      <c r="E23" s="60">
        <v>602</v>
      </c>
      <c r="F23" s="60">
        <v>48</v>
      </c>
      <c r="G23" s="60">
        <v>554</v>
      </c>
      <c r="H23" s="60">
        <v>33</v>
      </c>
      <c r="I23" s="60">
        <v>6965</v>
      </c>
      <c r="J23" s="60">
        <v>3448</v>
      </c>
      <c r="K23" s="60">
        <v>3517</v>
      </c>
      <c r="L23" s="60">
        <v>590</v>
      </c>
      <c r="M23" s="60">
        <v>588</v>
      </c>
      <c r="N23" s="60">
        <v>1341</v>
      </c>
      <c r="O23" s="60">
        <v>1382</v>
      </c>
      <c r="P23" s="60">
        <v>1517</v>
      </c>
      <c r="Q23" s="60">
        <v>1547</v>
      </c>
      <c r="R23" s="60">
        <v>3088</v>
      </c>
    </row>
    <row r="24" spans="1:18" ht="13.5" customHeight="1">
      <c r="A24" s="27"/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ht="13.5" customHeight="1">
      <c r="A25" s="174" t="s">
        <v>148</v>
      </c>
      <c r="B25" s="175"/>
      <c r="C25" s="79">
        <v>1</v>
      </c>
      <c r="D25" s="79">
        <v>5</v>
      </c>
      <c r="E25" s="79">
        <v>7</v>
      </c>
      <c r="F25" s="79">
        <v>2</v>
      </c>
      <c r="G25" s="79">
        <v>5</v>
      </c>
      <c r="H25" s="87">
        <v>0</v>
      </c>
      <c r="I25" s="79">
        <v>141</v>
      </c>
      <c r="J25" s="79">
        <v>65</v>
      </c>
      <c r="K25" s="79">
        <v>76</v>
      </c>
      <c r="L25" s="79">
        <v>10</v>
      </c>
      <c r="M25" s="79">
        <v>10</v>
      </c>
      <c r="N25" s="79">
        <v>24</v>
      </c>
      <c r="O25" s="79">
        <v>34</v>
      </c>
      <c r="P25" s="79">
        <v>31</v>
      </c>
      <c r="Q25" s="79">
        <v>32</v>
      </c>
      <c r="R25" s="79">
        <v>68</v>
      </c>
    </row>
    <row r="26" spans="1:19" ht="13.5" customHeight="1">
      <c r="A26" s="174" t="s">
        <v>149</v>
      </c>
      <c r="B26" s="175"/>
      <c r="C26" s="79">
        <v>108</v>
      </c>
      <c r="D26" s="79">
        <v>312</v>
      </c>
      <c r="E26" s="79">
        <v>495</v>
      </c>
      <c r="F26" s="79">
        <v>35</v>
      </c>
      <c r="G26" s="79">
        <v>460</v>
      </c>
      <c r="H26" s="79">
        <v>12</v>
      </c>
      <c r="I26" s="79">
        <v>5619</v>
      </c>
      <c r="J26" s="79">
        <v>2792</v>
      </c>
      <c r="K26" s="79">
        <v>2827</v>
      </c>
      <c r="L26" s="79">
        <v>400</v>
      </c>
      <c r="M26" s="79">
        <v>409</v>
      </c>
      <c r="N26" s="79">
        <v>1120</v>
      </c>
      <c r="O26" s="79">
        <v>1146</v>
      </c>
      <c r="P26" s="79">
        <v>1272</v>
      </c>
      <c r="Q26" s="79">
        <v>1272</v>
      </c>
      <c r="R26" s="79">
        <v>2603</v>
      </c>
      <c r="S26" s="88"/>
    </row>
    <row r="27" spans="1:18" ht="13.5" customHeight="1">
      <c r="A27" s="174" t="s">
        <v>150</v>
      </c>
      <c r="B27" s="175"/>
      <c r="C27" s="79">
        <v>17</v>
      </c>
      <c r="D27" s="79">
        <v>66</v>
      </c>
      <c r="E27" s="79">
        <v>100</v>
      </c>
      <c r="F27" s="79">
        <v>11</v>
      </c>
      <c r="G27" s="79">
        <v>89</v>
      </c>
      <c r="H27" s="79">
        <v>21</v>
      </c>
      <c r="I27" s="79">
        <v>1205</v>
      </c>
      <c r="J27" s="79">
        <v>591</v>
      </c>
      <c r="K27" s="79">
        <v>614</v>
      </c>
      <c r="L27" s="79">
        <v>180</v>
      </c>
      <c r="M27" s="79">
        <v>169</v>
      </c>
      <c r="N27" s="79">
        <v>197</v>
      </c>
      <c r="O27" s="79">
        <v>202</v>
      </c>
      <c r="P27" s="79">
        <v>214</v>
      </c>
      <c r="Q27" s="79">
        <v>423</v>
      </c>
      <c r="R27" s="79">
        <v>417</v>
      </c>
    </row>
    <row r="28" spans="1:18" ht="13.5" customHeight="1">
      <c r="A28" s="27"/>
      <c r="B28" s="28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</row>
    <row r="29" spans="1:18" ht="13.5" customHeight="1">
      <c r="A29" s="20">
        <v>201</v>
      </c>
      <c r="B29" s="44" t="s">
        <v>152</v>
      </c>
      <c r="C29" s="79">
        <v>26</v>
      </c>
      <c r="D29" s="79">
        <v>93</v>
      </c>
      <c r="E29" s="79">
        <v>140</v>
      </c>
      <c r="F29" s="79">
        <v>6</v>
      </c>
      <c r="G29" s="79">
        <v>134</v>
      </c>
      <c r="H29" s="79">
        <v>6</v>
      </c>
      <c r="I29" s="79">
        <v>2030</v>
      </c>
      <c r="J29" s="79">
        <v>995</v>
      </c>
      <c r="K29" s="79">
        <v>1035</v>
      </c>
      <c r="L29" s="79">
        <v>170</v>
      </c>
      <c r="M29" s="79">
        <v>160</v>
      </c>
      <c r="N29" s="79">
        <v>405</v>
      </c>
      <c r="O29" s="79">
        <v>401</v>
      </c>
      <c r="P29" s="79">
        <v>420</v>
      </c>
      <c r="Q29" s="79">
        <v>474</v>
      </c>
      <c r="R29" s="79">
        <v>895</v>
      </c>
    </row>
    <row r="30" spans="1:18" ht="13.5" customHeight="1">
      <c r="A30" s="20">
        <v>202</v>
      </c>
      <c r="B30" s="44" t="s">
        <v>153</v>
      </c>
      <c r="C30" s="79">
        <v>8</v>
      </c>
      <c r="D30" s="79">
        <v>24</v>
      </c>
      <c r="E30" s="79">
        <v>42</v>
      </c>
      <c r="F30" s="79">
        <v>7</v>
      </c>
      <c r="G30" s="79">
        <v>35</v>
      </c>
      <c r="H30" s="79">
        <v>9</v>
      </c>
      <c r="I30" s="79">
        <v>433</v>
      </c>
      <c r="J30" s="79">
        <v>210</v>
      </c>
      <c r="K30" s="79">
        <v>223</v>
      </c>
      <c r="L30" s="79">
        <v>47</v>
      </c>
      <c r="M30" s="79">
        <v>37</v>
      </c>
      <c r="N30" s="79">
        <v>75</v>
      </c>
      <c r="O30" s="79">
        <v>87</v>
      </c>
      <c r="P30" s="79">
        <v>88</v>
      </c>
      <c r="Q30" s="79">
        <v>99</v>
      </c>
      <c r="R30" s="79">
        <v>202</v>
      </c>
    </row>
    <row r="31" spans="1:18" ht="13.5" customHeight="1">
      <c r="A31" s="20">
        <v>203</v>
      </c>
      <c r="B31" s="44" t="s">
        <v>154</v>
      </c>
      <c r="C31" s="79">
        <v>16</v>
      </c>
      <c r="D31" s="79">
        <v>53</v>
      </c>
      <c r="E31" s="79">
        <v>90</v>
      </c>
      <c r="F31" s="79">
        <v>4</v>
      </c>
      <c r="G31" s="79">
        <v>86</v>
      </c>
      <c r="H31" s="87">
        <v>0</v>
      </c>
      <c r="I31" s="79">
        <v>1134</v>
      </c>
      <c r="J31" s="79">
        <v>560</v>
      </c>
      <c r="K31" s="79">
        <v>574</v>
      </c>
      <c r="L31" s="79">
        <v>84</v>
      </c>
      <c r="M31" s="79">
        <v>100</v>
      </c>
      <c r="N31" s="79">
        <v>218</v>
      </c>
      <c r="O31" s="79">
        <v>225</v>
      </c>
      <c r="P31" s="79">
        <v>258</v>
      </c>
      <c r="Q31" s="79">
        <v>249</v>
      </c>
      <c r="R31" s="79">
        <v>518</v>
      </c>
    </row>
    <row r="32" spans="1:18" ht="13.5" customHeight="1">
      <c r="A32" s="20">
        <v>204</v>
      </c>
      <c r="B32" s="44" t="s">
        <v>155</v>
      </c>
      <c r="C32" s="79">
        <v>6</v>
      </c>
      <c r="D32" s="79">
        <v>22</v>
      </c>
      <c r="E32" s="79">
        <v>29</v>
      </c>
      <c r="F32" s="79">
        <v>4</v>
      </c>
      <c r="G32" s="79">
        <v>25</v>
      </c>
      <c r="H32" s="79">
        <v>7</v>
      </c>
      <c r="I32" s="79">
        <v>330</v>
      </c>
      <c r="J32" s="79">
        <v>155</v>
      </c>
      <c r="K32" s="79">
        <v>175</v>
      </c>
      <c r="L32" s="79">
        <v>42</v>
      </c>
      <c r="M32" s="79">
        <v>50</v>
      </c>
      <c r="N32" s="79">
        <v>46</v>
      </c>
      <c r="O32" s="79">
        <v>65</v>
      </c>
      <c r="P32" s="79">
        <v>67</v>
      </c>
      <c r="Q32" s="79">
        <v>60</v>
      </c>
      <c r="R32" s="79">
        <v>122</v>
      </c>
    </row>
    <row r="33" spans="1:18" ht="13.5" customHeight="1">
      <c r="A33" s="20">
        <v>205</v>
      </c>
      <c r="B33" s="44" t="s">
        <v>156</v>
      </c>
      <c r="C33" s="79">
        <v>4</v>
      </c>
      <c r="D33" s="79">
        <v>8</v>
      </c>
      <c r="E33" s="79">
        <v>16</v>
      </c>
      <c r="F33" s="79">
        <v>2</v>
      </c>
      <c r="G33" s="79">
        <v>14</v>
      </c>
      <c r="H33" s="79">
        <v>3</v>
      </c>
      <c r="I33" s="79">
        <v>142</v>
      </c>
      <c r="J33" s="79">
        <v>77</v>
      </c>
      <c r="K33" s="79">
        <v>65</v>
      </c>
      <c r="L33" s="79">
        <v>16</v>
      </c>
      <c r="M33" s="79">
        <v>10</v>
      </c>
      <c r="N33" s="79">
        <v>23</v>
      </c>
      <c r="O33" s="79">
        <v>25</v>
      </c>
      <c r="P33" s="79">
        <v>38</v>
      </c>
      <c r="Q33" s="79">
        <v>30</v>
      </c>
      <c r="R33" s="79">
        <v>56</v>
      </c>
    </row>
    <row r="34" spans="1:18" ht="13.5" customHeight="1">
      <c r="A34" s="20">
        <v>206</v>
      </c>
      <c r="B34" s="44" t="s">
        <v>157</v>
      </c>
      <c r="C34" s="79">
        <v>5</v>
      </c>
      <c r="D34" s="79">
        <v>17</v>
      </c>
      <c r="E34" s="79">
        <v>22</v>
      </c>
      <c r="F34" s="79">
        <v>5</v>
      </c>
      <c r="G34" s="79">
        <v>17</v>
      </c>
      <c r="H34" s="87">
        <v>0</v>
      </c>
      <c r="I34" s="79">
        <v>239</v>
      </c>
      <c r="J34" s="79">
        <v>127</v>
      </c>
      <c r="K34" s="79">
        <v>112</v>
      </c>
      <c r="L34" s="79">
        <v>31</v>
      </c>
      <c r="M34" s="79">
        <v>18</v>
      </c>
      <c r="N34" s="79">
        <v>54</v>
      </c>
      <c r="O34" s="79">
        <v>48</v>
      </c>
      <c r="P34" s="79">
        <v>42</v>
      </c>
      <c r="Q34" s="79">
        <v>46</v>
      </c>
      <c r="R34" s="79">
        <v>96</v>
      </c>
    </row>
    <row r="35" spans="1:18" ht="13.5" customHeight="1">
      <c r="A35" s="20">
        <v>207</v>
      </c>
      <c r="B35" s="44" t="s">
        <v>158</v>
      </c>
      <c r="C35" s="79">
        <v>2</v>
      </c>
      <c r="D35" s="79">
        <v>6</v>
      </c>
      <c r="E35" s="79">
        <v>10</v>
      </c>
      <c r="F35" s="79">
        <v>1</v>
      </c>
      <c r="G35" s="79">
        <v>9</v>
      </c>
      <c r="H35" s="79">
        <v>1</v>
      </c>
      <c r="I35" s="79">
        <v>101</v>
      </c>
      <c r="J35" s="79">
        <v>46</v>
      </c>
      <c r="K35" s="79">
        <v>55</v>
      </c>
      <c r="L35" s="87">
        <v>0</v>
      </c>
      <c r="M35" s="87">
        <v>0</v>
      </c>
      <c r="N35" s="79">
        <v>16</v>
      </c>
      <c r="O35" s="79">
        <v>24</v>
      </c>
      <c r="P35" s="79">
        <v>30</v>
      </c>
      <c r="Q35" s="79">
        <v>31</v>
      </c>
      <c r="R35" s="79">
        <v>41</v>
      </c>
    </row>
    <row r="36" spans="1:18" ht="13.5" customHeight="1">
      <c r="A36" s="20">
        <v>208</v>
      </c>
      <c r="B36" s="44" t="s">
        <v>159</v>
      </c>
      <c r="C36" s="79">
        <v>3</v>
      </c>
      <c r="D36" s="79">
        <v>18</v>
      </c>
      <c r="E36" s="79">
        <v>30</v>
      </c>
      <c r="F36" s="79">
        <v>3</v>
      </c>
      <c r="G36" s="79">
        <v>27</v>
      </c>
      <c r="H36" s="79">
        <v>5</v>
      </c>
      <c r="I36" s="79">
        <v>445</v>
      </c>
      <c r="J36" s="79">
        <v>201</v>
      </c>
      <c r="K36" s="79">
        <v>244</v>
      </c>
      <c r="L36" s="79">
        <v>49</v>
      </c>
      <c r="M36" s="79">
        <v>64</v>
      </c>
      <c r="N36" s="79">
        <v>66</v>
      </c>
      <c r="O36" s="79">
        <v>89</v>
      </c>
      <c r="P36" s="79">
        <v>86</v>
      </c>
      <c r="Q36" s="79">
        <v>91</v>
      </c>
      <c r="R36" s="79">
        <v>190</v>
      </c>
    </row>
    <row r="37" spans="1:18" ht="13.5" customHeight="1">
      <c r="A37" s="27"/>
      <c r="B37" s="28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8" spans="1:18" ht="13.5" customHeight="1">
      <c r="A38" s="89">
        <v>301</v>
      </c>
      <c r="B38" s="44" t="s">
        <v>160</v>
      </c>
      <c r="C38" s="79">
        <v>3</v>
      </c>
      <c r="D38" s="79">
        <v>9</v>
      </c>
      <c r="E38" s="79">
        <v>15</v>
      </c>
      <c r="F38" s="79">
        <v>1</v>
      </c>
      <c r="G38" s="79">
        <v>14</v>
      </c>
      <c r="H38" s="87">
        <v>0</v>
      </c>
      <c r="I38" s="79">
        <v>86</v>
      </c>
      <c r="J38" s="79">
        <v>44</v>
      </c>
      <c r="K38" s="79">
        <v>42</v>
      </c>
      <c r="L38" s="79">
        <v>9</v>
      </c>
      <c r="M38" s="79">
        <v>11</v>
      </c>
      <c r="N38" s="79">
        <v>14</v>
      </c>
      <c r="O38" s="79">
        <v>15</v>
      </c>
      <c r="P38" s="79">
        <v>21</v>
      </c>
      <c r="Q38" s="79">
        <v>16</v>
      </c>
      <c r="R38" s="79">
        <v>44</v>
      </c>
    </row>
    <row r="39" spans="1:18" ht="13.5" customHeight="1">
      <c r="A39" s="89">
        <v>304</v>
      </c>
      <c r="B39" s="44" t="s">
        <v>161</v>
      </c>
      <c r="C39" s="79">
        <v>3</v>
      </c>
      <c r="D39" s="79">
        <v>5</v>
      </c>
      <c r="E39" s="79">
        <v>9</v>
      </c>
      <c r="F39" s="87">
        <v>0</v>
      </c>
      <c r="G39" s="79">
        <v>9</v>
      </c>
      <c r="H39" s="87">
        <v>0</v>
      </c>
      <c r="I39" s="79">
        <v>142</v>
      </c>
      <c r="J39" s="79">
        <v>71</v>
      </c>
      <c r="K39" s="79">
        <v>71</v>
      </c>
      <c r="L39" s="87">
        <v>0</v>
      </c>
      <c r="M39" s="87">
        <v>0</v>
      </c>
      <c r="N39" s="79">
        <v>42</v>
      </c>
      <c r="O39" s="79">
        <v>30</v>
      </c>
      <c r="P39" s="79">
        <v>29</v>
      </c>
      <c r="Q39" s="79">
        <v>41</v>
      </c>
      <c r="R39" s="79">
        <v>70</v>
      </c>
    </row>
    <row r="40" spans="1:18" ht="13.5" customHeight="1">
      <c r="A40" s="89">
        <v>305</v>
      </c>
      <c r="B40" s="44" t="s">
        <v>162</v>
      </c>
      <c r="C40" s="79">
        <v>1</v>
      </c>
      <c r="D40" s="79">
        <v>3</v>
      </c>
      <c r="E40" s="79">
        <v>6</v>
      </c>
      <c r="F40" s="79">
        <v>1</v>
      </c>
      <c r="G40" s="79">
        <v>5</v>
      </c>
      <c r="H40" s="87">
        <v>0</v>
      </c>
      <c r="I40" s="88">
        <v>48</v>
      </c>
      <c r="J40" s="79">
        <v>23</v>
      </c>
      <c r="K40" s="79">
        <v>25</v>
      </c>
      <c r="L40" s="79">
        <v>7</v>
      </c>
      <c r="M40" s="79">
        <v>7</v>
      </c>
      <c r="N40" s="79">
        <v>6</v>
      </c>
      <c r="O40" s="79">
        <v>10</v>
      </c>
      <c r="P40" s="79">
        <v>10</v>
      </c>
      <c r="Q40" s="79">
        <v>8</v>
      </c>
      <c r="R40" s="79">
        <v>26</v>
      </c>
    </row>
    <row r="41" spans="1:18" ht="13.5" customHeight="1">
      <c r="A41" s="89">
        <v>306</v>
      </c>
      <c r="B41" s="44" t="s">
        <v>163</v>
      </c>
      <c r="C41" s="79">
        <v>2</v>
      </c>
      <c r="D41" s="79">
        <v>4</v>
      </c>
      <c r="E41" s="79">
        <v>7</v>
      </c>
      <c r="F41" s="87">
        <v>0</v>
      </c>
      <c r="G41" s="79">
        <v>7</v>
      </c>
      <c r="H41" s="87">
        <v>0</v>
      </c>
      <c r="I41" s="79">
        <v>73</v>
      </c>
      <c r="J41" s="79">
        <v>32</v>
      </c>
      <c r="K41" s="79">
        <v>41</v>
      </c>
      <c r="L41" s="79">
        <v>10</v>
      </c>
      <c r="M41" s="79">
        <v>9</v>
      </c>
      <c r="N41" s="79">
        <v>8</v>
      </c>
      <c r="O41" s="79">
        <v>20</v>
      </c>
      <c r="P41" s="79">
        <v>14</v>
      </c>
      <c r="Q41" s="79">
        <v>12</v>
      </c>
      <c r="R41" s="79">
        <v>31</v>
      </c>
    </row>
    <row r="42" spans="1:18" ht="13.5" customHeight="1">
      <c r="A42" s="89">
        <v>307</v>
      </c>
      <c r="B42" s="44" t="s">
        <v>164</v>
      </c>
      <c r="C42" s="79">
        <v>2</v>
      </c>
      <c r="D42" s="79">
        <v>8</v>
      </c>
      <c r="E42" s="79">
        <v>8</v>
      </c>
      <c r="F42" s="87">
        <v>0</v>
      </c>
      <c r="G42" s="79">
        <v>8</v>
      </c>
      <c r="H42" s="79">
        <v>1</v>
      </c>
      <c r="I42" s="79">
        <v>154</v>
      </c>
      <c r="J42" s="79">
        <v>80</v>
      </c>
      <c r="K42" s="79">
        <v>74</v>
      </c>
      <c r="L42" s="79">
        <v>14</v>
      </c>
      <c r="M42" s="79">
        <v>14</v>
      </c>
      <c r="N42" s="79">
        <v>32</v>
      </c>
      <c r="O42" s="79">
        <v>23</v>
      </c>
      <c r="P42" s="79">
        <v>34</v>
      </c>
      <c r="Q42" s="79">
        <v>37</v>
      </c>
      <c r="R42" s="79">
        <v>67</v>
      </c>
    </row>
    <row r="43" spans="1:18" ht="13.5" customHeight="1">
      <c r="A43" s="27"/>
      <c r="B43" s="28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</row>
    <row r="44" spans="1:18" ht="13.5" customHeight="1">
      <c r="A44" s="89">
        <v>321</v>
      </c>
      <c r="B44" s="44" t="s">
        <v>165</v>
      </c>
      <c r="C44" s="79">
        <v>1</v>
      </c>
      <c r="D44" s="79">
        <v>3</v>
      </c>
      <c r="E44" s="79">
        <v>5</v>
      </c>
      <c r="F44" s="79">
        <v>2</v>
      </c>
      <c r="G44" s="79">
        <v>3</v>
      </c>
      <c r="H44" s="87">
        <v>0</v>
      </c>
      <c r="I44" s="79">
        <v>56</v>
      </c>
      <c r="J44" s="79">
        <v>27</v>
      </c>
      <c r="K44" s="79">
        <v>29</v>
      </c>
      <c r="L44" s="79">
        <v>5</v>
      </c>
      <c r="M44" s="79">
        <v>8</v>
      </c>
      <c r="N44" s="79">
        <v>9</v>
      </c>
      <c r="O44" s="79">
        <v>15</v>
      </c>
      <c r="P44" s="79">
        <v>13</v>
      </c>
      <c r="Q44" s="79">
        <v>6</v>
      </c>
      <c r="R44" s="79">
        <v>30</v>
      </c>
    </row>
    <row r="45" spans="1:18" ht="13.5" customHeight="1">
      <c r="A45" s="27"/>
      <c r="B45" s="28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</row>
    <row r="46" spans="1:18" ht="13.5" customHeight="1">
      <c r="A46" s="89">
        <v>341</v>
      </c>
      <c r="B46" s="44" t="s">
        <v>166</v>
      </c>
      <c r="C46" s="79">
        <v>6</v>
      </c>
      <c r="D46" s="79">
        <v>8</v>
      </c>
      <c r="E46" s="79">
        <v>21</v>
      </c>
      <c r="F46" s="79">
        <v>3</v>
      </c>
      <c r="G46" s="79">
        <v>18</v>
      </c>
      <c r="H46" s="87">
        <v>0</v>
      </c>
      <c r="I46" s="79">
        <v>114</v>
      </c>
      <c r="J46" s="79">
        <v>68</v>
      </c>
      <c r="K46" s="79">
        <v>46</v>
      </c>
      <c r="L46" s="87">
        <v>0</v>
      </c>
      <c r="M46" s="87">
        <v>0</v>
      </c>
      <c r="N46" s="79">
        <v>23</v>
      </c>
      <c r="O46" s="79">
        <v>18</v>
      </c>
      <c r="P46" s="79">
        <v>45</v>
      </c>
      <c r="Q46" s="79">
        <v>28</v>
      </c>
      <c r="R46" s="79">
        <v>57</v>
      </c>
    </row>
    <row r="47" spans="1:18" ht="13.5" customHeight="1">
      <c r="A47" s="89">
        <v>342</v>
      </c>
      <c r="B47" s="44" t="s">
        <v>167</v>
      </c>
      <c r="C47" s="79">
        <v>4</v>
      </c>
      <c r="D47" s="79">
        <v>8</v>
      </c>
      <c r="E47" s="79">
        <v>13</v>
      </c>
      <c r="F47" s="87">
        <v>0</v>
      </c>
      <c r="G47" s="79">
        <v>13</v>
      </c>
      <c r="H47" s="87">
        <v>0</v>
      </c>
      <c r="I47" s="79">
        <v>93</v>
      </c>
      <c r="J47" s="79">
        <v>46</v>
      </c>
      <c r="K47" s="79">
        <v>47</v>
      </c>
      <c r="L47" s="87">
        <v>0</v>
      </c>
      <c r="M47" s="87">
        <v>0</v>
      </c>
      <c r="N47" s="79">
        <v>25</v>
      </c>
      <c r="O47" s="79">
        <v>17</v>
      </c>
      <c r="P47" s="79">
        <v>21</v>
      </c>
      <c r="Q47" s="79">
        <v>30</v>
      </c>
      <c r="R47" s="79">
        <v>57</v>
      </c>
    </row>
    <row r="48" spans="1:18" ht="13.5" customHeight="1">
      <c r="A48" s="27"/>
      <c r="B48" s="28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</row>
    <row r="49" spans="1:18" ht="13.5" customHeight="1">
      <c r="A49" s="89">
        <v>361</v>
      </c>
      <c r="B49" s="44" t="s">
        <v>168</v>
      </c>
      <c r="C49" s="79">
        <v>6</v>
      </c>
      <c r="D49" s="79">
        <v>16</v>
      </c>
      <c r="E49" s="79">
        <v>23</v>
      </c>
      <c r="F49" s="87">
        <v>0</v>
      </c>
      <c r="G49" s="79">
        <v>23</v>
      </c>
      <c r="H49" s="87">
        <v>0</v>
      </c>
      <c r="I49" s="79">
        <v>217</v>
      </c>
      <c r="J49" s="79">
        <v>110</v>
      </c>
      <c r="K49" s="79">
        <v>107</v>
      </c>
      <c r="L49" s="79">
        <v>23</v>
      </c>
      <c r="M49" s="79">
        <v>21</v>
      </c>
      <c r="N49" s="79">
        <v>32</v>
      </c>
      <c r="O49" s="79">
        <v>42</v>
      </c>
      <c r="P49" s="79">
        <v>55</v>
      </c>
      <c r="Q49" s="79">
        <v>44</v>
      </c>
      <c r="R49" s="79">
        <v>94</v>
      </c>
    </row>
    <row r="50" spans="1:18" ht="13.5" customHeight="1">
      <c r="A50" s="89">
        <v>362</v>
      </c>
      <c r="B50" s="44" t="s">
        <v>169</v>
      </c>
      <c r="C50" s="79">
        <v>1</v>
      </c>
      <c r="D50" s="79">
        <v>4</v>
      </c>
      <c r="E50" s="79">
        <v>6</v>
      </c>
      <c r="F50" s="87">
        <v>0</v>
      </c>
      <c r="G50" s="79">
        <v>6</v>
      </c>
      <c r="H50" s="87">
        <v>0</v>
      </c>
      <c r="I50" s="79">
        <v>121</v>
      </c>
      <c r="J50" s="79">
        <v>62</v>
      </c>
      <c r="K50" s="79">
        <v>59</v>
      </c>
      <c r="L50" s="87">
        <v>0</v>
      </c>
      <c r="M50" s="87">
        <v>0</v>
      </c>
      <c r="N50" s="79">
        <v>29</v>
      </c>
      <c r="O50" s="79">
        <v>33</v>
      </c>
      <c r="P50" s="79">
        <v>33</v>
      </c>
      <c r="Q50" s="79">
        <v>26</v>
      </c>
      <c r="R50" s="79">
        <v>55</v>
      </c>
    </row>
    <row r="51" spans="1:18" ht="13.5" customHeight="1">
      <c r="A51" s="89">
        <v>363</v>
      </c>
      <c r="B51" s="44" t="s">
        <v>170</v>
      </c>
      <c r="C51" s="79">
        <v>5</v>
      </c>
      <c r="D51" s="79">
        <v>13</v>
      </c>
      <c r="E51" s="79">
        <v>18</v>
      </c>
      <c r="F51" s="87">
        <v>0</v>
      </c>
      <c r="G51" s="79">
        <v>18</v>
      </c>
      <c r="H51" s="87">
        <v>0</v>
      </c>
      <c r="I51" s="79">
        <v>191</v>
      </c>
      <c r="J51" s="79">
        <v>101</v>
      </c>
      <c r="K51" s="79">
        <v>90</v>
      </c>
      <c r="L51" s="79">
        <v>24</v>
      </c>
      <c r="M51" s="79">
        <v>18</v>
      </c>
      <c r="N51" s="79">
        <v>35</v>
      </c>
      <c r="O51" s="79">
        <v>37</v>
      </c>
      <c r="P51" s="79">
        <v>42</v>
      </c>
      <c r="Q51" s="79">
        <v>35</v>
      </c>
      <c r="R51" s="79">
        <v>85</v>
      </c>
    </row>
    <row r="52" spans="1:18" ht="13.5" customHeight="1">
      <c r="A52" s="27"/>
      <c r="B52" s="28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</row>
    <row r="53" spans="1:18" ht="13.5" customHeight="1">
      <c r="A53" s="89">
        <v>381</v>
      </c>
      <c r="B53" s="44" t="s">
        <v>171</v>
      </c>
      <c r="C53" s="79">
        <v>4</v>
      </c>
      <c r="D53" s="79">
        <v>14</v>
      </c>
      <c r="E53" s="79">
        <v>19</v>
      </c>
      <c r="F53" s="79">
        <v>2</v>
      </c>
      <c r="G53" s="79">
        <v>17</v>
      </c>
      <c r="H53" s="87">
        <v>0</v>
      </c>
      <c r="I53" s="79">
        <v>173</v>
      </c>
      <c r="J53" s="79">
        <v>87</v>
      </c>
      <c r="K53" s="79">
        <v>86</v>
      </c>
      <c r="L53" s="79">
        <v>17</v>
      </c>
      <c r="M53" s="79">
        <v>15</v>
      </c>
      <c r="N53" s="79">
        <v>39</v>
      </c>
      <c r="O53" s="79">
        <v>26</v>
      </c>
      <c r="P53" s="79">
        <v>31</v>
      </c>
      <c r="Q53" s="79">
        <v>45</v>
      </c>
      <c r="R53" s="79">
        <v>77</v>
      </c>
    </row>
    <row r="54" spans="1:18" ht="13.5" customHeight="1">
      <c r="A54" s="27"/>
      <c r="B54" s="28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</row>
    <row r="55" spans="1:18" ht="13.5" customHeight="1">
      <c r="A55" s="89">
        <v>401</v>
      </c>
      <c r="B55" s="44" t="s">
        <v>172</v>
      </c>
      <c r="C55" s="79">
        <v>5</v>
      </c>
      <c r="D55" s="79">
        <v>16</v>
      </c>
      <c r="E55" s="79">
        <v>28</v>
      </c>
      <c r="F55" s="79">
        <v>3</v>
      </c>
      <c r="G55" s="79">
        <v>25</v>
      </c>
      <c r="H55" s="87">
        <v>0</v>
      </c>
      <c r="I55" s="79">
        <v>300</v>
      </c>
      <c r="J55" s="79">
        <v>150</v>
      </c>
      <c r="K55" s="79">
        <v>150</v>
      </c>
      <c r="L55" s="79">
        <v>9</v>
      </c>
      <c r="M55" s="79">
        <v>9</v>
      </c>
      <c r="N55" s="79">
        <v>71</v>
      </c>
      <c r="O55" s="79">
        <v>66</v>
      </c>
      <c r="P55" s="79">
        <v>70</v>
      </c>
      <c r="Q55" s="79">
        <v>75</v>
      </c>
      <c r="R55" s="79">
        <v>111</v>
      </c>
    </row>
    <row r="56" spans="1:18" ht="13.5" customHeight="1">
      <c r="A56" s="89">
        <v>403</v>
      </c>
      <c r="B56" s="44" t="s">
        <v>173</v>
      </c>
      <c r="C56" s="79">
        <v>3</v>
      </c>
      <c r="D56" s="79">
        <v>6</v>
      </c>
      <c r="E56" s="79">
        <v>7</v>
      </c>
      <c r="F56" s="87">
        <v>0</v>
      </c>
      <c r="G56" s="79">
        <v>7</v>
      </c>
      <c r="H56" s="87">
        <v>0</v>
      </c>
      <c r="I56" s="79">
        <v>45</v>
      </c>
      <c r="J56" s="79">
        <v>27</v>
      </c>
      <c r="K56" s="79">
        <v>18</v>
      </c>
      <c r="L56" s="87">
        <v>0</v>
      </c>
      <c r="M56" s="87">
        <v>0</v>
      </c>
      <c r="N56" s="79">
        <v>16</v>
      </c>
      <c r="O56" s="79">
        <v>8</v>
      </c>
      <c r="P56" s="79">
        <v>11</v>
      </c>
      <c r="Q56" s="79">
        <v>10</v>
      </c>
      <c r="R56" s="79">
        <v>22</v>
      </c>
    </row>
    <row r="57" spans="1:18" ht="13.5" customHeight="1">
      <c r="A57" s="89">
        <v>404</v>
      </c>
      <c r="B57" s="44" t="s">
        <v>174</v>
      </c>
      <c r="C57" s="79">
        <v>2</v>
      </c>
      <c r="D57" s="79">
        <v>4</v>
      </c>
      <c r="E57" s="79">
        <v>7</v>
      </c>
      <c r="F57" s="87">
        <v>0</v>
      </c>
      <c r="G57" s="79">
        <v>7</v>
      </c>
      <c r="H57" s="87">
        <v>0</v>
      </c>
      <c r="I57" s="79">
        <v>46</v>
      </c>
      <c r="J57" s="79">
        <v>27</v>
      </c>
      <c r="K57" s="79">
        <v>19</v>
      </c>
      <c r="L57" s="87">
        <v>0</v>
      </c>
      <c r="M57" s="87">
        <v>0</v>
      </c>
      <c r="N57" s="79">
        <v>13</v>
      </c>
      <c r="O57" s="79">
        <v>11</v>
      </c>
      <c r="P57" s="79">
        <v>14</v>
      </c>
      <c r="Q57" s="79">
        <v>8</v>
      </c>
      <c r="R57" s="79">
        <v>26</v>
      </c>
    </row>
    <row r="58" spans="1:18" ht="13.5" customHeight="1">
      <c r="A58" s="89">
        <v>405</v>
      </c>
      <c r="B58" s="44" t="s">
        <v>175</v>
      </c>
      <c r="C58" s="79">
        <v>5</v>
      </c>
      <c r="D58" s="79">
        <v>14</v>
      </c>
      <c r="E58" s="79">
        <v>23</v>
      </c>
      <c r="F58" s="79">
        <v>4</v>
      </c>
      <c r="G58" s="79">
        <v>19</v>
      </c>
      <c r="H58" s="79">
        <v>1</v>
      </c>
      <c r="I58" s="79">
        <v>205</v>
      </c>
      <c r="J58" s="79">
        <v>100</v>
      </c>
      <c r="K58" s="79">
        <v>105</v>
      </c>
      <c r="L58" s="79">
        <v>26</v>
      </c>
      <c r="M58" s="79">
        <v>33</v>
      </c>
      <c r="N58" s="79">
        <v>37</v>
      </c>
      <c r="O58" s="79">
        <v>36</v>
      </c>
      <c r="P58" s="79">
        <v>37</v>
      </c>
      <c r="Q58" s="79">
        <v>36</v>
      </c>
      <c r="R58" s="79">
        <v>92</v>
      </c>
    </row>
    <row r="59" spans="1:18" ht="13.5" customHeight="1">
      <c r="A59" s="27"/>
      <c r="B59" s="28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</row>
    <row r="60" spans="1:18" ht="13.5" customHeight="1">
      <c r="A60" s="89">
        <v>421</v>
      </c>
      <c r="B60" s="44" t="s">
        <v>176</v>
      </c>
      <c r="C60" s="79">
        <v>1</v>
      </c>
      <c r="D60" s="79">
        <v>3</v>
      </c>
      <c r="E60" s="79">
        <v>2</v>
      </c>
      <c r="F60" s="87">
        <v>0</v>
      </c>
      <c r="G60" s="79">
        <v>2</v>
      </c>
      <c r="H60" s="87">
        <v>0</v>
      </c>
      <c r="I60" s="79">
        <v>14</v>
      </c>
      <c r="J60" s="79">
        <v>7</v>
      </c>
      <c r="K60" s="79">
        <v>7</v>
      </c>
      <c r="L60" s="79">
        <v>4</v>
      </c>
      <c r="M60" s="87">
        <v>0</v>
      </c>
      <c r="N60" s="79">
        <v>1</v>
      </c>
      <c r="O60" s="79">
        <v>4</v>
      </c>
      <c r="P60" s="79">
        <v>2</v>
      </c>
      <c r="Q60" s="79">
        <v>3</v>
      </c>
      <c r="R60" s="79">
        <v>4</v>
      </c>
    </row>
    <row r="61" spans="1:18" ht="13.5" customHeight="1">
      <c r="A61" s="27"/>
      <c r="B61" s="28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</row>
    <row r="62" spans="1:18" ht="13.5" customHeight="1">
      <c r="A62" s="89">
        <v>441</v>
      </c>
      <c r="B62" s="44" t="s">
        <v>177</v>
      </c>
      <c r="C62" s="79">
        <v>1</v>
      </c>
      <c r="D62" s="79">
        <v>1</v>
      </c>
      <c r="E62" s="79">
        <v>2</v>
      </c>
      <c r="F62" s="87">
        <v>0</v>
      </c>
      <c r="G62" s="79">
        <v>2</v>
      </c>
      <c r="H62" s="87">
        <v>0</v>
      </c>
      <c r="I62" s="79">
        <v>9</v>
      </c>
      <c r="J62" s="79">
        <v>6</v>
      </c>
      <c r="K62" s="79">
        <v>3</v>
      </c>
      <c r="L62" s="87">
        <v>0</v>
      </c>
      <c r="M62" s="87">
        <v>0</v>
      </c>
      <c r="N62" s="79">
        <v>2</v>
      </c>
      <c r="O62" s="79">
        <v>2</v>
      </c>
      <c r="P62" s="79">
        <v>4</v>
      </c>
      <c r="Q62" s="79">
        <v>1</v>
      </c>
      <c r="R62" s="79">
        <v>11</v>
      </c>
    </row>
    <row r="63" spans="1:18" ht="13.5" customHeight="1">
      <c r="A63" s="27"/>
      <c r="B63" s="28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</row>
    <row r="64" spans="1:18" ht="13.5" customHeight="1">
      <c r="A64" s="89">
        <v>521</v>
      </c>
      <c r="B64" s="44" t="s">
        <v>178</v>
      </c>
      <c r="C64" s="79">
        <v>1</v>
      </c>
      <c r="D64" s="79">
        <v>3</v>
      </c>
      <c r="E64" s="79">
        <v>4</v>
      </c>
      <c r="F64" s="87">
        <v>0</v>
      </c>
      <c r="G64" s="79">
        <v>4</v>
      </c>
      <c r="H64" s="87">
        <v>0</v>
      </c>
      <c r="I64" s="79">
        <v>24</v>
      </c>
      <c r="J64" s="79">
        <v>9</v>
      </c>
      <c r="K64" s="79">
        <v>15</v>
      </c>
      <c r="L64" s="79">
        <v>3</v>
      </c>
      <c r="M64" s="79">
        <v>4</v>
      </c>
      <c r="N64" s="79">
        <v>4</v>
      </c>
      <c r="O64" s="79">
        <v>5</v>
      </c>
      <c r="P64" s="79">
        <v>2</v>
      </c>
      <c r="Q64" s="79">
        <v>6</v>
      </c>
      <c r="R64" s="79">
        <v>9</v>
      </c>
    </row>
    <row r="65" spans="1:18" ht="13.5" customHeight="1">
      <c r="A65" s="46"/>
      <c r="B65" s="47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</row>
    <row r="66" spans="1:18" ht="13.5" customHeight="1">
      <c r="A66" s="49" t="s">
        <v>179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</row>
    <row r="67" spans="1:18" ht="13.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</row>
    <row r="68" ht="13.5" customHeight="1"/>
  </sheetData>
  <mergeCells count="26">
    <mergeCell ref="A26:B26"/>
    <mergeCell ref="A27:B27"/>
    <mergeCell ref="A21:B21"/>
    <mergeCell ref="A22:B22"/>
    <mergeCell ref="A23:B23"/>
    <mergeCell ref="A25:B25"/>
    <mergeCell ref="A16:B16"/>
    <mergeCell ref="C18:R18"/>
    <mergeCell ref="A19:B19"/>
    <mergeCell ref="A20:B20"/>
    <mergeCell ref="A11:B11"/>
    <mergeCell ref="A12:B12"/>
    <mergeCell ref="A14:B14"/>
    <mergeCell ref="A15:B15"/>
    <mergeCell ref="C7:R7"/>
    <mergeCell ref="A8:B8"/>
    <mergeCell ref="A9:B9"/>
    <mergeCell ref="A10:B10"/>
    <mergeCell ref="H3:H5"/>
    <mergeCell ref="I3:Q3"/>
    <mergeCell ref="R3:R5"/>
    <mergeCell ref="I4:K4"/>
    <mergeCell ref="A3:B5"/>
    <mergeCell ref="C3:C5"/>
    <mergeCell ref="D3:D5"/>
    <mergeCell ref="E3:G4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63"/>
  <sheetViews>
    <sheetView workbookViewId="0" topLeftCell="A1">
      <selection activeCell="A1" sqref="A1:IV16384"/>
    </sheetView>
  </sheetViews>
  <sheetFormatPr defaultColWidth="9.00390625" defaultRowHeight="13.5"/>
  <cols>
    <col min="1" max="1" width="4.125" style="0" customWidth="1"/>
    <col min="2" max="2" width="11.625" style="0" customWidth="1"/>
    <col min="3" max="3" width="9.625" style="0" customWidth="1"/>
    <col min="4" max="4" width="8.625" style="0" customWidth="1"/>
    <col min="5" max="5" width="9.25390625" style="0" customWidth="1"/>
    <col min="6" max="6" width="9.375" style="0" customWidth="1"/>
    <col min="7" max="7" width="8.625" style="0" customWidth="1"/>
    <col min="8" max="8" width="11.25390625" style="0" customWidth="1"/>
    <col min="9" max="9" width="11.125" style="0" customWidth="1"/>
    <col min="10" max="12" width="11.25390625" style="0" customWidth="1"/>
    <col min="13" max="13" width="11.50390625" style="0" customWidth="1"/>
    <col min="14" max="14" width="11.25390625" style="0" customWidth="1"/>
    <col min="15" max="15" width="9.625" style="0" customWidth="1"/>
    <col min="16" max="16" width="8.75390625" style="0" customWidth="1"/>
    <col min="17" max="17" width="10.00390625" style="0" bestFit="1" customWidth="1"/>
    <col min="18" max="18" width="9.25390625" style="0" customWidth="1"/>
    <col min="19" max="19" width="8.625" style="0" customWidth="1"/>
    <col min="20" max="20" width="11.375" style="0" customWidth="1"/>
    <col min="21" max="22" width="11.125" style="0" customWidth="1"/>
    <col min="23" max="23" width="11.25390625" style="0" customWidth="1"/>
    <col min="24" max="24" width="11.125" style="0" customWidth="1"/>
    <col min="25" max="25" width="6.625" style="0" customWidth="1"/>
  </cols>
  <sheetData>
    <row r="1" spans="1:25" ht="13.5" customHeight="1">
      <c r="A1" s="19" t="s">
        <v>180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13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X2" s="20"/>
      <c r="Y2" s="21" t="s">
        <v>181</v>
      </c>
    </row>
    <row r="3" spans="1:25" ht="13.5" customHeight="1" thickTop="1">
      <c r="A3" s="242" t="s">
        <v>182</v>
      </c>
      <c r="B3" s="242"/>
      <c r="C3" s="90"/>
      <c r="D3" s="91"/>
      <c r="E3" s="92" t="s">
        <v>183</v>
      </c>
      <c r="F3" s="91"/>
      <c r="G3" s="91"/>
      <c r="H3" s="91"/>
      <c r="I3" s="91"/>
      <c r="J3" s="91"/>
      <c r="K3" s="91"/>
      <c r="L3" s="91"/>
      <c r="M3" s="91"/>
      <c r="N3" s="91"/>
      <c r="O3" s="90"/>
      <c r="P3" s="92" t="s">
        <v>184</v>
      </c>
      <c r="Q3" s="91"/>
      <c r="R3" s="91"/>
      <c r="S3" s="91"/>
      <c r="T3" s="91"/>
      <c r="U3" s="91"/>
      <c r="V3" s="91"/>
      <c r="W3" s="91"/>
      <c r="X3" s="93"/>
      <c r="Y3" s="242" t="s">
        <v>185</v>
      </c>
    </row>
    <row r="4" spans="1:25" ht="13.5" customHeight="1">
      <c r="A4" s="275"/>
      <c r="B4" s="275"/>
      <c r="C4" s="277" t="s">
        <v>186</v>
      </c>
      <c r="D4" s="95"/>
      <c r="E4" s="238" t="s">
        <v>39</v>
      </c>
      <c r="F4" s="280" t="s">
        <v>187</v>
      </c>
      <c r="G4" s="280" t="s">
        <v>188</v>
      </c>
      <c r="H4" s="96"/>
      <c r="I4" s="97" t="s">
        <v>189</v>
      </c>
      <c r="J4" s="96"/>
      <c r="K4" s="96"/>
      <c r="L4" s="96"/>
      <c r="M4" s="96"/>
      <c r="N4" s="95"/>
      <c r="O4" s="277" t="s">
        <v>190</v>
      </c>
      <c r="P4" s="96"/>
      <c r="Q4" s="238" t="s">
        <v>39</v>
      </c>
      <c r="R4" s="280" t="s">
        <v>187</v>
      </c>
      <c r="S4" s="280" t="s">
        <v>188</v>
      </c>
      <c r="T4" s="96"/>
      <c r="U4" s="97" t="s">
        <v>191</v>
      </c>
      <c r="V4" s="96"/>
      <c r="W4" s="96"/>
      <c r="X4" s="280" t="s">
        <v>192</v>
      </c>
      <c r="Y4" s="275"/>
    </row>
    <row r="5" spans="1:25" ht="13.5" customHeight="1">
      <c r="A5" s="275"/>
      <c r="B5" s="275"/>
      <c r="C5" s="278"/>
      <c r="D5" s="281" t="s">
        <v>193</v>
      </c>
      <c r="E5" s="179"/>
      <c r="F5" s="278"/>
      <c r="G5" s="278"/>
      <c r="H5" s="238" t="s">
        <v>194</v>
      </c>
      <c r="I5" s="238" t="s">
        <v>195</v>
      </c>
      <c r="J5" s="238" t="s">
        <v>196</v>
      </c>
      <c r="K5" s="238" t="s">
        <v>197</v>
      </c>
      <c r="L5" s="238" t="s">
        <v>198</v>
      </c>
      <c r="M5" s="238" t="s">
        <v>199</v>
      </c>
      <c r="N5" s="238" t="s">
        <v>200</v>
      </c>
      <c r="O5" s="278"/>
      <c r="P5" s="283" t="s">
        <v>201</v>
      </c>
      <c r="Q5" s="179"/>
      <c r="R5" s="278"/>
      <c r="S5" s="278"/>
      <c r="T5" s="238" t="s">
        <v>194</v>
      </c>
      <c r="U5" s="238" t="s">
        <v>195</v>
      </c>
      <c r="V5" s="238" t="s">
        <v>196</v>
      </c>
      <c r="W5" s="238" t="s">
        <v>197</v>
      </c>
      <c r="X5" s="278"/>
      <c r="Y5" s="275"/>
    </row>
    <row r="6" spans="1:25" ht="12" customHeight="1">
      <c r="A6" s="276"/>
      <c r="B6" s="276"/>
      <c r="C6" s="279"/>
      <c r="D6" s="282"/>
      <c r="E6" s="239"/>
      <c r="F6" s="279"/>
      <c r="G6" s="279"/>
      <c r="H6" s="239"/>
      <c r="I6" s="239"/>
      <c r="J6" s="239"/>
      <c r="K6" s="239"/>
      <c r="L6" s="239"/>
      <c r="M6" s="239"/>
      <c r="N6" s="239"/>
      <c r="O6" s="279"/>
      <c r="P6" s="276"/>
      <c r="Q6" s="239"/>
      <c r="R6" s="279"/>
      <c r="S6" s="279"/>
      <c r="T6" s="239"/>
      <c r="U6" s="239"/>
      <c r="V6" s="239"/>
      <c r="W6" s="239"/>
      <c r="X6" s="279"/>
      <c r="Y6" s="276"/>
    </row>
    <row r="7" spans="1:25" ht="12" customHeight="1">
      <c r="A7" s="94"/>
      <c r="B7" s="94"/>
      <c r="C7" s="98"/>
      <c r="D7" s="99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1"/>
    </row>
    <row r="8" spans="1:25" s="41" customFormat="1" ht="13.5" customHeight="1">
      <c r="A8" s="84"/>
      <c r="B8" s="53"/>
      <c r="C8" s="284" t="s">
        <v>202</v>
      </c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6"/>
      <c r="Y8" s="68"/>
    </row>
    <row r="9" spans="1:25" ht="13.5" customHeight="1">
      <c r="A9" s="240" t="s">
        <v>91</v>
      </c>
      <c r="B9" s="241"/>
      <c r="C9" s="102">
        <v>24188</v>
      </c>
      <c r="D9" s="102">
        <v>4430</v>
      </c>
      <c r="E9" s="102">
        <v>274490</v>
      </c>
      <c r="F9" s="102">
        <v>411439</v>
      </c>
      <c r="G9" s="102">
        <v>99390</v>
      </c>
      <c r="H9" s="102">
        <v>7500317</v>
      </c>
      <c r="I9" s="102">
        <v>1203127</v>
      </c>
      <c r="J9" s="102">
        <v>1216854</v>
      </c>
      <c r="K9" s="102">
        <v>1213680</v>
      </c>
      <c r="L9" s="102">
        <v>1238667</v>
      </c>
      <c r="M9" s="102">
        <v>1301029</v>
      </c>
      <c r="N9" s="102">
        <v>1326960</v>
      </c>
      <c r="O9" s="102">
        <v>11220</v>
      </c>
      <c r="P9" s="102">
        <v>1654</v>
      </c>
      <c r="Q9" s="102">
        <v>129587</v>
      </c>
      <c r="R9" s="102">
        <v>262226</v>
      </c>
      <c r="S9" s="102">
        <v>39341</v>
      </c>
      <c r="T9" s="102">
        <v>4243762</v>
      </c>
      <c r="U9" s="102">
        <v>1366599</v>
      </c>
      <c r="V9" s="102">
        <v>1411450</v>
      </c>
      <c r="W9" s="102">
        <v>1465713</v>
      </c>
      <c r="X9" s="102">
        <v>1502711</v>
      </c>
      <c r="Y9" s="103" t="s">
        <v>203</v>
      </c>
    </row>
    <row r="10" spans="1:25" ht="13.5" customHeight="1">
      <c r="A10" s="240" t="s">
        <v>144</v>
      </c>
      <c r="B10" s="241"/>
      <c r="C10" s="102">
        <v>24106</v>
      </c>
      <c r="D10" s="102">
        <v>4364</v>
      </c>
      <c r="E10" s="102">
        <v>271693</v>
      </c>
      <c r="F10" s="102">
        <v>407598</v>
      </c>
      <c r="G10" s="102">
        <v>98215</v>
      </c>
      <c r="H10" s="102">
        <v>7366079</v>
      </c>
      <c r="I10" s="102">
        <v>1192258</v>
      </c>
      <c r="J10" s="102">
        <v>1202757</v>
      </c>
      <c r="K10" s="102">
        <v>1216907</v>
      </c>
      <c r="L10" s="102">
        <v>1213867</v>
      </c>
      <c r="M10" s="102">
        <v>1238915</v>
      </c>
      <c r="N10" s="102">
        <v>1301375</v>
      </c>
      <c r="O10" s="102">
        <v>11209</v>
      </c>
      <c r="P10" s="102">
        <v>1633</v>
      </c>
      <c r="Q10" s="102">
        <v>126643</v>
      </c>
      <c r="R10" s="102">
        <v>257605</v>
      </c>
      <c r="S10" s="102">
        <v>38820</v>
      </c>
      <c r="T10" s="102">
        <v>4103717</v>
      </c>
      <c r="U10" s="102">
        <v>1325930</v>
      </c>
      <c r="V10" s="102">
        <v>1366367</v>
      </c>
      <c r="W10" s="102">
        <v>1411420</v>
      </c>
      <c r="X10" s="102">
        <v>1464760</v>
      </c>
      <c r="Y10" s="104">
        <v>12</v>
      </c>
    </row>
    <row r="11" spans="1:25" s="35" customFormat="1" ht="13.5" customHeight="1">
      <c r="A11" s="240" t="s">
        <v>145</v>
      </c>
      <c r="B11" s="241"/>
      <c r="C11" s="102">
        <v>23964</v>
      </c>
      <c r="D11" s="102">
        <v>4265</v>
      </c>
      <c r="E11" s="102">
        <v>270979</v>
      </c>
      <c r="F11" s="102">
        <v>407829</v>
      </c>
      <c r="G11" s="102">
        <v>96515</v>
      </c>
      <c r="H11" s="102">
        <v>7296920</v>
      </c>
      <c r="I11" s="102">
        <v>1232206</v>
      </c>
      <c r="J11" s="102">
        <v>1191878</v>
      </c>
      <c r="K11" s="102">
        <v>1202727</v>
      </c>
      <c r="L11" s="102">
        <v>1216964</v>
      </c>
      <c r="M11" s="102">
        <v>1213951</v>
      </c>
      <c r="N11" s="102">
        <v>1239194</v>
      </c>
      <c r="O11" s="102">
        <v>11191</v>
      </c>
      <c r="P11" s="102">
        <v>1609</v>
      </c>
      <c r="Q11" s="102">
        <v>124261</v>
      </c>
      <c r="R11" s="102">
        <v>255494</v>
      </c>
      <c r="S11" s="102">
        <v>38054</v>
      </c>
      <c r="T11" s="102">
        <v>3991911</v>
      </c>
      <c r="U11" s="102">
        <v>1299562</v>
      </c>
      <c r="V11" s="102">
        <v>1325882</v>
      </c>
      <c r="W11" s="102">
        <v>1366467</v>
      </c>
      <c r="X11" s="102">
        <v>1410403</v>
      </c>
      <c r="Y11" s="104">
        <v>13</v>
      </c>
    </row>
    <row r="12" spans="1:25" s="35" customFormat="1" ht="13.5" customHeight="1">
      <c r="A12" s="240" t="s">
        <v>146</v>
      </c>
      <c r="B12" s="241"/>
      <c r="C12" s="105">
        <v>23808</v>
      </c>
      <c r="D12" s="105">
        <v>4125</v>
      </c>
      <c r="E12" s="105">
        <v>271043</v>
      </c>
      <c r="F12" s="105">
        <v>410505</v>
      </c>
      <c r="G12" s="105">
        <v>94637</v>
      </c>
      <c r="H12" s="105">
        <v>7239327</v>
      </c>
      <c r="I12" s="105">
        <v>1181629</v>
      </c>
      <c r="J12" s="105">
        <v>1231814</v>
      </c>
      <c r="K12" s="105">
        <v>1191784</v>
      </c>
      <c r="L12" s="105">
        <v>1202731</v>
      </c>
      <c r="M12" s="105">
        <v>1217095</v>
      </c>
      <c r="N12" s="105">
        <v>1214274</v>
      </c>
      <c r="O12" s="105">
        <v>11159</v>
      </c>
      <c r="P12" s="105">
        <v>1565</v>
      </c>
      <c r="Q12" s="105">
        <v>122044</v>
      </c>
      <c r="R12" s="105">
        <v>253954</v>
      </c>
      <c r="S12" s="105">
        <v>37321</v>
      </c>
      <c r="T12" s="105">
        <f>SUM(U12:W12)</f>
        <v>3862849</v>
      </c>
      <c r="U12" s="105">
        <v>1237136</v>
      </c>
      <c r="V12" s="105">
        <v>1299575</v>
      </c>
      <c r="W12" s="105">
        <v>1326138</v>
      </c>
      <c r="X12" s="105">
        <v>1365471</v>
      </c>
      <c r="Y12" s="104">
        <v>14</v>
      </c>
    </row>
    <row r="13" spans="1:25" s="41" customFormat="1" ht="13.5" customHeight="1">
      <c r="A13" s="180" t="s">
        <v>147</v>
      </c>
      <c r="B13" s="181"/>
      <c r="C13" s="73">
        <v>23633</v>
      </c>
      <c r="D13" s="73">
        <v>4001</v>
      </c>
      <c r="E13" s="73">
        <v>272257</v>
      </c>
      <c r="F13" s="73">
        <v>413890</v>
      </c>
      <c r="G13" s="73">
        <v>92660</v>
      </c>
      <c r="H13" s="73">
        <v>7226910</v>
      </c>
      <c r="I13" s="73">
        <v>1202961</v>
      </c>
      <c r="J13" s="73">
        <v>1181335</v>
      </c>
      <c r="K13" s="73">
        <v>1231877</v>
      </c>
      <c r="L13" s="73">
        <v>1191893</v>
      </c>
      <c r="M13" s="73">
        <v>1202961</v>
      </c>
      <c r="N13" s="73">
        <v>1217419</v>
      </c>
      <c r="O13" s="73">
        <v>11134</v>
      </c>
      <c r="P13" s="73">
        <v>1531</v>
      </c>
      <c r="Q13" s="73">
        <v>119638</v>
      </c>
      <c r="R13" s="73">
        <v>252050</v>
      </c>
      <c r="S13" s="73">
        <v>36500</v>
      </c>
      <c r="T13" s="73">
        <v>3748319</v>
      </c>
      <c r="U13" s="73">
        <v>1211515</v>
      </c>
      <c r="V13" s="73">
        <v>1237042</v>
      </c>
      <c r="W13" s="73">
        <v>1299762</v>
      </c>
      <c r="X13" s="73">
        <v>1325208</v>
      </c>
      <c r="Y13" s="106">
        <v>15</v>
      </c>
    </row>
    <row r="14" spans="1:25" s="41" customFormat="1" ht="13.5" customHeight="1">
      <c r="A14" s="38"/>
      <c r="B14" s="39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6"/>
    </row>
    <row r="15" spans="1:25" ht="13.5" customHeight="1">
      <c r="A15" s="27"/>
      <c r="B15" s="28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1"/>
    </row>
    <row r="16" spans="1:25" ht="13.5" customHeight="1">
      <c r="A16" s="174" t="s">
        <v>148</v>
      </c>
      <c r="B16" s="175"/>
      <c r="C16" s="105">
        <v>73</v>
      </c>
      <c r="D16" s="108">
        <v>0</v>
      </c>
      <c r="E16" s="105">
        <v>1282</v>
      </c>
      <c r="F16" s="105">
        <v>1771</v>
      </c>
      <c r="G16" s="105">
        <v>421</v>
      </c>
      <c r="H16" s="105">
        <v>47152</v>
      </c>
      <c r="I16" s="105">
        <v>7873</v>
      </c>
      <c r="J16" s="105">
        <v>7865</v>
      </c>
      <c r="K16" s="105">
        <v>7863</v>
      </c>
      <c r="L16" s="105">
        <v>7860</v>
      </c>
      <c r="M16" s="105">
        <v>7861</v>
      </c>
      <c r="N16" s="105">
        <v>7830</v>
      </c>
      <c r="O16" s="105">
        <v>76</v>
      </c>
      <c r="P16" s="108">
        <v>0</v>
      </c>
      <c r="Q16" s="105">
        <v>862</v>
      </c>
      <c r="R16" s="105">
        <v>1641</v>
      </c>
      <c r="S16" s="105">
        <v>169</v>
      </c>
      <c r="T16" s="105">
        <v>33504</v>
      </c>
      <c r="U16" s="105">
        <v>11182</v>
      </c>
      <c r="V16" s="105">
        <v>11143</v>
      </c>
      <c r="W16" s="105">
        <v>11179</v>
      </c>
      <c r="X16" s="105">
        <v>11138</v>
      </c>
      <c r="Y16" s="109" t="s">
        <v>204</v>
      </c>
    </row>
    <row r="17" spans="1:25" ht="13.5" customHeight="1">
      <c r="A17" s="174" t="s">
        <v>149</v>
      </c>
      <c r="B17" s="175"/>
      <c r="C17" s="105">
        <v>23381</v>
      </c>
      <c r="D17" s="105">
        <v>4001</v>
      </c>
      <c r="E17" s="105">
        <v>268952</v>
      </c>
      <c r="F17" s="105">
        <v>408755</v>
      </c>
      <c r="G17" s="105">
        <v>91485</v>
      </c>
      <c r="H17" s="105">
        <v>7111695</v>
      </c>
      <c r="I17" s="105">
        <v>1181736</v>
      </c>
      <c r="J17" s="105">
        <v>1161982</v>
      </c>
      <c r="K17" s="105">
        <v>1212723</v>
      </c>
      <c r="L17" s="105">
        <v>1172921</v>
      </c>
      <c r="M17" s="105">
        <v>1183940</v>
      </c>
      <c r="N17" s="105">
        <v>1198393</v>
      </c>
      <c r="O17" s="105">
        <v>10284</v>
      </c>
      <c r="P17" s="105">
        <v>1531</v>
      </c>
      <c r="Q17" s="105">
        <v>112307</v>
      </c>
      <c r="R17" s="105">
        <v>237831</v>
      </c>
      <c r="S17" s="105">
        <v>34189</v>
      </c>
      <c r="T17" s="105">
        <v>3482087</v>
      </c>
      <c r="U17" s="105">
        <v>1121005</v>
      </c>
      <c r="V17" s="105">
        <v>1149687</v>
      </c>
      <c r="W17" s="105">
        <v>1211395</v>
      </c>
      <c r="X17" s="105">
        <v>1238075</v>
      </c>
      <c r="Y17" s="109" t="s">
        <v>205</v>
      </c>
    </row>
    <row r="18" spans="1:25" ht="13.5" customHeight="1">
      <c r="A18" s="174" t="s">
        <v>150</v>
      </c>
      <c r="B18" s="175"/>
      <c r="C18" s="105">
        <v>179</v>
      </c>
      <c r="D18" s="108">
        <v>0</v>
      </c>
      <c r="E18" s="105">
        <v>2023</v>
      </c>
      <c r="F18" s="105">
        <v>3364</v>
      </c>
      <c r="G18" s="105">
        <v>754</v>
      </c>
      <c r="H18" s="105">
        <v>68063</v>
      </c>
      <c r="I18" s="105">
        <v>11816</v>
      </c>
      <c r="J18" s="105">
        <v>11488</v>
      </c>
      <c r="K18" s="105">
        <v>11291</v>
      </c>
      <c r="L18" s="105">
        <v>11112</v>
      </c>
      <c r="M18" s="105">
        <v>11160</v>
      </c>
      <c r="N18" s="105">
        <v>11196</v>
      </c>
      <c r="O18" s="105">
        <v>700</v>
      </c>
      <c r="P18" s="108">
        <v>0</v>
      </c>
      <c r="Q18" s="105">
        <v>6469</v>
      </c>
      <c r="R18" s="105">
        <v>12578</v>
      </c>
      <c r="S18" s="105">
        <v>2142</v>
      </c>
      <c r="T18" s="105">
        <v>232728</v>
      </c>
      <c r="U18" s="105">
        <v>79328</v>
      </c>
      <c r="V18" s="105">
        <v>76212</v>
      </c>
      <c r="W18" s="105">
        <v>77188</v>
      </c>
      <c r="X18" s="105">
        <v>75995</v>
      </c>
      <c r="Y18" s="109" t="s">
        <v>206</v>
      </c>
    </row>
    <row r="19" spans="1:25" ht="13.5" customHeight="1">
      <c r="A19" s="27"/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101"/>
    </row>
    <row r="20" spans="1:25" s="41" customFormat="1" ht="13.5" customHeight="1">
      <c r="A20" s="84"/>
      <c r="B20" s="53"/>
      <c r="C20" s="284" t="s">
        <v>207</v>
      </c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6"/>
      <c r="Y20" s="68"/>
    </row>
    <row r="21" spans="1:25" ht="13.5" customHeight="1">
      <c r="A21" s="240" t="s">
        <v>91</v>
      </c>
      <c r="B21" s="241"/>
      <c r="C21" s="110">
        <v>297</v>
      </c>
      <c r="D21" s="110">
        <v>117</v>
      </c>
      <c r="E21" s="110">
        <v>2292</v>
      </c>
      <c r="F21" s="110">
        <v>3728</v>
      </c>
      <c r="G21" s="110">
        <v>677</v>
      </c>
      <c r="H21" s="110">
        <v>47276</v>
      </c>
      <c r="I21" s="110">
        <v>7175</v>
      </c>
      <c r="J21" s="110">
        <v>7591</v>
      </c>
      <c r="K21" s="110">
        <v>7687</v>
      </c>
      <c r="L21" s="110">
        <v>7928</v>
      </c>
      <c r="M21" s="110">
        <v>8248</v>
      </c>
      <c r="N21" s="110">
        <v>8647</v>
      </c>
      <c r="O21" s="110">
        <v>118</v>
      </c>
      <c r="P21" s="110">
        <v>39</v>
      </c>
      <c r="Q21" s="110">
        <v>951</v>
      </c>
      <c r="R21" s="110">
        <v>2154</v>
      </c>
      <c r="S21" s="110">
        <v>272</v>
      </c>
      <c r="T21" s="110">
        <v>27363</v>
      </c>
      <c r="U21" s="110">
        <v>8870</v>
      </c>
      <c r="V21" s="110">
        <v>9183</v>
      </c>
      <c r="W21" s="110">
        <v>9310</v>
      </c>
      <c r="X21" s="110">
        <v>9777</v>
      </c>
      <c r="Y21" s="103" t="s">
        <v>208</v>
      </c>
    </row>
    <row r="22" spans="1:25" ht="13.5" customHeight="1">
      <c r="A22" s="240" t="s">
        <v>144</v>
      </c>
      <c r="B22" s="241"/>
      <c r="C22" s="102">
        <v>296</v>
      </c>
      <c r="D22" s="102">
        <v>116</v>
      </c>
      <c r="E22" s="102">
        <v>2280</v>
      </c>
      <c r="F22" s="102">
        <v>3729</v>
      </c>
      <c r="G22" s="102">
        <v>667</v>
      </c>
      <c r="H22" s="102">
        <v>46023</v>
      </c>
      <c r="I22" s="102">
        <v>7327</v>
      </c>
      <c r="J22" s="102">
        <v>7199</v>
      </c>
      <c r="K22" s="102">
        <v>7590</v>
      </c>
      <c r="L22" s="102">
        <v>7694</v>
      </c>
      <c r="M22" s="102">
        <v>7964</v>
      </c>
      <c r="N22" s="102">
        <v>8249</v>
      </c>
      <c r="O22" s="102">
        <v>118</v>
      </c>
      <c r="P22" s="102">
        <v>39</v>
      </c>
      <c r="Q22" s="102">
        <v>937</v>
      </c>
      <c r="R22" s="102">
        <v>2149</v>
      </c>
      <c r="S22" s="102">
        <v>260</v>
      </c>
      <c r="T22" s="102">
        <v>26696</v>
      </c>
      <c r="U22" s="102">
        <v>8637</v>
      </c>
      <c r="V22" s="102">
        <v>8884</v>
      </c>
      <c r="W22" s="102">
        <v>9175</v>
      </c>
      <c r="X22" s="102">
        <v>9311</v>
      </c>
      <c r="Y22" s="104">
        <v>12</v>
      </c>
    </row>
    <row r="23" spans="1:25" s="41" customFormat="1" ht="13.5" customHeight="1">
      <c r="A23" s="240" t="s">
        <v>145</v>
      </c>
      <c r="B23" s="241"/>
      <c r="C23" s="102">
        <v>290</v>
      </c>
      <c r="D23" s="102">
        <v>116</v>
      </c>
      <c r="E23" s="102">
        <v>2237</v>
      </c>
      <c r="F23" s="102">
        <v>3675</v>
      </c>
      <c r="G23" s="102">
        <v>654</v>
      </c>
      <c r="H23" s="102">
        <v>44994</v>
      </c>
      <c r="I23" s="102">
        <v>7174</v>
      </c>
      <c r="J23" s="102">
        <v>7325</v>
      </c>
      <c r="K23" s="102">
        <v>7233</v>
      </c>
      <c r="L23" s="102">
        <v>7591</v>
      </c>
      <c r="M23" s="102">
        <v>7706</v>
      </c>
      <c r="N23" s="102">
        <v>7965</v>
      </c>
      <c r="O23" s="102">
        <v>115</v>
      </c>
      <c r="P23" s="102">
        <v>37</v>
      </c>
      <c r="Q23" s="102">
        <v>914</v>
      </c>
      <c r="R23" s="102">
        <v>2099</v>
      </c>
      <c r="S23" s="102">
        <v>257</v>
      </c>
      <c r="T23" s="102">
        <v>25793</v>
      </c>
      <c r="U23" s="102">
        <v>8251</v>
      </c>
      <c r="V23" s="102">
        <v>8649</v>
      </c>
      <c r="W23" s="102">
        <v>8893</v>
      </c>
      <c r="X23" s="102">
        <v>9181</v>
      </c>
      <c r="Y23" s="104">
        <v>13</v>
      </c>
    </row>
    <row r="24" spans="1:25" s="41" customFormat="1" ht="13.5" customHeight="1">
      <c r="A24" s="240" t="s">
        <v>146</v>
      </c>
      <c r="B24" s="241"/>
      <c r="C24" s="65">
        <v>287</v>
      </c>
      <c r="D24" s="65">
        <v>113</v>
      </c>
      <c r="E24" s="65">
        <v>2231</v>
      </c>
      <c r="F24" s="65">
        <v>3660</v>
      </c>
      <c r="G24" s="65">
        <v>664</v>
      </c>
      <c r="H24" s="65">
        <v>43942</v>
      </c>
      <c r="I24" s="65">
        <v>6935</v>
      </c>
      <c r="J24" s="65">
        <v>7157</v>
      </c>
      <c r="K24" s="65">
        <v>7322</v>
      </c>
      <c r="L24" s="65">
        <v>7236</v>
      </c>
      <c r="M24" s="65">
        <v>7580</v>
      </c>
      <c r="N24" s="65">
        <v>7712</v>
      </c>
      <c r="O24" s="65">
        <v>114</v>
      </c>
      <c r="P24" s="65">
        <v>36</v>
      </c>
      <c r="Q24" s="65">
        <v>913</v>
      </c>
      <c r="R24" s="65">
        <v>2102</v>
      </c>
      <c r="S24" s="65">
        <v>263</v>
      </c>
      <c r="T24" s="65">
        <v>24848</v>
      </c>
      <c r="U24" s="65">
        <v>7949</v>
      </c>
      <c r="V24" s="65">
        <v>8241</v>
      </c>
      <c r="W24" s="65">
        <v>8658</v>
      </c>
      <c r="X24" s="65">
        <v>8902</v>
      </c>
      <c r="Y24" s="104">
        <v>14</v>
      </c>
    </row>
    <row r="25" spans="1:25" s="41" customFormat="1" ht="13.5" customHeight="1">
      <c r="A25" s="180" t="s">
        <v>147</v>
      </c>
      <c r="B25" s="181"/>
      <c r="C25" s="111">
        <f>SUM(+C31+C32+C33+C34+C35+C36+C37+C38+C40+C50+C54+C58+'[1]三刀屋～知夫'!C8+'[1]三刀屋～知夫'!C15+'[1]三刀屋～知夫'!C22+'[1]三刀屋～知夫'!C26+'[1]三刀屋～知夫'!C35+'[1]三刀屋～知夫'!C41+'[1]三刀屋～知夫'!C45+'[1]三刀屋～知夫'!C51)</f>
        <v>286</v>
      </c>
      <c r="D25" s="111">
        <f>SUM(+D31+D32+D33+D34+D35+D36+D37+D38+D40+D50+D54+D58+'[1]三刀屋～知夫'!D8+'[1]三刀屋～知夫'!D15+'[1]三刀屋～知夫'!D22+'[1]三刀屋～知夫'!D26+'[1]三刀屋～知夫'!D35+'[1]三刀屋～知夫'!D41+'[1]三刀屋～知夫'!D45+'[1]三刀屋～知夫'!D51)</f>
        <v>112</v>
      </c>
      <c r="E25" s="111">
        <f>SUM(+E31+E32+E33+E34+E35+E36+E37+E38+E40+E50+E54+E58+'[1]三刀屋～知夫'!E8+'[1]三刀屋～知夫'!E15+'[1]三刀屋～知夫'!E22+'[1]三刀屋～知夫'!E26+'[1]三刀屋～知夫'!E35+'[1]三刀屋～知夫'!E41+'[1]三刀屋～知夫'!E45+'[1]三刀屋～知夫'!E51)</f>
        <v>2253</v>
      </c>
      <c r="F25" s="111">
        <f>SUM(+F31+F32+F33+F34+F35+F36+F37+F38+F40+F50+F54+F58+'[1]三刀屋～知夫'!F8+'[1]三刀屋～知夫'!F15+'[1]三刀屋～知夫'!F22+'[1]三刀屋～知夫'!F26+'[1]三刀屋～知夫'!F35+'[1]三刀屋～知夫'!F41+'[1]三刀屋～知夫'!F45+'[1]三刀屋～知夫'!F51)</f>
        <v>3710</v>
      </c>
      <c r="G25" s="111">
        <f>SUM(+G31+G32+G33+G34+G35+G36+G37+G38+G40+G50+G54+G58+'[1]三刀屋～知夫'!G8+'[1]三刀屋～知夫'!G15+'[1]三刀屋～知夫'!G22+'[1]三刀屋～知夫'!G26+'[1]三刀屋～知夫'!G35+'[1]三刀屋～知夫'!G41+'[1]三刀屋～知夫'!G45+'[1]三刀屋～知夫'!G51)</f>
        <v>664</v>
      </c>
      <c r="H25" s="111">
        <f>SUM(+H31+H32+H33+H34+H35+H36+H37+H38+H40+H50+H54+H58+'[1]三刀屋～知夫'!H8+'[1]三刀屋～知夫'!H15+'[1]三刀屋～知夫'!H22+'[1]三刀屋～知夫'!H26+'[1]三刀屋～知夫'!H35+'[1]三刀屋～知夫'!H41+'[1]三刀屋～知夫'!H45+'[1]三刀屋～知夫'!H51)</f>
        <v>43064</v>
      </c>
      <c r="I25" s="111">
        <f>SUM(+I31+I32+I33+I34+I35+I36+I37+I38+I40+I50+I54+I58+'[1]三刀屋～知夫'!I8+'[1]三刀屋～知夫'!I15+'[1]三刀屋～知夫'!I22+'[1]三刀屋～知夫'!I26+'[1]三刀屋～知夫'!I35+'[1]三刀屋～知夫'!I41+'[1]三刀屋～知夫'!I45+'[1]三刀屋～知夫'!I51)</f>
        <v>6859</v>
      </c>
      <c r="J25" s="111">
        <f>SUM(+J31+J32+J33+J34+J35+J36+J37+J38+J40+J50+J54+J58+'[1]三刀屋～知夫'!J8+'[1]三刀屋～知夫'!J15+'[1]三刀屋～知夫'!J22+'[1]三刀屋～知夫'!J26+'[1]三刀屋～知夫'!J35+'[1]三刀屋～知夫'!J41+'[1]三刀屋～知夫'!J45+'[1]三刀屋～知夫'!J51)</f>
        <v>6932</v>
      </c>
      <c r="K25" s="111">
        <f>SUM(+K31+K32+K33+K34+K35+K36+K37+K38+K40+K50+K54+K58+'[1]三刀屋～知夫'!K8+'[1]三刀屋～知夫'!K15+'[1]三刀屋～知夫'!K22+'[1]三刀屋～知夫'!K26+'[1]三刀屋～知夫'!K35+'[1]三刀屋～知夫'!K41+'[1]三刀屋～知夫'!K45+'[1]三刀屋～知夫'!K51)</f>
        <v>7155</v>
      </c>
      <c r="L25" s="111">
        <f>SUM(+L31+L32+L33+L34+L35+L36+L37+L38+L40+L50+L54+L58+'[1]三刀屋～知夫'!L8+'[1]三刀屋～知夫'!L15+'[1]三刀屋～知夫'!L22+'[1]三刀屋～知夫'!L26+'[1]三刀屋～知夫'!L35+'[1]三刀屋～知夫'!L41+'[1]三刀屋～知夫'!L45+'[1]三刀屋～知夫'!L51)</f>
        <v>7319</v>
      </c>
      <c r="M25" s="111">
        <f>SUM(+M31+M32+M33+M34+M35+M36+M37+M38+M40+M50+M54+M58+'[1]三刀屋～知夫'!M8+'[1]三刀屋～知夫'!M15+'[1]三刀屋～知夫'!M22+'[1]三刀屋～知夫'!M26+'[1]三刀屋～知夫'!M35+'[1]三刀屋～知夫'!M41+'[1]三刀屋～知夫'!M45+'[1]三刀屋～知夫'!M51)</f>
        <v>7222</v>
      </c>
      <c r="N25" s="111">
        <f>SUM(+N31+N32+N33+N34+N35+N36+N37+N38+N40+N50+N54+N58+'[1]三刀屋～知夫'!N8+'[1]三刀屋～知夫'!N15+'[1]三刀屋～知夫'!N22+'[1]三刀屋～知夫'!N26+'[1]三刀屋～知夫'!N35+'[1]三刀屋～知夫'!N41+'[1]三刀屋～知夫'!N45+'[1]三刀屋～知夫'!N51)</f>
        <v>7577</v>
      </c>
      <c r="O25" s="111">
        <f>SUM(+O31+O32+O33+O34+O35+O36+O37+O38+O40+O50+O54+O58+'[1]三刀屋～知夫'!O8+'[1]三刀屋～知夫'!O15+'[1]三刀屋～知夫'!O22+'[1]三刀屋～知夫'!O26+'[1]三刀屋～知夫'!O35+'[1]三刀屋～知夫'!O41+'[1]三刀屋～知夫'!O45+'[1]三刀屋～知夫'!O51)</f>
        <v>113</v>
      </c>
      <c r="P25" s="111">
        <f>SUM(+P31+P32+P33+P34+P35+P36+P37+P38+P40+P50+P54+P58+'[1]三刀屋～知夫'!P8+'[1]三刀屋～知夫'!P15+'[1]三刀屋～知夫'!P22+'[1]三刀屋～知夫'!P26+'[1]三刀屋～知夫'!P35+'[1]三刀屋～知夫'!P41+'[1]三刀屋～知夫'!P45+'[1]三刀屋～知夫'!P51)</f>
        <v>36</v>
      </c>
      <c r="Q25" s="111">
        <f>SUM(+Q31+Q32+Q33+Q34+Q35+Q36+Q37+Q38+Q40+Q50+Q54+Q58+'[1]三刀屋～知夫'!Q8+'[1]三刀屋～知夫'!Q15+'[1]三刀屋～知夫'!Q22+'[1]三刀屋～知夫'!Q26+'[1]三刀屋～知夫'!Q35+'[1]三刀屋～知夫'!Q41+'[1]三刀屋～知夫'!Q45+'[1]三刀屋～知夫'!Q51)</f>
        <v>888</v>
      </c>
      <c r="R25" s="111">
        <f>SUM(+R31+R32+R33+R34+R35+R36+R37+R38+R40+R50+R54+R58+'[1]三刀屋～知夫'!R8+'[1]三刀屋～知夫'!R15+'[1]三刀屋～知夫'!R22+'[1]三刀屋～知夫'!R26+'[1]三刀屋～知夫'!R35+'[1]三刀屋～知夫'!R41+'[1]三刀屋～知夫'!R45+'[1]三刀屋～知夫'!R51)</f>
        <v>2063</v>
      </c>
      <c r="S25" s="111">
        <f>SUM(+S31+S32+S33+S34+S35+S36+S37+S38+S40+S50+S54+S58+'[1]三刀屋～知夫'!S8+'[1]三刀屋～知夫'!S15+'[1]三刀屋～知夫'!S22+'[1]三刀屋～知夫'!S26+'[1]三刀屋～知夫'!S35+'[1]三刀屋～知夫'!S41+'[1]三刀屋～知夫'!S45+'[1]三刀屋～知夫'!S51)</f>
        <v>247</v>
      </c>
      <c r="T25" s="111">
        <f>SUM(+T31+T32+T33+T34+T35+T36+T37+T38+T40+T50+T54+T58+'[1]三刀屋～知夫'!T8+'[1]三刀屋～知夫'!T15+'[1]三刀屋～知夫'!T22+'[1]三刀屋～知夫'!T26+'[1]三刀屋～知夫'!T35+'[1]三刀屋～知夫'!T41+'[1]三刀屋～知夫'!T45+'[1]三刀屋～知夫'!T51)</f>
        <v>23865</v>
      </c>
      <c r="U25" s="111">
        <f>SUM(+U31+U32+U33+U34+U35+U36+U37+U38+U40+U50+U54+U58+'[1]三刀屋～知夫'!U8+'[1]三刀屋～知夫'!U15+'[1]三刀屋～知夫'!U22+'[1]三刀屋～知夫'!U26+'[1]三刀屋～知夫'!U35+'[1]三刀屋～知夫'!U41+'[1]三刀屋～知夫'!U45+'[1]三刀屋～知夫'!U51)</f>
        <v>7677</v>
      </c>
      <c r="V25" s="111">
        <f>SUM(+V31+V32+V33+V34+V35+V36+V37+V38+V40+V50+V54+V58+'[1]三刀屋～知夫'!V8+'[1]三刀屋～知夫'!V15+'[1]三刀屋～知夫'!V22+'[1]三刀屋～知夫'!V26+'[1]三刀屋～知夫'!V35+'[1]三刀屋～知夫'!V41+'[1]三刀屋～知夫'!V45+'[1]三刀屋～知夫'!V51)</f>
        <v>7943</v>
      </c>
      <c r="W25" s="111">
        <f>SUM(+W31+W32+W33+W34+W35+W36+W37+W38+W40+W50+W54+W58+'[1]三刀屋～知夫'!W8+'[1]三刀屋～知夫'!W15+'[1]三刀屋～知夫'!W22+'[1]三刀屋～知夫'!W26+'[1]三刀屋～知夫'!W35+'[1]三刀屋～知夫'!W41+'[1]三刀屋～知夫'!W45+'[1]三刀屋～知夫'!W51)</f>
        <v>8245</v>
      </c>
      <c r="X25" s="111">
        <f>SUM(+X31+X32+X33+X34+X35+X36+X37+X38+X40+X50+X54+X58+'[1]三刀屋～知夫'!X8+'[1]三刀屋～知夫'!X15+'[1]三刀屋～知夫'!X22+'[1]三刀屋～知夫'!X26+'[1]三刀屋～知夫'!X35+'[1]三刀屋～知夫'!X41+'[1]三刀屋～知夫'!X45+'[1]三刀屋～知夫'!X51)</f>
        <v>8654</v>
      </c>
      <c r="Y25" s="106">
        <v>15</v>
      </c>
    </row>
    <row r="26" spans="1:25" ht="13.5" customHeight="1">
      <c r="A26" s="27"/>
      <c r="B26" s="28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U26" s="102"/>
      <c r="V26" s="102"/>
      <c r="W26" s="102"/>
      <c r="X26" s="102"/>
      <c r="Y26" s="101"/>
    </row>
    <row r="27" spans="1:25" ht="13.5" customHeight="1">
      <c r="A27" s="174" t="s">
        <v>148</v>
      </c>
      <c r="B27" s="175"/>
      <c r="C27" s="105">
        <v>1</v>
      </c>
      <c r="D27" s="108">
        <v>0</v>
      </c>
      <c r="E27" s="105">
        <v>18</v>
      </c>
      <c r="F27" s="105">
        <v>25</v>
      </c>
      <c r="G27" s="105">
        <v>3</v>
      </c>
      <c r="H27" s="105">
        <v>516</v>
      </c>
      <c r="I27" s="105">
        <v>88</v>
      </c>
      <c r="J27" s="105">
        <v>88</v>
      </c>
      <c r="K27" s="105">
        <v>90</v>
      </c>
      <c r="L27" s="105">
        <v>85</v>
      </c>
      <c r="M27" s="105">
        <v>83</v>
      </c>
      <c r="N27" s="105">
        <v>82</v>
      </c>
      <c r="O27" s="105">
        <v>1</v>
      </c>
      <c r="P27" s="108">
        <v>0</v>
      </c>
      <c r="Q27" s="105">
        <v>13</v>
      </c>
      <c r="R27" s="105">
        <v>28</v>
      </c>
      <c r="S27" s="105">
        <v>2</v>
      </c>
      <c r="T27" s="105">
        <v>481</v>
      </c>
      <c r="U27" s="105">
        <v>165</v>
      </c>
      <c r="V27" s="105">
        <v>160</v>
      </c>
      <c r="W27" s="105">
        <v>156</v>
      </c>
      <c r="X27" s="105">
        <v>162</v>
      </c>
      <c r="Y27" s="109" t="s">
        <v>204</v>
      </c>
    </row>
    <row r="28" spans="1:25" ht="13.5" customHeight="1">
      <c r="A28" s="174" t="s">
        <v>149</v>
      </c>
      <c r="B28" s="175"/>
      <c r="C28" s="105">
        <v>285</v>
      </c>
      <c r="D28" s="105">
        <v>112</v>
      </c>
      <c r="E28" s="105">
        <v>2235</v>
      </c>
      <c r="F28" s="105">
        <v>3685</v>
      </c>
      <c r="G28" s="105">
        <v>661</v>
      </c>
      <c r="H28" s="105">
        <v>42548</v>
      </c>
      <c r="I28" s="105">
        <v>6771</v>
      </c>
      <c r="J28" s="105">
        <v>6844</v>
      </c>
      <c r="K28" s="105">
        <v>7065</v>
      </c>
      <c r="L28" s="105">
        <v>7234</v>
      </c>
      <c r="M28" s="105">
        <v>7139</v>
      </c>
      <c r="N28" s="105">
        <v>7495</v>
      </c>
      <c r="O28" s="105">
        <v>109</v>
      </c>
      <c r="P28" s="112">
        <v>36</v>
      </c>
      <c r="Q28" s="105">
        <v>864</v>
      </c>
      <c r="R28" s="105">
        <v>2011</v>
      </c>
      <c r="S28" s="105">
        <v>242</v>
      </c>
      <c r="T28" s="105">
        <v>23214</v>
      </c>
      <c r="U28" s="105">
        <v>7445</v>
      </c>
      <c r="V28" s="105">
        <v>7724</v>
      </c>
      <c r="W28" s="105">
        <v>8045</v>
      </c>
      <c r="X28" s="105">
        <v>8455</v>
      </c>
      <c r="Y28" s="109" t="s">
        <v>205</v>
      </c>
    </row>
    <row r="29" spans="1:25" ht="13.5" customHeight="1">
      <c r="A29" s="174" t="s">
        <v>150</v>
      </c>
      <c r="B29" s="175"/>
      <c r="C29" s="108">
        <v>0</v>
      </c>
      <c r="D29" s="108">
        <v>0</v>
      </c>
      <c r="E29" s="108">
        <v>0</v>
      </c>
      <c r="F29" s="108">
        <v>0</v>
      </c>
      <c r="G29" s="108">
        <v>0</v>
      </c>
      <c r="H29" s="108">
        <v>0</v>
      </c>
      <c r="I29" s="108">
        <v>0</v>
      </c>
      <c r="J29" s="108">
        <v>0</v>
      </c>
      <c r="K29" s="108">
        <v>0</v>
      </c>
      <c r="L29" s="108">
        <v>0</v>
      </c>
      <c r="M29" s="108">
        <v>0</v>
      </c>
      <c r="N29" s="108">
        <v>0</v>
      </c>
      <c r="O29" s="105">
        <v>3</v>
      </c>
      <c r="P29" s="108">
        <v>0</v>
      </c>
      <c r="Q29" s="105">
        <v>11</v>
      </c>
      <c r="R29" s="105">
        <v>24</v>
      </c>
      <c r="S29" s="105">
        <v>3</v>
      </c>
      <c r="T29" s="105">
        <v>170</v>
      </c>
      <c r="U29" s="105">
        <v>67</v>
      </c>
      <c r="V29" s="105">
        <v>59</v>
      </c>
      <c r="W29" s="105">
        <v>44</v>
      </c>
      <c r="X29" s="105">
        <v>37</v>
      </c>
      <c r="Y29" s="109" t="s">
        <v>206</v>
      </c>
    </row>
    <row r="30" spans="1:25" ht="13.5" customHeight="1">
      <c r="A30" s="27"/>
      <c r="B30" s="28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1"/>
    </row>
    <row r="31" spans="1:25" ht="13.5" customHeight="1">
      <c r="A31" s="20">
        <v>201</v>
      </c>
      <c r="B31" s="44" t="s">
        <v>209</v>
      </c>
      <c r="C31" s="105">
        <v>23</v>
      </c>
      <c r="D31" s="105">
        <v>1</v>
      </c>
      <c r="E31" s="105">
        <v>347</v>
      </c>
      <c r="F31" s="105">
        <v>555</v>
      </c>
      <c r="G31" s="105">
        <v>48</v>
      </c>
      <c r="H31" s="105">
        <v>9308</v>
      </c>
      <c r="I31" s="105">
        <v>1515</v>
      </c>
      <c r="J31" s="105">
        <v>1550</v>
      </c>
      <c r="K31" s="105">
        <v>1527</v>
      </c>
      <c r="L31" s="105">
        <v>1605</v>
      </c>
      <c r="M31" s="105">
        <v>1491</v>
      </c>
      <c r="N31" s="105">
        <v>1620</v>
      </c>
      <c r="O31" s="105">
        <v>11</v>
      </c>
      <c r="P31" s="108">
        <v>0</v>
      </c>
      <c r="Q31" s="105">
        <v>152</v>
      </c>
      <c r="R31" s="105">
        <v>344</v>
      </c>
      <c r="S31" s="105">
        <v>23</v>
      </c>
      <c r="T31" s="105">
        <v>4980</v>
      </c>
      <c r="U31" s="105">
        <v>1593</v>
      </c>
      <c r="V31" s="105">
        <v>1667</v>
      </c>
      <c r="W31" s="105">
        <v>1720</v>
      </c>
      <c r="X31" s="105">
        <v>1718</v>
      </c>
      <c r="Y31" s="101">
        <v>201</v>
      </c>
    </row>
    <row r="32" spans="1:25" ht="13.5" customHeight="1">
      <c r="A32" s="20">
        <v>202</v>
      </c>
      <c r="B32" s="44" t="s">
        <v>210</v>
      </c>
      <c r="C32" s="105">
        <v>14</v>
      </c>
      <c r="D32" s="108">
        <v>0</v>
      </c>
      <c r="E32" s="105">
        <v>128</v>
      </c>
      <c r="F32" s="105">
        <v>217</v>
      </c>
      <c r="G32" s="105">
        <v>32</v>
      </c>
      <c r="H32" s="105">
        <v>2676</v>
      </c>
      <c r="I32" s="105">
        <v>420</v>
      </c>
      <c r="J32" s="105">
        <v>424</v>
      </c>
      <c r="K32" s="105">
        <v>450</v>
      </c>
      <c r="L32" s="105">
        <v>460</v>
      </c>
      <c r="M32" s="105">
        <v>476</v>
      </c>
      <c r="N32" s="105">
        <v>446</v>
      </c>
      <c r="O32" s="105">
        <v>5</v>
      </c>
      <c r="P32" s="108">
        <v>0</v>
      </c>
      <c r="Q32" s="105">
        <v>51</v>
      </c>
      <c r="R32" s="105">
        <v>112</v>
      </c>
      <c r="S32" s="105">
        <v>13</v>
      </c>
      <c r="T32" s="105">
        <v>1473</v>
      </c>
      <c r="U32" s="105">
        <v>473</v>
      </c>
      <c r="V32" s="105">
        <v>521</v>
      </c>
      <c r="W32" s="105">
        <v>479</v>
      </c>
      <c r="X32" s="105">
        <v>510</v>
      </c>
      <c r="Y32" s="101">
        <v>202</v>
      </c>
    </row>
    <row r="33" spans="1:25" ht="13.5" customHeight="1">
      <c r="A33" s="20">
        <v>203</v>
      </c>
      <c r="B33" s="44" t="s">
        <v>211</v>
      </c>
      <c r="C33" s="105">
        <v>14</v>
      </c>
      <c r="D33" s="108">
        <v>0</v>
      </c>
      <c r="E33" s="105">
        <v>213</v>
      </c>
      <c r="F33" s="105">
        <v>329</v>
      </c>
      <c r="G33" s="105">
        <v>35</v>
      </c>
      <c r="H33" s="105">
        <v>5531</v>
      </c>
      <c r="I33" s="105">
        <v>895</v>
      </c>
      <c r="J33" s="105">
        <v>929</v>
      </c>
      <c r="K33" s="105">
        <v>940</v>
      </c>
      <c r="L33" s="105">
        <v>939</v>
      </c>
      <c r="M33" s="105">
        <v>898</v>
      </c>
      <c r="N33" s="105">
        <v>930</v>
      </c>
      <c r="O33" s="105">
        <v>7</v>
      </c>
      <c r="P33" s="108">
        <v>0</v>
      </c>
      <c r="Q33" s="105">
        <v>98</v>
      </c>
      <c r="R33" s="105">
        <v>200</v>
      </c>
      <c r="S33" s="105">
        <v>15</v>
      </c>
      <c r="T33" s="105">
        <v>2895</v>
      </c>
      <c r="U33" s="105">
        <v>949</v>
      </c>
      <c r="V33" s="105">
        <v>952</v>
      </c>
      <c r="W33" s="105">
        <v>994</v>
      </c>
      <c r="X33" s="105">
        <v>1028</v>
      </c>
      <c r="Y33" s="101">
        <v>203</v>
      </c>
    </row>
    <row r="34" spans="1:25" ht="13.5" customHeight="1">
      <c r="A34" s="20">
        <v>204</v>
      </c>
      <c r="B34" s="44" t="s">
        <v>212</v>
      </c>
      <c r="C34" s="105">
        <v>17</v>
      </c>
      <c r="D34" s="105">
        <v>4</v>
      </c>
      <c r="E34" s="105">
        <v>140</v>
      </c>
      <c r="F34" s="105">
        <v>240</v>
      </c>
      <c r="G34" s="105">
        <v>24</v>
      </c>
      <c r="H34" s="105">
        <v>2806</v>
      </c>
      <c r="I34" s="105">
        <v>469</v>
      </c>
      <c r="J34" s="105">
        <v>417</v>
      </c>
      <c r="K34" s="105">
        <v>474</v>
      </c>
      <c r="L34" s="105">
        <v>470</v>
      </c>
      <c r="M34" s="105">
        <v>488</v>
      </c>
      <c r="N34" s="105">
        <v>488</v>
      </c>
      <c r="O34" s="105">
        <v>10</v>
      </c>
      <c r="P34" s="105">
        <v>2</v>
      </c>
      <c r="Q34" s="105">
        <v>66</v>
      </c>
      <c r="R34" s="105">
        <v>165</v>
      </c>
      <c r="S34" s="105">
        <v>17</v>
      </c>
      <c r="T34" s="105">
        <v>1579</v>
      </c>
      <c r="U34" s="105">
        <v>496</v>
      </c>
      <c r="V34" s="105">
        <v>526</v>
      </c>
      <c r="W34" s="105">
        <v>557</v>
      </c>
      <c r="X34" s="105">
        <v>594</v>
      </c>
      <c r="Y34" s="101">
        <v>204</v>
      </c>
    </row>
    <row r="35" spans="1:25" ht="13.5" customHeight="1">
      <c r="A35" s="20">
        <v>205</v>
      </c>
      <c r="B35" s="44" t="s">
        <v>213</v>
      </c>
      <c r="C35" s="105">
        <v>17</v>
      </c>
      <c r="D35" s="105">
        <v>7</v>
      </c>
      <c r="E35" s="105">
        <v>112</v>
      </c>
      <c r="F35" s="105">
        <v>187</v>
      </c>
      <c r="G35" s="105">
        <v>40</v>
      </c>
      <c r="H35" s="105">
        <v>1766</v>
      </c>
      <c r="I35" s="105">
        <v>256</v>
      </c>
      <c r="J35" s="105">
        <v>288</v>
      </c>
      <c r="K35" s="105">
        <v>270</v>
      </c>
      <c r="L35" s="105">
        <v>316</v>
      </c>
      <c r="M35" s="105">
        <v>319</v>
      </c>
      <c r="N35" s="105">
        <v>317</v>
      </c>
      <c r="O35" s="105">
        <v>6</v>
      </c>
      <c r="P35" s="105">
        <v>4</v>
      </c>
      <c r="Q35" s="105">
        <v>45</v>
      </c>
      <c r="R35" s="105">
        <v>105</v>
      </c>
      <c r="S35" s="105">
        <v>12</v>
      </c>
      <c r="T35" s="105">
        <v>1102</v>
      </c>
      <c r="U35" s="105">
        <v>333</v>
      </c>
      <c r="V35" s="105">
        <v>387</v>
      </c>
      <c r="W35" s="105">
        <v>382</v>
      </c>
      <c r="X35" s="105">
        <v>428</v>
      </c>
      <c r="Y35" s="101">
        <v>205</v>
      </c>
    </row>
    <row r="36" spans="1:25" ht="13.5" customHeight="1">
      <c r="A36" s="20">
        <v>206</v>
      </c>
      <c r="B36" s="44" t="s">
        <v>214</v>
      </c>
      <c r="C36" s="105">
        <v>9</v>
      </c>
      <c r="D36" s="108">
        <v>0</v>
      </c>
      <c r="E36" s="105">
        <v>83</v>
      </c>
      <c r="F36" s="105">
        <v>142</v>
      </c>
      <c r="G36" s="105">
        <v>44</v>
      </c>
      <c r="H36" s="105">
        <v>1756</v>
      </c>
      <c r="I36" s="105">
        <v>281</v>
      </c>
      <c r="J36" s="105">
        <v>295</v>
      </c>
      <c r="K36" s="105">
        <v>296</v>
      </c>
      <c r="L36" s="105">
        <v>273</v>
      </c>
      <c r="M36" s="105">
        <v>315</v>
      </c>
      <c r="N36" s="105">
        <v>296</v>
      </c>
      <c r="O36" s="105">
        <v>3</v>
      </c>
      <c r="P36" s="108">
        <v>0</v>
      </c>
      <c r="Q36" s="105">
        <v>31</v>
      </c>
      <c r="R36" s="105">
        <v>66</v>
      </c>
      <c r="S36" s="105">
        <v>3</v>
      </c>
      <c r="T36" s="105">
        <v>854</v>
      </c>
      <c r="U36" s="105">
        <v>279</v>
      </c>
      <c r="V36" s="105">
        <v>291</v>
      </c>
      <c r="W36" s="105">
        <v>284</v>
      </c>
      <c r="X36" s="105">
        <v>336</v>
      </c>
      <c r="Y36" s="101">
        <v>206</v>
      </c>
    </row>
    <row r="37" spans="1:25" ht="13.5" customHeight="1">
      <c r="A37" s="20">
        <v>207</v>
      </c>
      <c r="B37" s="44" t="s">
        <v>215</v>
      </c>
      <c r="C37" s="105">
        <v>9</v>
      </c>
      <c r="D37" s="108">
        <v>0</v>
      </c>
      <c r="E37" s="105">
        <v>66</v>
      </c>
      <c r="F37" s="105">
        <v>115</v>
      </c>
      <c r="G37" s="105">
        <v>39</v>
      </c>
      <c r="H37" s="105">
        <v>1285</v>
      </c>
      <c r="I37" s="105">
        <v>202</v>
      </c>
      <c r="J37" s="105">
        <v>200</v>
      </c>
      <c r="K37" s="105">
        <v>197</v>
      </c>
      <c r="L37" s="105">
        <v>231</v>
      </c>
      <c r="M37" s="105">
        <v>215</v>
      </c>
      <c r="N37" s="105">
        <v>240</v>
      </c>
      <c r="O37" s="105">
        <v>3</v>
      </c>
      <c r="P37" s="108">
        <v>0</v>
      </c>
      <c r="Q37" s="105">
        <v>26</v>
      </c>
      <c r="R37" s="105">
        <v>64</v>
      </c>
      <c r="S37" s="105">
        <v>6</v>
      </c>
      <c r="T37" s="105">
        <v>746</v>
      </c>
      <c r="U37" s="105">
        <v>240</v>
      </c>
      <c r="V37" s="105">
        <v>237</v>
      </c>
      <c r="W37" s="105">
        <v>269</v>
      </c>
      <c r="X37" s="105">
        <v>302</v>
      </c>
      <c r="Y37" s="101">
        <v>207</v>
      </c>
    </row>
    <row r="38" spans="1:25" ht="13.5" customHeight="1">
      <c r="A38" s="20">
        <v>208</v>
      </c>
      <c r="B38" s="44" t="s">
        <v>216</v>
      </c>
      <c r="C38" s="105">
        <v>13</v>
      </c>
      <c r="D38" s="105">
        <v>2</v>
      </c>
      <c r="E38" s="105">
        <v>90</v>
      </c>
      <c r="F38" s="105">
        <v>157</v>
      </c>
      <c r="G38" s="105">
        <v>25</v>
      </c>
      <c r="H38" s="105">
        <v>1734</v>
      </c>
      <c r="I38" s="105">
        <v>260</v>
      </c>
      <c r="J38" s="105">
        <v>270</v>
      </c>
      <c r="K38" s="105">
        <v>288</v>
      </c>
      <c r="L38" s="105">
        <v>323</v>
      </c>
      <c r="M38" s="105">
        <v>295</v>
      </c>
      <c r="N38" s="105">
        <v>298</v>
      </c>
      <c r="O38" s="105">
        <v>4</v>
      </c>
      <c r="P38" s="108">
        <v>0</v>
      </c>
      <c r="Q38" s="105">
        <v>33</v>
      </c>
      <c r="R38" s="105">
        <v>72</v>
      </c>
      <c r="S38" s="105">
        <v>9</v>
      </c>
      <c r="T38" s="105">
        <v>961</v>
      </c>
      <c r="U38" s="105">
        <v>307</v>
      </c>
      <c r="V38" s="105">
        <v>307</v>
      </c>
      <c r="W38" s="105">
        <v>347</v>
      </c>
      <c r="X38" s="105">
        <v>339</v>
      </c>
      <c r="Y38" s="101">
        <v>208</v>
      </c>
    </row>
    <row r="39" spans="1:25" ht="13.5" customHeight="1">
      <c r="A39" s="27"/>
      <c r="B39" s="28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1"/>
    </row>
    <row r="40" spans="1:25" ht="13.5" customHeight="1">
      <c r="A40" s="20">
        <v>300</v>
      </c>
      <c r="B40" s="44" t="s">
        <v>217</v>
      </c>
      <c r="C40" s="105">
        <v>19</v>
      </c>
      <c r="D40" s="105">
        <v>3</v>
      </c>
      <c r="E40" s="105">
        <v>167</v>
      </c>
      <c r="F40" s="105">
        <v>262</v>
      </c>
      <c r="G40" s="105">
        <v>51</v>
      </c>
      <c r="H40" s="105">
        <v>3272</v>
      </c>
      <c r="I40" s="105">
        <v>544</v>
      </c>
      <c r="J40" s="105">
        <v>513</v>
      </c>
      <c r="K40" s="105">
        <v>561</v>
      </c>
      <c r="L40" s="105">
        <v>543</v>
      </c>
      <c r="M40" s="105">
        <v>541</v>
      </c>
      <c r="N40" s="105">
        <v>570</v>
      </c>
      <c r="O40" s="105">
        <v>10</v>
      </c>
      <c r="P40" s="105">
        <v>1</v>
      </c>
      <c r="Q40" s="105">
        <v>74</v>
      </c>
      <c r="R40" s="105">
        <v>168</v>
      </c>
      <c r="S40" s="105">
        <v>26</v>
      </c>
      <c r="T40" s="105">
        <v>1876</v>
      </c>
      <c r="U40" s="105">
        <v>626</v>
      </c>
      <c r="V40" s="105">
        <v>589</v>
      </c>
      <c r="W40" s="105">
        <v>661</v>
      </c>
      <c r="X40" s="105">
        <v>687</v>
      </c>
      <c r="Y40" s="101">
        <v>300</v>
      </c>
    </row>
    <row r="41" spans="1:25" ht="13.5" customHeight="1">
      <c r="A41" s="20">
        <v>301</v>
      </c>
      <c r="B41" s="44" t="s">
        <v>218</v>
      </c>
      <c r="C41" s="105">
        <v>3</v>
      </c>
      <c r="D41" s="108">
        <v>0</v>
      </c>
      <c r="E41" s="105">
        <v>22</v>
      </c>
      <c r="F41" s="105">
        <v>39</v>
      </c>
      <c r="G41" s="105">
        <v>6</v>
      </c>
      <c r="H41" s="105">
        <v>405</v>
      </c>
      <c r="I41" s="105">
        <v>61</v>
      </c>
      <c r="J41" s="105">
        <v>71</v>
      </c>
      <c r="K41" s="105">
        <v>63</v>
      </c>
      <c r="L41" s="105">
        <v>60</v>
      </c>
      <c r="M41" s="105">
        <v>73</v>
      </c>
      <c r="N41" s="105">
        <v>77</v>
      </c>
      <c r="O41" s="105">
        <v>1</v>
      </c>
      <c r="P41" s="108">
        <v>0</v>
      </c>
      <c r="Q41" s="105">
        <v>10</v>
      </c>
      <c r="R41" s="105">
        <v>21</v>
      </c>
      <c r="S41" s="105">
        <v>2</v>
      </c>
      <c r="T41" s="105">
        <v>268</v>
      </c>
      <c r="U41" s="105">
        <v>89</v>
      </c>
      <c r="V41" s="105">
        <v>86</v>
      </c>
      <c r="W41" s="105">
        <v>93</v>
      </c>
      <c r="X41" s="105">
        <v>104</v>
      </c>
      <c r="Y41" s="101">
        <v>301</v>
      </c>
    </row>
    <row r="42" spans="1:25" ht="13.5" customHeight="1">
      <c r="A42" s="20">
        <v>302</v>
      </c>
      <c r="B42" s="44" t="s">
        <v>219</v>
      </c>
      <c r="C42" s="105">
        <v>3</v>
      </c>
      <c r="D42" s="105">
        <v>1</v>
      </c>
      <c r="E42" s="105">
        <v>18</v>
      </c>
      <c r="F42" s="105">
        <v>30</v>
      </c>
      <c r="G42" s="105">
        <v>13</v>
      </c>
      <c r="H42" s="105">
        <v>187</v>
      </c>
      <c r="I42" s="105">
        <v>32</v>
      </c>
      <c r="J42" s="105">
        <v>23</v>
      </c>
      <c r="K42" s="105">
        <v>32</v>
      </c>
      <c r="L42" s="105">
        <v>33</v>
      </c>
      <c r="M42" s="105">
        <v>36</v>
      </c>
      <c r="N42" s="105">
        <v>31</v>
      </c>
      <c r="O42" s="105">
        <v>2</v>
      </c>
      <c r="P42" s="105">
        <v>1</v>
      </c>
      <c r="Q42" s="105">
        <v>7</v>
      </c>
      <c r="R42" s="105">
        <v>20</v>
      </c>
      <c r="S42" s="105">
        <v>10</v>
      </c>
      <c r="T42" s="105">
        <v>136</v>
      </c>
      <c r="U42" s="105">
        <v>40</v>
      </c>
      <c r="V42" s="105">
        <v>44</v>
      </c>
      <c r="W42" s="105">
        <v>52</v>
      </c>
      <c r="X42" s="105">
        <v>55</v>
      </c>
      <c r="Y42" s="101">
        <v>302</v>
      </c>
    </row>
    <row r="43" spans="1:25" ht="13.5" customHeight="1">
      <c r="A43" s="20">
        <v>303</v>
      </c>
      <c r="B43" s="44" t="s">
        <v>220</v>
      </c>
      <c r="C43" s="105">
        <v>3</v>
      </c>
      <c r="D43" s="108">
        <v>2</v>
      </c>
      <c r="E43" s="105">
        <v>21</v>
      </c>
      <c r="F43" s="105">
        <v>33</v>
      </c>
      <c r="G43" s="105">
        <v>7</v>
      </c>
      <c r="H43" s="105">
        <v>335</v>
      </c>
      <c r="I43" s="105">
        <v>54</v>
      </c>
      <c r="J43" s="105">
        <v>50</v>
      </c>
      <c r="K43" s="105">
        <v>60</v>
      </c>
      <c r="L43" s="105">
        <v>56</v>
      </c>
      <c r="M43" s="105">
        <v>46</v>
      </c>
      <c r="N43" s="105">
        <v>69</v>
      </c>
      <c r="O43" s="105">
        <v>1</v>
      </c>
      <c r="P43" s="108">
        <v>0</v>
      </c>
      <c r="Q43" s="105">
        <v>8</v>
      </c>
      <c r="R43" s="105">
        <v>17</v>
      </c>
      <c r="S43" s="105">
        <v>2</v>
      </c>
      <c r="T43" s="105">
        <v>197</v>
      </c>
      <c r="U43" s="105">
        <v>53</v>
      </c>
      <c r="V43" s="105">
        <v>63</v>
      </c>
      <c r="W43" s="105">
        <v>81</v>
      </c>
      <c r="X43" s="105">
        <v>72</v>
      </c>
      <c r="Y43" s="101">
        <v>303</v>
      </c>
    </row>
    <row r="44" spans="1:25" ht="13.5" customHeight="1">
      <c r="A44" s="20">
        <v>304</v>
      </c>
      <c r="B44" s="44" t="s">
        <v>221</v>
      </c>
      <c r="C44" s="105">
        <v>3</v>
      </c>
      <c r="D44" s="108">
        <v>0</v>
      </c>
      <c r="E44" s="105">
        <v>36</v>
      </c>
      <c r="F44" s="105">
        <v>54</v>
      </c>
      <c r="G44" s="105">
        <v>6</v>
      </c>
      <c r="H44" s="105">
        <v>863</v>
      </c>
      <c r="I44" s="105">
        <v>155</v>
      </c>
      <c r="J44" s="105">
        <v>132</v>
      </c>
      <c r="K44" s="105">
        <v>150</v>
      </c>
      <c r="L44" s="105">
        <v>140</v>
      </c>
      <c r="M44" s="105">
        <v>146</v>
      </c>
      <c r="N44" s="105">
        <v>140</v>
      </c>
      <c r="O44" s="105">
        <v>1</v>
      </c>
      <c r="P44" s="108">
        <v>0</v>
      </c>
      <c r="Q44" s="105">
        <v>13</v>
      </c>
      <c r="R44" s="105">
        <v>26</v>
      </c>
      <c r="S44" s="105">
        <v>2</v>
      </c>
      <c r="T44" s="105">
        <v>401</v>
      </c>
      <c r="U44" s="105">
        <v>138</v>
      </c>
      <c r="V44" s="105">
        <v>135</v>
      </c>
      <c r="W44" s="105">
        <v>128</v>
      </c>
      <c r="X44" s="105">
        <v>146</v>
      </c>
      <c r="Y44" s="101">
        <v>304</v>
      </c>
    </row>
    <row r="45" spans="1:25" ht="13.5" customHeight="1">
      <c r="A45" s="20">
        <v>305</v>
      </c>
      <c r="B45" s="44" t="s">
        <v>222</v>
      </c>
      <c r="C45" s="105">
        <v>1</v>
      </c>
      <c r="D45" s="108">
        <v>0</v>
      </c>
      <c r="E45" s="105">
        <v>15</v>
      </c>
      <c r="F45" s="105">
        <v>22</v>
      </c>
      <c r="G45" s="105">
        <v>2</v>
      </c>
      <c r="H45" s="105">
        <v>414</v>
      </c>
      <c r="I45" s="105">
        <v>58</v>
      </c>
      <c r="J45" s="105">
        <v>73</v>
      </c>
      <c r="K45" s="105">
        <v>74</v>
      </c>
      <c r="L45" s="105">
        <v>74</v>
      </c>
      <c r="M45" s="105">
        <v>58</v>
      </c>
      <c r="N45" s="105">
        <v>77</v>
      </c>
      <c r="O45" s="105">
        <v>1</v>
      </c>
      <c r="P45" s="108">
        <v>0</v>
      </c>
      <c r="Q45" s="105">
        <v>10</v>
      </c>
      <c r="R45" s="105">
        <v>25</v>
      </c>
      <c r="S45" s="105">
        <v>2</v>
      </c>
      <c r="T45" s="105">
        <v>263</v>
      </c>
      <c r="U45" s="105">
        <v>86</v>
      </c>
      <c r="V45" s="105">
        <v>78</v>
      </c>
      <c r="W45" s="105">
        <v>99</v>
      </c>
      <c r="X45" s="105">
        <v>82</v>
      </c>
      <c r="Y45" s="101">
        <v>305</v>
      </c>
    </row>
    <row r="46" spans="1:25" ht="13.5" customHeight="1">
      <c r="A46" s="20">
        <v>306</v>
      </c>
      <c r="B46" s="44" t="s">
        <v>223</v>
      </c>
      <c r="C46" s="105">
        <v>2</v>
      </c>
      <c r="D46" s="108">
        <v>0</v>
      </c>
      <c r="E46" s="105">
        <v>17</v>
      </c>
      <c r="F46" s="105">
        <v>26</v>
      </c>
      <c r="G46" s="105">
        <v>10</v>
      </c>
      <c r="H46" s="105">
        <v>306</v>
      </c>
      <c r="I46" s="105">
        <v>48</v>
      </c>
      <c r="J46" s="105">
        <v>45</v>
      </c>
      <c r="K46" s="105">
        <v>53</v>
      </c>
      <c r="L46" s="105">
        <v>51</v>
      </c>
      <c r="M46" s="105">
        <v>57</v>
      </c>
      <c r="N46" s="105">
        <v>52</v>
      </c>
      <c r="O46" s="105">
        <v>1</v>
      </c>
      <c r="P46" s="108">
        <v>0</v>
      </c>
      <c r="Q46" s="105">
        <v>7</v>
      </c>
      <c r="R46" s="105">
        <v>18</v>
      </c>
      <c r="S46" s="105">
        <v>5</v>
      </c>
      <c r="T46" s="105">
        <v>181</v>
      </c>
      <c r="U46" s="105">
        <v>67</v>
      </c>
      <c r="V46" s="105">
        <v>53</v>
      </c>
      <c r="W46" s="105">
        <v>61</v>
      </c>
      <c r="X46" s="105">
        <v>68</v>
      </c>
      <c r="Y46" s="101">
        <v>306</v>
      </c>
    </row>
    <row r="47" spans="1:25" ht="13.5" customHeight="1">
      <c r="A47" s="20">
        <v>307</v>
      </c>
      <c r="B47" s="44" t="s">
        <v>224</v>
      </c>
      <c r="C47" s="105">
        <v>3</v>
      </c>
      <c r="D47" s="108">
        <v>0</v>
      </c>
      <c r="E47" s="105">
        <v>28</v>
      </c>
      <c r="F47" s="105">
        <v>43</v>
      </c>
      <c r="G47" s="105">
        <v>5</v>
      </c>
      <c r="H47" s="105">
        <v>526</v>
      </c>
      <c r="I47" s="105">
        <v>96</v>
      </c>
      <c r="J47" s="105">
        <v>85</v>
      </c>
      <c r="K47" s="105">
        <v>85</v>
      </c>
      <c r="L47" s="105">
        <v>91</v>
      </c>
      <c r="M47" s="105">
        <v>84</v>
      </c>
      <c r="N47" s="105">
        <v>85</v>
      </c>
      <c r="O47" s="105">
        <v>2</v>
      </c>
      <c r="P47" s="108">
        <v>0</v>
      </c>
      <c r="Q47" s="105">
        <v>14</v>
      </c>
      <c r="R47" s="105">
        <v>28</v>
      </c>
      <c r="S47" s="105">
        <v>2</v>
      </c>
      <c r="T47" s="105">
        <v>279</v>
      </c>
      <c r="U47" s="105">
        <v>95</v>
      </c>
      <c r="V47" s="105">
        <v>90</v>
      </c>
      <c r="W47" s="105">
        <v>94</v>
      </c>
      <c r="X47" s="105">
        <v>104</v>
      </c>
      <c r="Y47" s="101">
        <v>307</v>
      </c>
    </row>
    <row r="48" spans="1:25" ht="13.5" customHeight="1">
      <c r="A48" s="20">
        <v>308</v>
      </c>
      <c r="B48" s="44" t="s">
        <v>225</v>
      </c>
      <c r="C48" s="105">
        <v>1</v>
      </c>
      <c r="D48" s="108">
        <v>0</v>
      </c>
      <c r="E48" s="105">
        <v>10</v>
      </c>
      <c r="F48" s="105">
        <v>15</v>
      </c>
      <c r="G48" s="105">
        <v>2</v>
      </c>
      <c r="H48" s="105">
        <v>236</v>
      </c>
      <c r="I48" s="105">
        <v>40</v>
      </c>
      <c r="J48" s="105">
        <v>34</v>
      </c>
      <c r="K48" s="105">
        <v>44</v>
      </c>
      <c r="L48" s="105">
        <v>38</v>
      </c>
      <c r="M48" s="105">
        <v>41</v>
      </c>
      <c r="N48" s="105">
        <v>39</v>
      </c>
      <c r="O48" s="105">
        <v>1</v>
      </c>
      <c r="P48" s="108">
        <v>0</v>
      </c>
      <c r="Q48" s="105">
        <v>5</v>
      </c>
      <c r="R48" s="105">
        <v>13</v>
      </c>
      <c r="S48" s="105">
        <v>1</v>
      </c>
      <c r="T48" s="105">
        <v>151</v>
      </c>
      <c r="U48" s="105">
        <v>58</v>
      </c>
      <c r="V48" s="105">
        <v>40</v>
      </c>
      <c r="W48" s="105">
        <v>53</v>
      </c>
      <c r="X48" s="105">
        <v>56</v>
      </c>
      <c r="Y48" s="101">
        <v>308</v>
      </c>
    </row>
    <row r="49" spans="1:25" ht="13.5" customHeight="1">
      <c r="A49" s="27"/>
      <c r="B49" s="28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1"/>
    </row>
    <row r="50" spans="1:25" ht="13.5" customHeight="1">
      <c r="A50" s="20">
        <v>320</v>
      </c>
      <c r="B50" s="44" t="s">
        <v>226</v>
      </c>
      <c r="C50" s="105">
        <v>12</v>
      </c>
      <c r="D50" s="105">
        <v>9</v>
      </c>
      <c r="E50" s="105">
        <v>68</v>
      </c>
      <c r="F50" s="105">
        <v>109</v>
      </c>
      <c r="G50" s="105">
        <v>49</v>
      </c>
      <c r="H50" s="105">
        <v>808</v>
      </c>
      <c r="I50" s="105">
        <v>151</v>
      </c>
      <c r="J50" s="105">
        <v>130</v>
      </c>
      <c r="K50" s="105">
        <v>125</v>
      </c>
      <c r="L50" s="105">
        <v>125</v>
      </c>
      <c r="M50" s="105">
        <v>128</v>
      </c>
      <c r="N50" s="105">
        <v>149</v>
      </c>
      <c r="O50" s="105">
        <v>5</v>
      </c>
      <c r="P50" s="105">
        <v>3</v>
      </c>
      <c r="Q50" s="105">
        <v>25</v>
      </c>
      <c r="R50" s="105">
        <v>61</v>
      </c>
      <c r="S50" s="105">
        <v>18</v>
      </c>
      <c r="T50" s="105">
        <v>428</v>
      </c>
      <c r="U50" s="105">
        <v>137</v>
      </c>
      <c r="V50" s="105">
        <v>140</v>
      </c>
      <c r="W50" s="105">
        <v>151</v>
      </c>
      <c r="X50" s="105">
        <v>172</v>
      </c>
      <c r="Y50" s="101">
        <v>320</v>
      </c>
    </row>
    <row r="51" spans="1:25" ht="13.5" customHeight="1">
      <c r="A51" s="20">
        <v>321</v>
      </c>
      <c r="B51" s="44" t="s">
        <v>227</v>
      </c>
      <c r="C51" s="105">
        <v>8</v>
      </c>
      <c r="D51" s="105">
        <v>7</v>
      </c>
      <c r="E51" s="105">
        <v>40</v>
      </c>
      <c r="F51" s="105">
        <v>65</v>
      </c>
      <c r="G51" s="105">
        <v>32</v>
      </c>
      <c r="H51" s="105">
        <v>500</v>
      </c>
      <c r="I51" s="105">
        <v>91</v>
      </c>
      <c r="J51" s="105">
        <v>74</v>
      </c>
      <c r="K51" s="105">
        <v>81</v>
      </c>
      <c r="L51" s="105">
        <v>69</v>
      </c>
      <c r="M51" s="105">
        <v>83</v>
      </c>
      <c r="N51" s="105">
        <v>102</v>
      </c>
      <c r="O51" s="105">
        <v>4</v>
      </c>
      <c r="P51" s="105">
        <v>3</v>
      </c>
      <c r="Q51" s="105">
        <v>18</v>
      </c>
      <c r="R51" s="105">
        <v>45</v>
      </c>
      <c r="S51" s="105">
        <v>11</v>
      </c>
      <c r="T51" s="105">
        <v>266</v>
      </c>
      <c r="U51" s="105">
        <v>88</v>
      </c>
      <c r="V51" s="105">
        <v>85</v>
      </c>
      <c r="W51" s="105">
        <v>93</v>
      </c>
      <c r="X51" s="105">
        <v>99</v>
      </c>
      <c r="Y51" s="101">
        <v>321</v>
      </c>
    </row>
    <row r="52" spans="1:25" ht="13.5" customHeight="1">
      <c r="A52" s="20">
        <v>322</v>
      </c>
      <c r="B52" s="44" t="s">
        <v>228</v>
      </c>
      <c r="C52" s="105">
        <v>4</v>
      </c>
      <c r="D52" s="105">
        <v>2</v>
      </c>
      <c r="E52" s="105">
        <v>28</v>
      </c>
      <c r="F52" s="105">
        <v>44</v>
      </c>
      <c r="G52" s="105">
        <v>17</v>
      </c>
      <c r="H52" s="105">
        <v>308</v>
      </c>
      <c r="I52" s="105">
        <v>60</v>
      </c>
      <c r="J52" s="105">
        <v>56</v>
      </c>
      <c r="K52" s="105">
        <v>44</v>
      </c>
      <c r="L52" s="105">
        <v>56</v>
      </c>
      <c r="M52" s="105">
        <v>45</v>
      </c>
      <c r="N52" s="105">
        <v>47</v>
      </c>
      <c r="O52" s="105">
        <v>1</v>
      </c>
      <c r="P52" s="108">
        <v>0</v>
      </c>
      <c r="Q52" s="105">
        <v>7</v>
      </c>
      <c r="R52" s="105">
        <v>16</v>
      </c>
      <c r="S52" s="105">
        <v>7</v>
      </c>
      <c r="T52" s="105">
        <v>162</v>
      </c>
      <c r="U52" s="105">
        <v>49</v>
      </c>
      <c r="V52" s="105">
        <v>55</v>
      </c>
      <c r="W52" s="105">
        <v>58</v>
      </c>
      <c r="X52" s="105">
        <v>73</v>
      </c>
      <c r="Y52" s="101">
        <v>322</v>
      </c>
    </row>
    <row r="53" spans="1:25" ht="13.5" customHeight="1">
      <c r="A53" s="27"/>
      <c r="B53" s="28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1"/>
    </row>
    <row r="54" spans="1:25" ht="13.5" customHeight="1">
      <c r="A54" s="20">
        <v>340</v>
      </c>
      <c r="B54" s="44" t="s">
        <v>229</v>
      </c>
      <c r="C54" s="105">
        <v>11</v>
      </c>
      <c r="D54" s="105">
        <v>9</v>
      </c>
      <c r="E54" s="105">
        <v>67</v>
      </c>
      <c r="F54" s="105">
        <v>111</v>
      </c>
      <c r="G54" s="105">
        <v>23</v>
      </c>
      <c r="H54" s="105">
        <v>927</v>
      </c>
      <c r="I54" s="105">
        <v>136</v>
      </c>
      <c r="J54" s="105">
        <v>165</v>
      </c>
      <c r="K54" s="105">
        <v>137</v>
      </c>
      <c r="L54" s="105">
        <v>168</v>
      </c>
      <c r="M54" s="105">
        <v>137</v>
      </c>
      <c r="N54" s="105">
        <v>184</v>
      </c>
      <c r="O54" s="105">
        <v>2</v>
      </c>
      <c r="P54" s="108">
        <v>2</v>
      </c>
      <c r="Q54" s="105">
        <v>21</v>
      </c>
      <c r="R54" s="105">
        <v>44</v>
      </c>
      <c r="S54" s="105">
        <v>6</v>
      </c>
      <c r="T54" s="105">
        <v>556</v>
      </c>
      <c r="U54" s="105">
        <v>190</v>
      </c>
      <c r="V54" s="105">
        <v>169</v>
      </c>
      <c r="W54" s="105">
        <v>197</v>
      </c>
      <c r="X54" s="105">
        <v>192</v>
      </c>
      <c r="Y54" s="101">
        <v>340</v>
      </c>
    </row>
    <row r="55" spans="1:25" ht="13.5" customHeight="1">
      <c r="A55" s="20">
        <v>341</v>
      </c>
      <c r="B55" s="44" t="s">
        <v>230</v>
      </c>
      <c r="C55" s="105">
        <v>7</v>
      </c>
      <c r="D55" s="105">
        <v>6</v>
      </c>
      <c r="E55" s="105">
        <v>38</v>
      </c>
      <c r="F55" s="105">
        <v>64</v>
      </c>
      <c r="G55" s="105">
        <v>13</v>
      </c>
      <c r="H55" s="105">
        <v>487</v>
      </c>
      <c r="I55" s="105">
        <v>65</v>
      </c>
      <c r="J55" s="105">
        <v>86</v>
      </c>
      <c r="K55" s="105">
        <v>77</v>
      </c>
      <c r="L55" s="105">
        <v>94</v>
      </c>
      <c r="M55" s="105">
        <v>77</v>
      </c>
      <c r="N55" s="105">
        <v>88</v>
      </c>
      <c r="O55" s="105">
        <v>1</v>
      </c>
      <c r="P55" s="108">
        <v>1</v>
      </c>
      <c r="Q55" s="105">
        <v>10</v>
      </c>
      <c r="R55" s="105">
        <v>21</v>
      </c>
      <c r="S55" s="105">
        <v>3</v>
      </c>
      <c r="T55" s="105">
        <v>303</v>
      </c>
      <c r="U55" s="105">
        <v>109</v>
      </c>
      <c r="V55" s="105">
        <v>86</v>
      </c>
      <c r="W55" s="105">
        <v>108</v>
      </c>
      <c r="X55" s="105">
        <v>103</v>
      </c>
      <c r="Y55" s="101">
        <v>341</v>
      </c>
    </row>
    <row r="56" spans="1:25" ht="13.5" customHeight="1">
      <c r="A56" s="20">
        <v>342</v>
      </c>
      <c r="B56" s="44" t="s">
        <v>231</v>
      </c>
      <c r="C56" s="105">
        <v>4</v>
      </c>
      <c r="D56" s="105">
        <v>3</v>
      </c>
      <c r="E56" s="105">
        <v>29</v>
      </c>
      <c r="F56" s="105">
        <v>47</v>
      </c>
      <c r="G56" s="105">
        <v>10</v>
      </c>
      <c r="H56" s="105">
        <v>440</v>
      </c>
      <c r="I56" s="105">
        <v>71</v>
      </c>
      <c r="J56" s="105">
        <v>79</v>
      </c>
      <c r="K56" s="105">
        <v>60</v>
      </c>
      <c r="L56" s="105">
        <v>74</v>
      </c>
      <c r="M56" s="105">
        <v>60</v>
      </c>
      <c r="N56" s="105">
        <v>96</v>
      </c>
      <c r="O56" s="105">
        <v>1</v>
      </c>
      <c r="P56" s="108">
        <v>1</v>
      </c>
      <c r="Q56" s="105">
        <v>11</v>
      </c>
      <c r="R56" s="105">
        <v>23</v>
      </c>
      <c r="S56" s="105">
        <v>3</v>
      </c>
      <c r="T56" s="105">
        <v>253</v>
      </c>
      <c r="U56" s="105">
        <v>81</v>
      </c>
      <c r="V56" s="105">
        <v>83</v>
      </c>
      <c r="W56" s="105">
        <v>89</v>
      </c>
      <c r="X56" s="105">
        <v>89</v>
      </c>
      <c r="Y56" s="101">
        <v>342</v>
      </c>
    </row>
    <row r="57" spans="1:25" ht="13.5" customHeight="1">
      <c r="A57" s="27"/>
      <c r="B57" s="28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1"/>
    </row>
    <row r="58" spans="1:25" ht="13.5" customHeight="1">
      <c r="A58" s="20">
        <v>360</v>
      </c>
      <c r="B58" s="44" t="s">
        <v>232</v>
      </c>
      <c r="C58" s="105">
        <v>13</v>
      </c>
      <c r="D58" s="105">
        <v>3</v>
      </c>
      <c r="E58" s="105">
        <v>96</v>
      </c>
      <c r="F58" s="105">
        <v>159</v>
      </c>
      <c r="G58" s="105">
        <v>23</v>
      </c>
      <c r="H58" s="105">
        <v>1709</v>
      </c>
      <c r="I58" s="105">
        <v>264</v>
      </c>
      <c r="J58" s="105">
        <v>265</v>
      </c>
      <c r="K58" s="105">
        <v>303</v>
      </c>
      <c r="L58" s="105">
        <v>277</v>
      </c>
      <c r="M58" s="105">
        <v>294</v>
      </c>
      <c r="N58" s="105">
        <v>306</v>
      </c>
      <c r="O58" s="105">
        <v>4</v>
      </c>
      <c r="P58" s="108">
        <v>0</v>
      </c>
      <c r="Q58" s="105">
        <v>37</v>
      </c>
      <c r="R58" s="105">
        <v>84</v>
      </c>
      <c r="S58" s="105">
        <v>10</v>
      </c>
      <c r="T58" s="105">
        <v>983</v>
      </c>
      <c r="U58" s="105">
        <v>313</v>
      </c>
      <c r="V58" s="105">
        <v>326</v>
      </c>
      <c r="W58" s="105">
        <v>344</v>
      </c>
      <c r="X58" s="105">
        <v>311</v>
      </c>
      <c r="Y58" s="101">
        <v>360</v>
      </c>
    </row>
    <row r="59" spans="1:25" ht="13.5" customHeight="1">
      <c r="A59" s="20">
        <v>361</v>
      </c>
      <c r="B59" s="44" t="s">
        <v>233</v>
      </c>
      <c r="C59" s="105">
        <v>7</v>
      </c>
      <c r="D59" s="105">
        <v>2</v>
      </c>
      <c r="E59" s="105">
        <v>49</v>
      </c>
      <c r="F59" s="105">
        <v>81</v>
      </c>
      <c r="G59" s="105">
        <v>13</v>
      </c>
      <c r="H59" s="105">
        <v>808</v>
      </c>
      <c r="I59" s="105">
        <v>123</v>
      </c>
      <c r="J59" s="105">
        <v>120</v>
      </c>
      <c r="K59" s="105">
        <v>147</v>
      </c>
      <c r="L59" s="105">
        <v>133</v>
      </c>
      <c r="M59" s="105">
        <v>137</v>
      </c>
      <c r="N59" s="105">
        <v>148</v>
      </c>
      <c r="O59" s="105">
        <v>2</v>
      </c>
      <c r="P59" s="108">
        <v>0</v>
      </c>
      <c r="Q59" s="105">
        <v>18</v>
      </c>
      <c r="R59" s="105">
        <v>41</v>
      </c>
      <c r="S59" s="105">
        <v>6</v>
      </c>
      <c r="T59" s="105">
        <v>453</v>
      </c>
      <c r="U59" s="105">
        <v>139</v>
      </c>
      <c r="V59" s="105">
        <v>151</v>
      </c>
      <c r="W59" s="105">
        <v>163</v>
      </c>
      <c r="X59" s="105">
        <v>157</v>
      </c>
      <c r="Y59" s="101">
        <v>361</v>
      </c>
    </row>
    <row r="60" spans="1:25" ht="13.5" customHeight="1">
      <c r="A60" s="20">
        <v>362</v>
      </c>
      <c r="B60" s="44" t="s">
        <v>234</v>
      </c>
      <c r="C60" s="105">
        <v>1</v>
      </c>
      <c r="D60" s="108">
        <v>0</v>
      </c>
      <c r="E60" s="105">
        <v>14</v>
      </c>
      <c r="F60" s="105">
        <v>22</v>
      </c>
      <c r="G60" s="105">
        <v>2</v>
      </c>
      <c r="H60" s="105">
        <v>362</v>
      </c>
      <c r="I60" s="105">
        <v>55</v>
      </c>
      <c r="J60" s="105">
        <v>60</v>
      </c>
      <c r="K60" s="105">
        <v>71</v>
      </c>
      <c r="L60" s="105">
        <v>57</v>
      </c>
      <c r="M60" s="105">
        <v>53</v>
      </c>
      <c r="N60" s="105">
        <v>66</v>
      </c>
      <c r="O60" s="105">
        <v>1</v>
      </c>
      <c r="P60" s="108">
        <v>0</v>
      </c>
      <c r="Q60" s="105">
        <v>8</v>
      </c>
      <c r="R60" s="105">
        <v>19</v>
      </c>
      <c r="S60" s="105">
        <v>2</v>
      </c>
      <c r="T60" s="105">
        <v>192</v>
      </c>
      <c r="U60" s="105">
        <v>62</v>
      </c>
      <c r="V60" s="105">
        <v>73</v>
      </c>
      <c r="W60" s="105">
        <v>57</v>
      </c>
      <c r="X60" s="105">
        <v>55</v>
      </c>
      <c r="Y60" s="101">
        <v>362</v>
      </c>
    </row>
    <row r="61" spans="1:25" ht="13.5" customHeight="1">
      <c r="A61" s="20">
        <v>363</v>
      </c>
      <c r="B61" s="44" t="s">
        <v>235</v>
      </c>
      <c r="C61" s="105">
        <v>5</v>
      </c>
      <c r="D61" s="105">
        <v>1</v>
      </c>
      <c r="E61" s="105">
        <v>33</v>
      </c>
      <c r="F61" s="105">
        <v>56</v>
      </c>
      <c r="G61" s="105">
        <v>8</v>
      </c>
      <c r="H61" s="105">
        <v>539</v>
      </c>
      <c r="I61" s="105">
        <v>86</v>
      </c>
      <c r="J61" s="105">
        <v>85</v>
      </c>
      <c r="K61" s="105">
        <v>85</v>
      </c>
      <c r="L61" s="105">
        <v>87</v>
      </c>
      <c r="M61" s="105">
        <v>104</v>
      </c>
      <c r="N61" s="105">
        <v>92</v>
      </c>
      <c r="O61" s="105">
        <v>1</v>
      </c>
      <c r="P61" s="108">
        <v>0</v>
      </c>
      <c r="Q61" s="105">
        <v>11</v>
      </c>
      <c r="R61" s="105">
        <v>24</v>
      </c>
      <c r="S61" s="105">
        <v>2</v>
      </c>
      <c r="T61" s="105">
        <v>338</v>
      </c>
      <c r="U61" s="105">
        <v>112</v>
      </c>
      <c r="V61" s="105">
        <v>102</v>
      </c>
      <c r="W61" s="105">
        <v>124</v>
      </c>
      <c r="X61" s="105">
        <v>99</v>
      </c>
      <c r="Y61" s="101">
        <v>363</v>
      </c>
    </row>
    <row r="62" spans="1:25" ht="13.5" customHeight="1">
      <c r="A62" s="46"/>
      <c r="B62" s="47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113"/>
    </row>
    <row r="63" spans="1:25" ht="13.5" customHeight="1">
      <c r="A63" s="49" t="s">
        <v>236</v>
      </c>
      <c r="B63" s="44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114"/>
    </row>
  </sheetData>
  <mergeCells count="42">
    <mergeCell ref="A28:B28"/>
    <mergeCell ref="A29:B29"/>
    <mergeCell ref="A23:B23"/>
    <mergeCell ref="A24:B24"/>
    <mergeCell ref="A25:B25"/>
    <mergeCell ref="A27:B27"/>
    <mergeCell ref="A18:B18"/>
    <mergeCell ref="C20:X20"/>
    <mergeCell ref="A21:B21"/>
    <mergeCell ref="A22:B22"/>
    <mergeCell ref="A12:B12"/>
    <mergeCell ref="A13:B13"/>
    <mergeCell ref="A16:B16"/>
    <mergeCell ref="A17:B17"/>
    <mergeCell ref="C8:X8"/>
    <mergeCell ref="A9:B9"/>
    <mergeCell ref="A10:B10"/>
    <mergeCell ref="A11:B11"/>
    <mergeCell ref="T5:T6"/>
    <mergeCell ref="U5:U6"/>
    <mergeCell ref="V5:V6"/>
    <mergeCell ref="W5:W6"/>
    <mergeCell ref="X4:X6"/>
    <mergeCell ref="D5:D6"/>
    <mergeCell ref="H5:H6"/>
    <mergeCell ref="I5:I6"/>
    <mergeCell ref="J5:J6"/>
    <mergeCell ref="K5:K6"/>
    <mergeCell ref="L5:L6"/>
    <mergeCell ref="M5:M6"/>
    <mergeCell ref="N5:N6"/>
    <mergeCell ref="P5:P6"/>
    <mergeCell ref="A3:B6"/>
    <mergeCell ref="Y3:Y6"/>
    <mergeCell ref="C4:C6"/>
    <mergeCell ref="E4:E6"/>
    <mergeCell ref="F4:F6"/>
    <mergeCell ref="G4:G6"/>
    <mergeCell ref="O4:O6"/>
    <mergeCell ref="Q4:Q6"/>
    <mergeCell ref="R4:R6"/>
    <mergeCell ref="S4:S6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60"/>
  <sheetViews>
    <sheetView workbookViewId="0" topLeftCell="A1">
      <selection activeCell="E23" sqref="E23"/>
    </sheetView>
  </sheetViews>
  <sheetFormatPr defaultColWidth="9.00390625" defaultRowHeight="13.5"/>
  <cols>
    <col min="1" max="1" width="4.125" style="0" customWidth="1"/>
    <col min="2" max="2" width="11.625" style="0" customWidth="1"/>
    <col min="3" max="3" width="9.625" style="0" customWidth="1"/>
    <col min="4" max="7" width="8.625" style="0" customWidth="1"/>
    <col min="8" max="14" width="10.625" style="0" customWidth="1"/>
    <col min="15" max="15" width="9.625" style="0" customWidth="1"/>
    <col min="16" max="16" width="8.625" style="0" customWidth="1"/>
    <col min="18" max="19" width="8.625" style="0" customWidth="1"/>
    <col min="20" max="24" width="10.625" style="0" customWidth="1"/>
    <col min="25" max="25" width="6.625" style="0" customWidth="1"/>
  </cols>
  <sheetData>
    <row r="1" spans="1:25" ht="13.5" customHeight="1">
      <c r="A1" s="19" t="s">
        <v>237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13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115"/>
      <c r="X2" s="20"/>
      <c r="Y2" s="21" t="s">
        <v>238</v>
      </c>
    </row>
    <row r="3" spans="1:25" ht="13.5" customHeight="1" thickTop="1">
      <c r="A3" s="242" t="s">
        <v>239</v>
      </c>
      <c r="B3" s="242"/>
      <c r="C3" s="90"/>
      <c r="D3" s="91"/>
      <c r="E3" s="92" t="s">
        <v>183</v>
      </c>
      <c r="F3" s="91"/>
      <c r="G3" s="91"/>
      <c r="H3" s="91"/>
      <c r="I3" s="91"/>
      <c r="J3" s="91"/>
      <c r="K3" s="91"/>
      <c r="L3" s="91"/>
      <c r="M3" s="91"/>
      <c r="N3" s="91"/>
      <c r="O3" s="90"/>
      <c r="P3" s="92" t="s">
        <v>184</v>
      </c>
      <c r="Q3" s="91"/>
      <c r="R3" s="91"/>
      <c r="S3" s="91"/>
      <c r="T3" s="91"/>
      <c r="U3" s="91"/>
      <c r="V3" s="91"/>
      <c r="W3" s="91"/>
      <c r="X3" s="93"/>
      <c r="Y3" s="242" t="s">
        <v>240</v>
      </c>
    </row>
    <row r="4" spans="1:25" ht="13.5" customHeight="1">
      <c r="A4" s="275"/>
      <c r="B4" s="275"/>
      <c r="C4" s="277" t="s">
        <v>241</v>
      </c>
      <c r="D4" s="95"/>
      <c r="E4" s="238" t="s">
        <v>39</v>
      </c>
      <c r="F4" s="280" t="s">
        <v>242</v>
      </c>
      <c r="G4" s="280" t="s">
        <v>243</v>
      </c>
      <c r="H4" s="96"/>
      <c r="I4" s="97" t="s">
        <v>189</v>
      </c>
      <c r="J4" s="96"/>
      <c r="K4" s="96"/>
      <c r="L4" s="96"/>
      <c r="M4" s="96"/>
      <c r="N4" s="95"/>
      <c r="O4" s="277" t="s">
        <v>241</v>
      </c>
      <c r="P4" s="95"/>
      <c r="Q4" s="238" t="s">
        <v>39</v>
      </c>
      <c r="R4" s="280" t="s">
        <v>242</v>
      </c>
      <c r="S4" s="280" t="s">
        <v>243</v>
      </c>
      <c r="T4" s="96"/>
      <c r="U4" s="97" t="s">
        <v>191</v>
      </c>
      <c r="V4" s="96"/>
      <c r="W4" s="96"/>
      <c r="X4" s="280" t="s">
        <v>244</v>
      </c>
      <c r="Y4" s="275"/>
    </row>
    <row r="5" spans="1:25" ht="13.5" customHeight="1">
      <c r="A5" s="275"/>
      <c r="B5" s="275"/>
      <c r="C5" s="278"/>
      <c r="D5" s="281" t="s">
        <v>245</v>
      </c>
      <c r="E5" s="179"/>
      <c r="F5" s="278"/>
      <c r="G5" s="278"/>
      <c r="H5" s="238" t="s">
        <v>194</v>
      </c>
      <c r="I5" s="238" t="s">
        <v>246</v>
      </c>
      <c r="J5" s="238" t="s">
        <v>196</v>
      </c>
      <c r="K5" s="238" t="s">
        <v>197</v>
      </c>
      <c r="L5" s="238" t="s">
        <v>198</v>
      </c>
      <c r="M5" s="238" t="s">
        <v>199</v>
      </c>
      <c r="N5" s="238" t="s">
        <v>200</v>
      </c>
      <c r="O5" s="278"/>
      <c r="P5" s="281" t="s">
        <v>245</v>
      </c>
      <c r="Q5" s="179"/>
      <c r="R5" s="278"/>
      <c r="S5" s="278"/>
      <c r="T5" s="238" t="s">
        <v>194</v>
      </c>
      <c r="U5" s="238" t="s">
        <v>246</v>
      </c>
      <c r="V5" s="238" t="s">
        <v>196</v>
      </c>
      <c r="W5" s="238" t="s">
        <v>197</v>
      </c>
      <c r="X5" s="278"/>
      <c r="Y5" s="275"/>
    </row>
    <row r="6" spans="1:25" ht="13.5" customHeight="1">
      <c r="A6" s="276"/>
      <c r="B6" s="276"/>
      <c r="C6" s="279"/>
      <c r="D6" s="282"/>
      <c r="E6" s="239"/>
      <c r="F6" s="279"/>
      <c r="G6" s="279"/>
      <c r="H6" s="239"/>
      <c r="I6" s="239"/>
      <c r="J6" s="239"/>
      <c r="K6" s="239"/>
      <c r="L6" s="239"/>
      <c r="M6" s="239"/>
      <c r="N6" s="239"/>
      <c r="O6" s="279"/>
      <c r="P6" s="282"/>
      <c r="Q6" s="239"/>
      <c r="R6" s="279"/>
      <c r="S6" s="279"/>
      <c r="T6" s="239"/>
      <c r="U6" s="239"/>
      <c r="V6" s="239"/>
      <c r="W6" s="239"/>
      <c r="X6" s="279"/>
      <c r="Y6" s="276"/>
    </row>
    <row r="7" spans="1:25" ht="13.5" customHeight="1">
      <c r="A7" s="20"/>
      <c r="B7" s="28"/>
      <c r="C7" s="116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8"/>
    </row>
    <row r="8" spans="1:25" ht="13.5" customHeight="1">
      <c r="A8" s="20">
        <v>380</v>
      </c>
      <c r="B8" s="44" t="s">
        <v>247</v>
      </c>
      <c r="C8" s="105">
        <v>18</v>
      </c>
      <c r="D8" s="105">
        <v>11</v>
      </c>
      <c r="E8" s="105">
        <v>97</v>
      </c>
      <c r="F8" s="105">
        <v>163</v>
      </c>
      <c r="G8" s="105">
        <v>35</v>
      </c>
      <c r="H8" s="105">
        <v>1101</v>
      </c>
      <c r="I8" s="105">
        <v>166</v>
      </c>
      <c r="J8" s="105">
        <v>163</v>
      </c>
      <c r="K8" s="105">
        <v>187</v>
      </c>
      <c r="L8" s="105">
        <v>217</v>
      </c>
      <c r="M8" s="105">
        <v>184</v>
      </c>
      <c r="N8" s="105">
        <v>184</v>
      </c>
      <c r="O8" s="105">
        <v>5</v>
      </c>
      <c r="P8" s="105">
        <v>3</v>
      </c>
      <c r="Q8" s="105">
        <v>24</v>
      </c>
      <c r="R8" s="105">
        <v>63</v>
      </c>
      <c r="S8" s="105">
        <v>11</v>
      </c>
      <c r="T8" s="105">
        <v>622</v>
      </c>
      <c r="U8" s="105">
        <v>204</v>
      </c>
      <c r="V8" s="105">
        <v>220</v>
      </c>
      <c r="W8" s="105">
        <v>198</v>
      </c>
      <c r="X8" s="105">
        <v>247</v>
      </c>
      <c r="Y8" s="101">
        <v>380</v>
      </c>
    </row>
    <row r="9" spans="1:25" ht="13.5" customHeight="1">
      <c r="A9" s="20">
        <v>381</v>
      </c>
      <c r="B9" s="44" t="s">
        <v>248</v>
      </c>
      <c r="C9" s="105">
        <v>4</v>
      </c>
      <c r="D9" s="105">
        <v>1</v>
      </c>
      <c r="E9" s="105">
        <v>31</v>
      </c>
      <c r="F9" s="105">
        <v>47</v>
      </c>
      <c r="G9" s="105">
        <v>8</v>
      </c>
      <c r="H9" s="105">
        <v>454</v>
      </c>
      <c r="I9" s="105">
        <v>78</v>
      </c>
      <c r="J9" s="105">
        <v>73</v>
      </c>
      <c r="K9" s="105">
        <v>79</v>
      </c>
      <c r="L9" s="105">
        <v>93</v>
      </c>
      <c r="M9" s="105">
        <v>59</v>
      </c>
      <c r="N9" s="105">
        <v>72</v>
      </c>
      <c r="O9" s="105">
        <v>1</v>
      </c>
      <c r="P9" s="108">
        <v>0</v>
      </c>
      <c r="Q9" s="105">
        <v>8</v>
      </c>
      <c r="R9" s="105">
        <v>18</v>
      </c>
      <c r="S9" s="105">
        <v>2</v>
      </c>
      <c r="T9" s="105">
        <v>224</v>
      </c>
      <c r="U9" s="105">
        <v>81</v>
      </c>
      <c r="V9" s="105">
        <v>70</v>
      </c>
      <c r="W9" s="105">
        <v>73</v>
      </c>
      <c r="X9" s="105">
        <v>105</v>
      </c>
      <c r="Y9" s="101">
        <v>381</v>
      </c>
    </row>
    <row r="10" spans="1:25" ht="13.5" customHeight="1">
      <c r="A10" s="20">
        <v>382</v>
      </c>
      <c r="B10" s="44" t="s">
        <v>249</v>
      </c>
      <c r="C10" s="105">
        <v>3</v>
      </c>
      <c r="D10" s="105">
        <v>3</v>
      </c>
      <c r="E10" s="105">
        <v>16</v>
      </c>
      <c r="F10" s="105">
        <v>25</v>
      </c>
      <c r="G10" s="105">
        <v>5</v>
      </c>
      <c r="H10" s="105">
        <v>134</v>
      </c>
      <c r="I10" s="105">
        <v>18</v>
      </c>
      <c r="J10" s="105">
        <v>21</v>
      </c>
      <c r="K10" s="105">
        <v>20</v>
      </c>
      <c r="L10" s="105">
        <v>24</v>
      </c>
      <c r="M10" s="105">
        <v>31</v>
      </c>
      <c r="N10" s="105">
        <v>20</v>
      </c>
      <c r="O10" s="105">
        <v>1</v>
      </c>
      <c r="P10" s="105">
        <v>1</v>
      </c>
      <c r="Q10" s="105">
        <v>3</v>
      </c>
      <c r="R10" s="105">
        <v>10</v>
      </c>
      <c r="S10" s="105">
        <v>2</v>
      </c>
      <c r="T10" s="105">
        <v>88</v>
      </c>
      <c r="U10" s="105">
        <v>24</v>
      </c>
      <c r="V10" s="105">
        <v>33</v>
      </c>
      <c r="W10" s="105">
        <v>31</v>
      </c>
      <c r="X10" s="105">
        <v>22</v>
      </c>
      <c r="Y10" s="101">
        <v>382</v>
      </c>
    </row>
    <row r="11" spans="1:25" ht="13.5" customHeight="1">
      <c r="A11" s="20">
        <v>383</v>
      </c>
      <c r="B11" s="44" t="s">
        <v>250</v>
      </c>
      <c r="C11" s="105">
        <v>5</v>
      </c>
      <c r="D11" s="105">
        <v>3</v>
      </c>
      <c r="E11" s="105">
        <v>19</v>
      </c>
      <c r="F11" s="105">
        <v>36</v>
      </c>
      <c r="G11" s="105">
        <v>10</v>
      </c>
      <c r="H11" s="105">
        <v>188</v>
      </c>
      <c r="I11" s="105">
        <v>29</v>
      </c>
      <c r="J11" s="105">
        <v>29</v>
      </c>
      <c r="K11" s="105">
        <v>27</v>
      </c>
      <c r="L11" s="105">
        <v>35</v>
      </c>
      <c r="M11" s="105">
        <v>34</v>
      </c>
      <c r="N11" s="105">
        <v>34</v>
      </c>
      <c r="O11" s="105">
        <v>1</v>
      </c>
      <c r="P11" s="108">
        <v>0</v>
      </c>
      <c r="Q11" s="105">
        <v>5</v>
      </c>
      <c r="R11" s="105">
        <v>11</v>
      </c>
      <c r="S11" s="105">
        <v>2</v>
      </c>
      <c r="T11" s="105">
        <v>110</v>
      </c>
      <c r="U11" s="105">
        <v>41</v>
      </c>
      <c r="V11" s="105">
        <v>38</v>
      </c>
      <c r="W11" s="105">
        <v>31</v>
      </c>
      <c r="X11" s="105">
        <v>56</v>
      </c>
      <c r="Y11" s="101">
        <v>383</v>
      </c>
    </row>
    <row r="12" spans="1:25" ht="13.5" customHeight="1">
      <c r="A12" s="20">
        <v>384</v>
      </c>
      <c r="B12" s="44" t="s">
        <v>251</v>
      </c>
      <c r="C12" s="105">
        <v>2</v>
      </c>
      <c r="D12" s="105">
        <v>2</v>
      </c>
      <c r="E12" s="105">
        <v>11</v>
      </c>
      <c r="F12" s="105">
        <v>20</v>
      </c>
      <c r="G12" s="105">
        <v>5</v>
      </c>
      <c r="H12" s="105">
        <v>153</v>
      </c>
      <c r="I12" s="105">
        <v>20</v>
      </c>
      <c r="J12" s="105">
        <v>18</v>
      </c>
      <c r="K12" s="105">
        <v>31</v>
      </c>
      <c r="L12" s="105">
        <v>30</v>
      </c>
      <c r="M12" s="105">
        <v>30</v>
      </c>
      <c r="N12" s="105">
        <v>24</v>
      </c>
      <c r="O12" s="105">
        <v>1</v>
      </c>
      <c r="P12" s="105">
        <v>1</v>
      </c>
      <c r="Q12" s="105">
        <v>4</v>
      </c>
      <c r="R12" s="105">
        <v>12</v>
      </c>
      <c r="S12" s="105">
        <v>2</v>
      </c>
      <c r="T12" s="105">
        <v>102</v>
      </c>
      <c r="U12" s="105">
        <v>33</v>
      </c>
      <c r="V12" s="105">
        <v>38</v>
      </c>
      <c r="W12" s="105">
        <v>31</v>
      </c>
      <c r="X12" s="105">
        <v>28</v>
      </c>
      <c r="Y12" s="101">
        <v>384</v>
      </c>
    </row>
    <row r="13" spans="1:25" ht="13.5" customHeight="1">
      <c r="A13" s="20">
        <v>385</v>
      </c>
      <c r="B13" s="44" t="s">
        <v>252</v>
      </c>
      <c r="C13" s="105">
        <v>4</v>
      </c>
      <c r="D13" s="105">
        <v>2</v>
      </c>
      <c r="E13" s="105">
        <v>20</v>
      </c>
      <c r="F13" s="105">
        <v>35</v>
      </c>
      <c r="G13" s="105">
        <v>7</v>
      </c>
      <c r="H13" s="105">
        <v>172</v>
      </c>
      <c r="I13" s="105">
        <v>21</v>
      </c>
      <c r="J13" s="105">
        <v>22</v>
      </c>
      <c r="K13" s="105">
        <v>30</v>
      </c>
      <c r="L13" s="105">
        <v>35</v>
      </c>
      <c r="M13" s="105">
        <v>30</v>
      </c>
      <c r="N13" s="105">
        <v>34</v>
      </c>
      <c r="O13" s="105">
        <v>1</v>
      </c>
      <c r="P13" s="105">
        <v>1</v>
      </c>
      <c r="Q13" s="105">
        <v>4</v>
      </c>
      <c r="R13" s="105">
        <v>12</v>
      </c>
      <c r="S13" s="105">
        <v>3</v>
      </c>
      <c r="T13" s="105">
        <v>98</v>
      </c>
      <c r="U13" s="105">
        <v>25</v>
      </c>
      <c r="V13" s="105">
        <v>41</v>
      </c>
      <c r="W13" s="105">
        <v>32</v>
      </c>
      <c r="X13" s="105">
        <v>36</v>
      </c>
      <c r="Y13" s="101">
        <v>385</v>
      </c>
    </row>
    <row r="14" spans="1:25" ht="13.5" customHeight="1">
      <c r="A14" s="27"/>
      <c r="B14" s="28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1"/>
    </row>
    <row r="15" spans="1:25" ht="13.5" customHeight="1">
      <c r="A15" s="20">
        <v>400</v>
      </c>
      <c r="B15" s="44" t="s">
        <v>253</v>
      </c>
      <c r="C15" s="105">
        <v>15</v>
      </c>
      <c r="D15" s="105">
        <v>2</v>
      </c>
      <c r="E15" s="105">
        <v>149</v>
      </c>
      <c r="F15" s="105">
        <v>226</v>
      </c>
      <c r="G15" s="105">
        <v>33</v>
      </c>
      <c r="H15" s="105">
        <v>3447</v>
      </c>
      <c r="I15" s="105">
        <v>531</v>
      </c>
      <c r="J15" s="105">
        <v>557</v>
      </c>
      <c r="K15" s="105">
        <v>593</v>
      </c>
      <c r="L15" s="105">
        <v>551</v>
      </c>
      <c r="M15" s="105">
        <v>577</v>
      </c>
      <c r="N15" s="105">
        <v>638</v>
      </c>
      <c r="O15" s="105">
        <v>7</v>
      </c>
      <c r="P15" s="105">
        <v>1</v>
      </c>
      <c r="Q15" s="105">
        <v>64</v>
      </c>
      <c r="R15" s="105">
        <v>139</v>
      </c>
      <c r="S15" s="105">
        <v>14</v>
      </c>
      <c r="T15" s="105">
        <v>1906</v>
      </c>
      <c r="U15" s="105">
        <v>596</v>
      </c>
      <c r="V15" s="105">
        <v>650</v>
      </c>
      <c r="W15" s="105">
        <v>660</v>
      </c>
      <c r="X15" s="105">
        <v>703</v>
      </c>
      <c r="Y15" s="101">
        <v>400</v>
      </c>
    </row>
    <row r="16" spans="1:25" ht="13.5" customHeight="1">
      <c r="A16" s="20">
        <v>401</v>
      </c>
      <c r="B16" s="44" t="s">
        <v>254</v>
      </c>
      <c r="C16" s="105">
        <v>4</v>
      </c>
      <c r="D16" s="108">
        <v>0</v>
      </c>
      <c r="E16" s="105">
        <v>61</v>
      </c>
      <c r="F16" s="105">
        <v>94</v>
      </c>
      <c r="G16" s="105">
        <v>14</v>
      </c>
      <c r="H16" s="105">
        <v>1752</v>
      </c>
      <c r="I16" s="105">
        <v>288</v>
      </c>
      <c r="J16" s="105">
        <v>274</v>
      </c>
      <c r="K16" s="105">
        <v>318</v>
      </c>
      <c r="L16" s="105">
        <v>270</v>
      </c>
      <c r="M16" s="105">
        <v>295</v>
      </c>
      <c r="N16" s="105">
        <v>307</v>
      </c>
      <c r="O16" s="105">
        <v>2</v>
      </c>
      <c r="P16" s="108">
        <v>0</v>
      </c>
      <c r="Q16" s="105">
        <v>28</v>
      </c>
      <c r="R16" s="105">
        <v>58</v>
      </c>
      <c r="S16" s="105">
        <v>6</v>
      </c>
      <c r="T16" s="105">
        <v>940</v>
      </c>
      <c r="U16" s="105">
        <v>288</v>
      </c>
      <c r="V16" s="105">
        <v>329</v>
      </c>
      <c r="W16" s="105">
        <v>323</v>
      </c>
      <c r="X16" s="105">
        <v>339</v>
      </c>
      <c r="Y16" s="101">
        <v>401</v>
      </c>
    </row>
    <row r="17" spans="1:25" ht="13.5" customHeight="1">
      <c r="A17" s="20">
        <v>402</v>
      </c>
      <c r="B17" s="44" t="s">
        <v>255</v>
      </c>
      <c r="C17" s="105">
        <v>2</v>
      </c>
      <c r="D17" s="105">
        <v>1</v>
      </c>
      <c r="E17" s="105">
        <v>14</v>
      </c>
      <c r="F17" s="105">
        <v>23</v>
      </c>
      <c r="G17" s="105">
        <v>4</v>
      </c>
      <c r="H17" s="105">
        <v>238</v>
      </c>
      <c r="I17" s="105">
        <v>31</v>
      </c>
      <c r="J17" s="105">
        <v>38</v>
      </c>
      <c r="K17" s="105">
        <v>37</v>
      </c>
      <c r="L17" s="105">
        <v>42</v>
      </c>
      <c r="M17" s="105">
        <v>43</v>
      </c>
      <c r="N17" s="105">
        <v>47</v>
      </c>
      <c r="O17" s="105">
        <v>1</v>
      </c>
      <c r="P17" s="105">
        <v>1</v>
      </c>
      <c r="Q17" s="105">
        <v>6</v>
      </c>
      <c r="R17" s="105">
        <v>13</v>
      </c>
      <c r="S17" s="105">
        <v>2</v>
      </c>
      <c r="T17" s="105">
        <v>158</v>
      </c>
      <c r="U17" s="105">
        <v>46</v>
      </c>
      <c r="V17" s="105">
        <v>65</v>
      </c>
      <c r="W17" s="105">
        <v>47</v>
      </c>
      <c r="X17" s="105">
        <v>75</v>
      </c>
      <c r="Y17" s="101">
        <v>402</v>
      </c>
    </row>
    <row r="18" spans="1:25" ht="13.5" customHeight="1">
      <c r="A18" s="20">
        <v>403</v>
      </c>
      <c r="B18" s="44" t="s">
        <v>256</v>
      </c>
      <c r="C18" s="105">
        <v>2</v>
      </c>
      <c r="D18" s="108">
        <v>0</v>
      </c>
      <c r="E18" s="105">
        <v>15</v>
      </c>
      <c r="F18" s="105">
        <v>23</v>
      </c>
      <c r="G18" s="105">
        <v>4</v>
      </c>
      <c r="H18" s="105">
        <v>221</v>
      </c>
      <c r="I18" s="105">
        <v>29</v>
      </c>
      <c r="J18" s="105">
        <v>35</v>
      </c>
      <c r="K18" s="105">
        <v>44</v>
      </c>
      <c r="L18" s="105">
        <v>30</v>
      </c>
      <c r="M18" s="105">
        <v>37</v>
      </c>
      <c r="N18" s="105">
        <v>46</v>
      </c>
      <c r="O18" s="105">
        <v>1</v>
      </c>
      <c r="P18" s="108">
        <v>0</v>
      </c>
      <c r="Q18" s="105">
        <v>7</v>
      </c>
      <c r="R18" s="105">
        <v>14</v>
      </c>
      <c r="S18" s="105">
        <v>2</v>
      </c>
      <c r="T18" s="105">
        <v>140</v>
      </c>
      <c r="U18" s="105">
        <v>50</v>
      </c>
      <c r="V18" s="105">
        <v>41</v>
      </c>
      <c r="W18" s="105">
        <v>49</v>
      </c>
      <c r="X18" s="105">
        <v>50</v>
      </c>
      <c r="Y18" s="101">
        <v>403</v>
      </c>
    </row>
    <row r="19" spans="1:25" ht="13.5" customHeight="1">
      <c r="A19" s="20">
        <v>404</v>
      </c>
      <c r="B19" s="44" t="s">
        <v>257</v>
      </c>
      <c r="C19" s="105">
        <v>2</v>
      </c>
      <c r="D19" s="108">
        <v>0</v>
      </c>
      <c r="E19" s="105">
        <v>14</v>
      </c>
      <c r="F19" s="105">
        <v>19</v>
      </c>
      <c r="G19" s="105">
        <v>2</v>
      </c>
      <c r="H19" s="105">
        <v>319</v>
      </c>
      <c r="I19" s="105">
        <v>49</v>
      </c>
      <c r="J19" s="105">
        <v>60</v>
      </c>
      <c r="K19" s="105">
        <v>52</v>
      </c>
      <c r="L19" s="105">
        <v>48</v>
      </c>
      <c r="M19" s="105">
        <v>55</v>
      </c>
      <c r="N19" s="105">
        <v>55</v>
      </c>
      <c r="O19" s="105">
        <v>2</v>
      </c>
      <c r="P19" s="108">
        <v>0</v>
      </c>
      <c r="Q19" s="105">
        <v>7</v>
      </c>
      <c r="R19" s="105">
        <v>23</v>
      </c>
      <c r="S19" s="105">
        <v>2</v>
      </c>
      <c r="T19" s="105">
        <v>176</v>
      </c>
      <c r="U19" s="105">
        <v>57</v>
      </c>
      <c r="V19" s="105">
        <v>57</v>
      </c>
      <c r="W19" s="105">
        <v>62</v>
      </c>
      <c r="X19" s="105">
        <v>55</v>
      </c>
      <c r="Y19" s="101">
        <v>404</v>
      </c>
    </row>
    <row r="20" spans="1:25" ht="13.5" customHeight="1">
      <c r="A20" s="20">
        <v>405</v>
      </c>
      <c r="B20" s="44" t="s">
        <v>258</v>
      </c>
      <c r="C20" s="105">
        <v>5</v>
      </c>
      <c r="D20" s="105">
        <v>1</v>
      </c>
      <c r="E20" s="105">
        <v>45</v>
      </c>
      <c r="F20" s="105">
        <v>67</v>
      </c>
      <c r="G20" s="105">
        <v>9</v>
      </c>
      <c r="H20" s="105">
        <v>917</v>
      </c>
      <c r="I20" s="105">
        <v>134</v>
      </c>
      <c r="J20" s="105">
        <v>150</v>
      </c>
      <c r="K20" s="105">
        <v>142</v>
      </c>
      <c r="L20" s="105">
        <v>161</v>
      </c>
      <c r="M20" s="105">
        <v>147</v>
      </c>
      <c r="N20" s="105">
        <v>183</v>
      </c>
      <c r="O20" s="105">
        <v>1</v>
      </c>
      <c r="P20" s="108">
        <v>0</v>
      </c>
      <c r="Q20" s="105">
        <v>16</v>
      </c>
      <c r="R20" s="105">
        <v>31</v>
      </c>
      <c r="S20" s="105">
        <v>2</v>
      </c>
      <c r="T20" s="105">
        <v>492</v>
      </c>
      <c r="U20" s="105">
        <v>155</v>
      </c>
      <c r="V20" s="105">
        <v>158</v>
      </c>
      <c r="W20" s="105">
        <v>179</v>
      </c>
      <c r="X20" s="105">
        <v>184</v>
      </c>
      <c r="Y20" s="101">
        <v>405</v>
      </c>
    </row>
    <row r="21" spans="1:25" ht="13.5" customHeight="1">
      <c r="A21" s="27"/>
      <c r="B21" s="28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1"/>
    </row>
    <row r="22" spans="1:25" ht="13.5" customHeight="1">
      <c r="A22" s="20">
        <v>420</v>
      </c>
      <c r="B22" s="44" t="s">
        <v>259</v>
      </c>
      <c r="C22" s="105">
        <v>5</v>
      </c>
      <c r="D22" s="105">
        <v>1</v>
      </c>
      <c r="E22" s="105">
        <v>29</v>
      </c>
      <c r="F22" s="105">
        <v>49</v>
      </c>
      <c r="G22" s="105">
        <v>10</v>
      </c>
      <c r="H22" s="105">
        <v>421</v>
      </c>
      <c r="I22" s="105">
        <v>53</v>
      </c>
      <c r="J22" s="105">
        <v>73</v>
      </c>
      <c r="K22" s="105">
        <v>69</v>
      </c>
      <c r="L22" s="105">
        <v>69</v>
      </c>
      <c r="M22" s="105">
        <v>70</v>
      </c>
      <c r="N22" s="105">
        <v>87</v>
      </c>
      <c r="O22" s="105">
        <v>2</v>
      </c>
      <c r="P22" s="108">
        <v>0</v>
      </c>
      <c r="Q22" s="105">
        <v>11</v>
      </c>
      <c r="R22" s="105">
        <v>24</v>
      </c>
      <c r="S22" s="105">
        <v>4</v>
      </c>
      <c r="T22" s="105">
        <v>246</v>
      </c>
      <c r="U22" s="105">
        <v>86</v>
      </c>
      <c r="V22" s="105">
        <v>74</v>
      </c>
      <c r="W22" s="105">
        <v>86</v>
      </c>
      <c r="X22" s="105">
        <v>91</v>
      </c>
      <c r="Y22" s="101">
        <v>420</v>
      </c>
    </row>
    <row r="23" spans="1:25" ht="13.5" customHeight="1">
      <c r="A23" s="20">
        <v>421</v>
      </c>
      <c r="B23" s="44" t="s">
        <v>260</v>
      </c>
      <c r="C23" s="105">
        <v>4</v>
      </c>
      <c r="D23" s="105">
        <v>1</v>
      </c>
      <c r="E23" s="105">
        <v>19</v>
      </c>
      <c r="F23" s="105">
        <v>34</v>
      </c>
      <c r="G23" s="105">
        <v>8</v>
      </c>
      <c r="H23" s="105">
        <v>191</v>
      </c>
      <c r="I23" s="105">
        <v>24</v>
      </c>
      <c r="J23" s="105">
        <v>28</v>
      </c>
      <c r="K23" s="105">
        <v>28</v>
      </c>
      <c r="L23" s="105">
        <v>34</v>
      </c>
      <c r="M23" s="105">
        <v>35</v>
      </c>
      <c r="N23" s="105">
        <v>42</v>
      </c>
      <c r="O23" s="105">
        <v>1</v>
      </c>
      <c r="P23" s="108">
        <v>0</v>
      </c>
      <c r="Q23" s="105">
        <v>4</v>
      </c>
      <c r="R23" s="105">
        <v>10</v>
      </c>
      <c r="S23" s="105">
        <v>2</v>
      </c>
      <c r="T23" s="105">
        <v>111</v>
      </c>
      <c r="U23" s="105">
        <v>40</v>
      </c>
      <c r="V23" s="105">
        <v>33</v>
      </c>
      <c r="W23" s="105">
        <v>38</v>
      </c>
      <c r="X23" s="105">
        <v>42</v>
      </c>
      <c r="Y23" s="101">
        <v>421</v>
      </c>
    </row>
    <row r="24" spans="1:25" ht="13.5" customHeight="1">
      <c r="A24" s="20">
        <v>422</v>
      </c>
      <c r="B24" s="44" t="s">
        <v>261</v>
      </c>
      <c r="C24" s="105">
        <v>1</v>
      </c>
      <c r="D24" s="108">
        <v>0</v>
      </c>
      <c r="E24" s="105">
        <v>10</v>
      </c>
      <c r="F24" s="105">
        <v>15</v>
      </c>
      <c r="G24" s="105">
        <v>2</v>
      </c>
      <c r="H24" s="105">
        <v>230</v>
      </c>
      <c r="I24" s="105">
        <v>29</v>
      </c>
      <c r="J24" s="105">
        <v>45</v>
      </c>
      <c r="K24" s="105">
        <v>41</v>
      </c>
      <c r="L24" s="105">
        <v>35</v>
      </c>
      <c r="M24" s="105">
        <v>35</v>
      </c>
      <c r="N24" s="105">
        <v>45</v>
      </c>
      <c r="O24" s="105">
        <v>1</v>
      </c>
      <c r="P24" s="108">
        <v>0</v>
      </c>
      <c r="Q24" s="105">
        <v>7</v>
      </c>
      <c r="R24" s="105">
        <v>14</v>
      </c>
      <c r="S24" s="105">
        <v>2</v>
      </c>
      <c r="T24" s="105">
        <v>135</v>
      </c>
      <c r="U24" s="105">
        <v>46</v>
      </c>
      <c r="V24" s="105">
        <v>41</v>
      </c>
      <c r="W24" s="105">
        <v>48</v>
      </c>
      <c r="X24" s="105">
        <v>49</v>
      </c>
      <c r="Y24" s="101">
        <v>422</v>
      </c>
    </row>
    <row r="25" spans="1:25" ht="13.5" customHeight="1">
      <c r="A25" s="20"/>
      <c r="B25" s="28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1"/>
    </row>
    <row r="26" spans="1:25" ht="13.5" customHeight="1">
      <c r="A26" s="20">
        <v>440</v>
      </c>
      <c r="B26" s="44" t="s">
        <v>262</v>
      </c>
      <c r="C26" s="105">
        <v>23</v>
      </c>
      <c r="D26" s="105">
        <v>15</v>
      </c>
      <c r="E26" s="105">
        <v>116</v>
      </c>
      <c r="F26" s="105">
        <v>211</v>
      </c>
      <c r="G26" s="105">
        <v>47</v>
      </c>
      <c r="H26" s="105">
        <v>1297</v>
      </c>
      <c r="I26" s="105">
        <v>211</v>
      </c>
      <c r="J26" s="105">
        <v>195</v>
      </c>
      <c r="K26" s="105">
        <v>223</v>
      </c>
      <c r="L26" s="105">
        <v>221</v>
      </c>
      <c r="M26" s="105">
        <v>194</v>
      </c>
      <c r="N26" s="105">
        <v>253</v>
      </c>
      <c r="O26" s="105">
        <v>7</v>
      </c>
      <c r="P26" s="105">
        <v>3</v>
      </c>
      <c r="Q26" s="105">
        <v>32</v>
      </c>
      <c r="R26" s="105">
        <v>83</v>
      </c>
      <c r="S26" s="105">
        <v>17</v>
      </c>
      <c r="T26" s="105">
        <v>748</v>
      </c>
      <c r="U26" s="105">
        <v>237</v>
      </c>
      <c r="V26" s="105">
        <v>262</v>
      </c>
      <c r="W26" s="105">
        <v>249</v>
      </c>
      <c r="X26" s="105">
        <v>286</v>
      </c>
      <c r="Y26" s="101">
        <v>440</v>
      </c>
    </row>
    <row r="27" spans="1:25" ht="13.5" customHeight="1">
      <c r="A27" s="20">
        <v>441</v>
      </c>
      <c r="B27" s="44" t="s">
        <v>263</v>
      </c>
      <c r="C27" s="105">
        <v>3</v>
      </c>
      <c r="D27" s="105">
        <v>1</v>
      </c>
      <c r="E27" s="105">
        <v>18</v>
      </c>
      <c r="F27" s="105">
        <v>31</v>
      </c>
      <c r="G27" s="105">
        <v>7</v>
      </c>
      <c r="H27" s="105">
        <v>182</v>
      </c>
      <c r="I27" s="105">
        <v>31</v>
      </c>
      <c r="J27" s="105">
        <v>34</v>
      </c>
      <c r="K27" s="105">
        <v>31</v>
      </c>
      <c r="L27" s="105">
        <v>35</v>
      </c>
      <c r="M27" s="105">
        <v>22</v>
      </c>
      <c r="N27" s="105">
        <v>29</v>
      </c>
      <c r="O27" s="105">
        <v>1</v>
      </c>
      <c r="P27" s="108">
        <v>0</v>
      </c>
      <c r="Q27" s="105">
        <v>5</v>
      </c>
      <c r="R27" s="105">
        <v>11</v>
      </c>
      <c r="S27" s="105">
        <v>5</v>
      </c>
      <c r="T27" s="105">
        <v>105</v>
      </c>
      <c r="U27" s="105">
        <v>37</v>
      </c>
      <c r="V27" s="105">
        <v>26</v>
      </c>
      <c r="W27" s="105">
        <v>42</v>
      </c>
      <c r="X27" s="105">
        <v>37</v>
      </c>
      <c r="Y27" s="101">
        <v>441</v>
      </c>
    </row>
    <row r="28" spans="1:25" ht="13.5" customHeight="1">
      <c r="A28" s="20">
        <v>442</v>
      </c>
      <c r="B28" s="44" t="s">
        <v>264</v>
      </c>
      <c r="C28" s="105">
        <v>6</v>
      </c>
      <c r="D28" s="105">
        <v>3</v>
      </c>
      <c r="E28" s="105">
        <v>26</v>
      </c>
      <c r="F28" s="105">
        <v>49</v>
      </c>
      <c r="G28" s="105">
        <v>12</v>
      </c>
      <c r="H28" s="105">
        <v>191</v>
      </c>
      <c r="I28" s="105">
        <v>35</v>
      </c>
      <c r="J28" s="105">
        <v>24</v>
      </c>
      <c r="K28" s="105">
        <v>36</v>
      </c>
      <c r="L28" s="105">
        <v>27</v>
      </c>
      <c r="M28" s="105">
        <v>36</v>
      </c>
      <c r="N28" s="105">
        <v>33</v>
      </c>
      <c r="O28" s="105">
        <v>1</v>
      </c>
      <c r="P28" s="108">
        <v>0</v>
      </c>
      <c r="Q28" s="105">
        <v>5</v>
      </c>
      <c r="R28" s="105">
        <v>14</v>
      </c>
      <c r="S28" s="105">
        <v>2</v>
      </c>
      <c r="T28" s="105">
        <v>114</v>
      </c>
      <c r="U28" s="105">
        <v>33</v>
      </c>
      <c r="V28" s="105">
        <v>45</v>
      </c>
      <c r="W28" s="105">
        <v>36</v>
      </c>
      <c r="X28" s="105">
        <v>47</v>
      </c>
      <c r="Y28" s="101">
        <v>442</v>
      </c>
    </row>
    <row r="29" spans="1:25" ht="13.5" customHeight="1">
      <c r="A29" s="20">
        <v>443</v>
      </c>
      <c r="B29" s="44" t="s">
        <v>265</v>
      </c>
      <c r="C29" s="105">
        <v>3</v>
      </c>
      <c r="D29" s="105">
        <v>3</v>
      </c>
      <c r="E29" s="105">
        <v>13</v>
      </c>
      <c r="F29" s="105">
        <v>25</v>
      </c>
      <c r="G29" s="105">
        <v>5</v>
      </c>
      <c r="H29" s="105">
        <v>102</v>
      </c>
      <c r="I29" s="105">
        <v>18</v>
      </c>
      <c r="J29" s="105">
        <v>13</v>
      </c>
      <c r="K29" s="105">
        <v>18</v>
      </c>
      <c r="L29" s="105">
        <v>16</v>
      </c>
      <c r="M29" s="105">
        <v>23</v>
      </c>
      <c r="N29" s="105">
        <v>14</v>
      </c>
      <c r="O29" s="105">
        <v>1</v>
      </c>
      <c r="P29" s="105">
        <v>1</v>
      </c>
      <c r="Q29" s="105">
        <v>4</v>
      </c>
      <c r="R29" s="105">
        <v>11</v>
      </c>
      <c r="S29" s="105">
        <v>2</v>
      </c>
      <c r="T29" s="105">
        <v>65</v>
      </c>
      <c r="U29" s="105">
        <v>22</v>
      </c>
      <c r="V29" s="105">
        <v>17</v>
      </c>
      <c r="W29" s="105">
        <v>26</v>
      </c>
      <c r="X29" s="105">
        <v>20</v>
      </c>
      <c r="Y29" s="101">
        <v>443</v>
      </c>
    </row>
    <row r="30" spans="1:25" ht="13.5" customHeight="1">
      <c r="A30" s="20">
        <v>444</v>
      </c>
      <c r="B30" s="44" t="s">
        <v>266</v>
      </c>
      <c r="C30" s="105">
        <v>2</v>
      </c>
      <c r="D30" s="105">
        <v>2</v>
      </c>
      <c r="E30" s="105">
        <v>10</v>
      </c>
      <c r="F30" s="105">
        <v>18</v>
      </c>
      <c r="G30" s="105">
        <v>4</v>
      </c>
      <c r="H30" s="105">
        <v>88</v>
      </c>
      <c r="I30" s="105">
        <v>14</v>
      </c>
      <c r="J30" s="105">
        <v>18</v>
      </c>
      <c r="K30" s="105">
        <v>7</v>
      </c>
      <c r="L30" s="105">
        <v>20</v>
      </c>
      <c r="M30" s="105">
        <v>14</v>
      </c>
      <c r="N30" s="105">
        <v>15</v>
      </c>
      <c r="O30" s="105">
        <v>1</v>
      </c>
      <c r="P30" s="105">
        <v>1</v>
      </c>
      <c r="Q30" s="105">
        <v>3</v>
      </c>
      <c r="R30" s="105">
        <v>11</v>
      </c>
      <c r="S30" s="105">
        <v>2</v>
      </c>
      <c r="T30" s="105">
        <v>53</v>
      </c>
      <c r="U30" s="105">
        <v>15</v>
      </c>
      <c r="V30" s="105">
        <v>21</v>
      </c>
      <c r="W30" s="105">
        <v>17</v>
      </c>
      <c r="X30" s="105">
        <v>22</v>
      </c>
      <c r="Y30" s="101">
        <v>444</v>
      </c>
    </row>
    <row r="31" spans="1:25" ht="13.5" customHeight="1">
      <c r="A31" s="20">
        <v>445</v>
      </c>
      <c r="B31" s="44" t="s">
        <v>267</v>
      </c>
      <c r="C31" s="105">
        <v>3</v>
      </c>
      <c r="D31" s="105">
        <v>3</v>
      </c>
      <c r="E31" s="105">
        <v>17</v>
      </c>
      <c r="F31" s="105">
        <v>33</v>
      </c>
      <c r="G31" s="105">
        <v>6</v>
      </c>
      <c r="H31" s="105">
        <v>210</v>
      </c>
      <c r="I31" s="105">
        <v>28</v>
      </c>
      <c r="J31" s="105">
        <v>25</v>
      </c>
      <c r="K31" s="105">
        <v>37</v>
      </c>
      <c r="L31" s="105">
        <v>38</v>
      </c>
      <c r="M31" s="105">
        <v>33</v>
      </c>
      <c r="N31" s="105">
        <v>49</v>
      </c>
      <c r="O31" s="105">
        <v>1</v>
      </c>
      <c r="P31" s="105">
        <v>1</v>
      </c>
      <c r="Q31" s="105">
        <v>4</v>
      </c>
      <c r="R31" s="105">
        <v>11</v>
      </c>
      <c r="S31" s="105">
        <v>2</v>
      </c>
      <c r="T31" s="105">
        <v>134</v>
      </c>
      <c r="U31" s="105">
        <v>39</v>
      </c>
      <c r="V31" s="105">
        <v>59</v>
      </c>
      <c r="W31" s="105">
        <v>36</v>
      </c>
      <c r="X31" s="105">
        <v>57</v>
      </c>
      <c r="Y31" s="101">
        <v>445</v>
      </c>
    </row>
    <row r="32" spans="1:25" ht="13.5" customHeight="1">
      <c r="A32" s="20">
        <v>446</v>
      </c>
      <c r="B32" s="44" t="s">
        <v>268</v>
      </c>
      <c r="C32" s="105">
        <v>4</v>
      </c>
      <c r="D32" s="105">
        <v>2</v>
      </c>
      <c r="E32" s="105">
        <v>21</v>
      </c>
      <c r="F32" s="105">
        <v>36</v>
      </c>
      <c r="G32" s="105">
        <v>8</v>
      </c>
      <c r="H32" s="105">
        <v>324</v>
      </c>
      <c r="I32" s="105">
        <v>53</v>
      </c>
      <c r="J32" s="105">
        <v>55</v>
      </c>
      <c r="K32" s="105">
        <v>57</v>
      </c>
      <c r="L32" s="105">
        <v>51</v>
      </c>
      <c r="M32" s="105">
        <v>40</v>
      </c>
      <c r="N32" s="105">
        <v>68</v>
      </c>
      <c r="O32" s="105">
        <v>1</v>
      </c>
      <c r="P32" s="108">
        <v>0</v>
      </c>
      <c r="Q32" s="105">
        <v>7</v>
      </c>
      <c r="R32" s="105">
        <v>15</v>
      </c>
      <c r="S32" s="105">
        <v>2</v>
      </c>
      <c r="T32" s="105">
        <v>184</v>
      </c>
      <c r="U32" s="105">
        <v>62</v>
      </c>
      <c r="V32" s="105">
        <v>59</v>
      </c>
      <c r="W32" s="105">
        <v>63</v>
      </c>
      <c r="X32" s="105">
        <v>70</v>
      </c>
      <c r="Y32" s="101">
        <v>446</v>
      </c>
    </row>
    <row r="33" spans="1:25" ht="13.5" customHeight="1">
      <c r="A33" s="20">
        <v>447</v>
      </c>
      <c r="B33" s="44" t="s">
        <v>269</v>
      </c>
      <c r="C33" s="105">
        <v>2</v>
      </c>
      <c r="D33" s="105">
        <v>1</v>
      </c>
      <c r="E33" s="105">
        <v>11</v>
      </c>
      <c r="F33" s="105">
        <v>19</v>
      </c>
      <c r="G33" s="105">
        <v>5</v>
      </c>
      <c r="H33" s="105">
        <v>200</v>
      </c>
      <c r="I33" s="105">
        <v>32</v>
      </c>
      <c r="J33" s="105">
        <v>26</v>
      </c>
      <c r="K33" s="105">
        <v>37</v>
      </c>
      <c r="L33" s="105">
        <v>34</v>
      </c>
      <c r="M33" s="105">
        <v>26</v>
      </c>
      <c r="N33" s="105">
        <v>45</v>
      </c>
      <c r="O33" s="105">
        <v>1</v>
      </c>
      <c r="P33" s="108">
        <v>0</v>
      </c>
      <c r="Q33" s="105">
        <v>4</v>
      </c>
      <c r="R33" s="105">
        <v>10</v>
      </c>
      <c r="S33" s="105">
        <v>2</v>
      </c>
      <c r="T33" s="105">
        <v>93</v>
      </c>
      <c r="U33" s="105">
        <v>29</v>
      </c>
      <c r="V33" s="105">
        <v>35</v>
      </c>
      <c r="W33" s="105">
        <v>29</v>
      </c>
      <c r="X33" s="105">
        <v>33</v>
      </c>
      <c r="Y33" s="101">
        <v>447</v>
      </c>
    </row>
    <row r="34" spans="1:25" ht="13.5" customHeight="1">
      <c r="A34" s="27"/>
      <c r="B34" s="28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1"/>
    </row>
    <row r="35" spans="1:25" ht="13.5" customHeight="1">
      <c r="A35" s="20">
        <v>460</v>
      </c>
      <c r="B35" s="44" t="s">
        <v>270</v>
      </c>
      <c r="C35" s="105">
        <v>16</v>
      </c>
      <c r="D35" s="105">
        <v>12</v>
      </c>
      <c r="E35" s="105">
        <v>76</v>
      </c>
      <c r="F35" s="105">
        <v>128</v>
      </c>
      <c r="G35" s="105">
        <v>40</v>
      </c>
      <c r="H35" s="105">
        <v>822</v>
      </c>
      <c r="I35" s="105">
        <v>123</v>
      </c>
      <c r="J35" s="105">
        <v>127</v>
      </c>
      <c r="K35" s="105">
        <v>129</v>
      </c>
      <c r="L35" s="105">
        <v>131</v>
      </c>
      <c r="M35" s="105">
        <v>148</v>
      </c>
      <c r="N35" s="105">
        <v>164</v>
      </c>
      <c r="O35" s="105">
        <v>4</v>
      </c>
      <c r="P35" s="105">
        <v>2</v>
      </c>
      <c r="Q35" s="105">
        <v>23</v>
      </c>
      <c r="R35" s="105">
        <v>55</v>
      </c>
      <c r="S35" s="105">
        <v>14</v>
      </c>
      <c r="T35" s="105">
        <v>534</v>
      </c>
      <c r="U35" s="105">
        <v>185</v>
      </c>
      <c r="V35" s="105">
        <v>157</v>
      </c>
      <c r="W35" s="105">
        <v>192</v>
      </c>
      <c r="X35" s="105">
        <v>196</v>
      </c>
      <c r="Y35" s="101">
        <v>460</v>
      </c>
    </row>
    <row r="36" spans="1:25" ht="13.5" customHeight="1">
      <c r="A36" s="20">
        <v>462</v>
      </c>
      <c r="B36" s="44" t="s">
        <v>271</v>
      </c>
      <c r="C36" s="105">
        <v>6</v>
      </c>
      <c r="D36" s="105">
        <v>4</v>
      </c>
      <c r="E36" s="105">
        <v>25</v>
      </c>
      <c r="F36" s="105">
        <v>42</v>
      </c>
      <c r="G36" s="105">
        <v>11</v>
      </c>
      <c r="H36" s="105">
        <v>251</v>
      </c>
      <c r="I36" s="105">
        <v>35</v>
      </c>
      <c r="J36" s="105">
        <v>40</v>
      </c>
      <c r="K36" s="105">
        <v>37</v>
      </c>
      <c r="L36" s="105">
        <v>36</v>
      </c>
      <c r="M36" s="105">
        <v>54</v>
      </c>
      <c r="N36" s="105">
        <v>49</v>
      </c>
      <c r="O36" s="105">
        <v>1</v>
      </c>
      <c r="P36" s="108">
        <v>0</v>
      </c>
      <c r="Q36" s="105">
        <v>6</v>
      </c>
      <c r="R36" s="105">
        <v>13</v>
      </c>
      <c r="S36" s="105">
        <v>2</v>
      </c>
      <c r="T36" s="105">
        <v>172</v>
      </c>
      <c r="U36" s="105">
        <v>60</v>
      </c>
      <c r="V36" s="105">
        <v>53</v>
      </c>
      <c r="W36" s="105">
        <v>59</v>
      </c>
      <c r="X36" s="105">
        <v>63</v>
      </c>
      <c r="Y36" s="101">
        <v>462</v>
      </c>
    </row>
    <row r="37" spans="1:25" ht="13.5" customHeight="1">
      <c r="A37" s="20">
        <v>463</v>
      </c>
      <c r="B37" s="44" t="s">
        <v>272</v>
      </c>
      <c r="C37" s="105">
        <v>5</v>
      </c>
      <c r="D37" s="105">
        <v>5</v>
      </c>
      <c r="E37" s="105">
        <v>18</v>
      </c>
      <c r="F37" s="105">
        <v>34</v>
      </c>
      <c r="G37" s="105">
        <v>10</v>
      </c>
      <c r="H37" s="105">
        <v>110</v>
      </c>
      <c r="I37" s="105">
        <v>18</v>
      </c>
      <c r="J37" s="105">
        <v>16</v>
      </c>
      <c r="K37" s="105">
        <v>20</v>
      </c>
      <c r="L37" s="105">
        <v>18</v>
      </c>
      <c r="M37" s="105">
        <v>16</v>
      </c>
      <c r="N37" s="105">
        <v>22</v>
      </c>
      <c r="O37" s="105">
        <v>1</v>
      </c>
      <c r="P37" s="105">
        <v>1</v>
      </c>
      <c r="Q37" s="105">
        <v>3</v>
      </c>
      <c r="R37" s="105">
        <v>10</v>
      </c>
      <c r="S37" s="105">
        <v>2</v>
      </c>
      <c r="T37" s="105">
        <v>94</v>
      </c>
      <c r="U37" s="105">
        <v>31</v>
      </c>
      <c r="V37" s="105">
        <v>27</v>
      </c>
      <c r="W37" s="105">
        <v>36</v>
      </c>
      <c r="X37" s="105">
        <v>36</v>
      </c>
      <c r="Y37" s="101">
        <v>463</v>
      </c>
    </row>
    <row r="38" spans="1:25" ht="13.5" customHeight="1">
      <c r="A38" s="20">
        <v>464</v>
      </c>
      <c r="B38" s="44" t="s">
        <v>273</v>
      </c>
      <c r="C38" s="105">
        <v>1</v>
      </c>
      <c r="D38" s="105">
        <v>1</v>
      </c>
      <c r="E38" s="105">
        <v>7</v>
      </c>
      <c r="F38" s="105">
        <v>12</v>
      </c>
      <c r="G38" s="105">
        <v>2</v>
      </c>
      <c r="H38" s="105">
        <v>89</v>
      </c>
      <c r="I38" s="105">
        <v>12</v>
      </c>
      <c r="J38" s="105">
        <v>10</v>
      </c>
      <c r="K38" s="105">
        <v>18</v>
      </c>
      <c r="L38" s="105">
        <v>15</v>
      </c>
      <c r="M38" s="105">
        <v>11</v>
      </c>
      <c r="N38" s="105">
        <v>23</v>
      </c>
      <c r="O38" s="105">
        <v>1</v>
      </c>
      <c r="P38" s="105">
        <v>1</v>
      </c>
      <c r="Q38" s="105">
        <v>4</v>
      </c>
      <c r="R38" s="105">
        <v>10</v>
      </c>
      <c r="S38" s="105">
        <v>2</v>
      </c>
      <c r="T38" s="105">
        <v>37</v>
      </c>
      <c r="U38" s="105">
        <v>11</v>
      </c>
      <c r="V38" s="105">
        <v>13</v>
      </c>
      <c r="W38" s="105">
        <v>13</v>
      </c>
      <c r="X38" s="105">
        <v>9</v>
      </c>
      <c r="Y38" s="101">
        <v>464</v>
      </c>
    </row>
    <row r="39" spans="1:25" ht="13.5" customHeight="1">
      <c r="A39" s="20">
        <v>465</v>
      </c>
      <c r="B39" s="44" t="s">
        <v>274</v>
      </c>
      <c r="C39" s="105">
        <v>4</v>
      </c>
      <c r="D39" s="105">
        <v>2</v>
      </c>
      <c r="E39" s="105">
        <v>26</v>
      </c>
      <c r="F39" s="105">
        <v>40</v>
      </c>
      <c r="G39" s="105">
        <v>17</v>
      </c>
      <c r="H39" s="105">
        <v>372</v>
      </c>
      <c r="I39" s="105">
        <v>58</v>
      </c>
      <c r="J39" s="105">
        <v>61</v>
      </c>
      <c r="K39" s="105">
        <v>54</v>
      </c>
      <c r="L39" s="105">
        <v>62</v>
      </c>
      <c r="M39" s="105">
        <v>67</v>
      </c>
      <c r="N39" s="105">
        <v>70</v>
      </c>
      <c r="O39" s="105">
        <v>1</v>
      </c>
      <c r="P39" s="108">
        <v>0</v>
      </c>
      <c r="Q39" s="105">
        <v>10</v>
      </c>
      <c r="R39" s="105">
        <v>22</v>
      </c>
      <c r="S39" s="105">
        <v>8</v>
      </c>
      <c r="T39" s="105">
        <v>231</v>
      </c>
      <c r="U39" s="105">
        <v>83</v>
      </c>
      <c r="V39" s="105">
        <v>64</v>
      </c>
      <c r="W39" s="105">
        <v>84</v>
      </c>
      <c r="X39" s="105">
        <v>88</v>
      </c>
      <c r="Y39" s="101">
        <v>465</v>
      </c>
    </row>
    <row r="40" spans="1:25" ht="13.5" customHeight="1">
      <c r="A40" s="20"/>
      <c r="B40" s="28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1"/>
    </row>
    <row r="41" spans="1:25" ht="13.5" customHeight="1">
      <c r="A41" s="20">
        <v>480</v>
      </c>
      <c r="B41" s="44" t="s">
        <v>275</v>
      </c>
      <c r="C41" s="105">
        <v>6</v>
      </c>
      <c r="D41" s="105">
        <v>4</v>
      </c>
      <c r="E41" s="105">
        <v>27</v>
      </c>
      <c r="F41" s="105">
        <v>44</v>
      </c>
      <c r="G41" s="105">
        <v>9</v>
      </c>
      <c r="H41" s="105">
        <v>222</v>
      </c>
      <c r="I41" s="105">
        <v>38</v>
      </c>
      <c r="J41" s="105">
        <v>26</v>
      </c>
      <c r="K41" s="105">
        <v>39</v>
      </c>
      <c r="L41" s="105">
        <v>40</v>
      </c>
      <c r="M41" s="105">
        <v>44</v>
      </c>
      <c r="N41" s="105">
        <v>35</v>
      </c>
      <c r="O41" s="105">
        <v>2</v>
      </c>
      <c r="P41" s="105">
        <v>1</v>
      </c>
      <c r="Q41" s="105">
        <v>7</v>
      </c>
      <c r="R41" s="105">
        <v>20</v>
      </c>
      <c r="S41" s="105">
        <v>3</v>
      </c>
      <c r="T41" s="105">
        <v>113</v>
      </c>
      <c r="U41" s="105">
        <v>34</v>
      </c>
      <c r="V41" s="105">
        <v>35</v>
      </c>
      <c r="W41" s="105">
        <v>44</v>
      </c>
      <c r="X41" s="105">
        <v>56</v>
      </c>
      <c r="Y41" s="101">
        <v>480</v>
      </c>
    </row>
    <row r="42" spans="1:25" ht="13.5" customHeight="1">
      <c r="A42" s="20">
        <v>481</v>
      </c>
      <c r="B42" s="44" t="s">
        <v>276</v>
      </c>
      <c r="C42" s="105">
        <v>3</v>
      </c>
      <c r="D42" s="105">
        <v>1</v>
      </c>
      <c r="E42" s="105">
        <v>15</v>
      </c>
      <c r="F42" s="105">
        <v>26</v>
      </c>
      <c r="G42" s="105">
        <v>6</v>
      </c>
      <c r="H42" s="105">
        <v>144</v>
      </c>
      <c r="I42" s="105">
        <v>29</v>
      </c>
      <c r="J42" s="105">
        <v>18</v>
      </c>
      <c r="K42" s="105">
        <v>26</v>
      </c>
      <c r="L42" s="105">
        <v>25</v>
      </c>
      <c r="M42" s="105">
        <v>26</v>
      </c>
      <c r="N42" s="105">
        <v>20</v>
      </c>
      <c r="O42" s="105">
        <v>1</v>
      </c>
      <c r="P42" s="108">
        <v>0</v>
      </c>
      <c r="Q42" s="105">
        <v>3</v>
      </c>
      <c r="R42" s="105">
        <v>10</v>
      </c>
      <c r="S42" s="105">
        <v>2</v>
      </c>
      <c r="T42" s="105">
        <v>73</v>
      </c>
      <c r="U42" s="105">
        <v>24</v>
      </c>
      <c r="V42" s="105">
        <v>21</v>
      </c>
      <c r="W42" s="105">
        <v>28</v>
      </c>
      <c r="X42" s="105">
        <v>37</v>
      </c>
      <c r="Y42" s="101">
        <v>481</v>
      </c>
    </row>
    <row r="43" spans="1:25" ht="13.5" customHeight="1">
      <c r="A43" s="20">
        <v>482</v>
      </c>
      <c r="B43" s="44" t="s">
        <v>277</v>
      </c>
      <c r="C43" s="105">
        <v>3</v>
      </c>
      <c r="D43" s="105">
        <v>3</v>
      </c>
      <c r="E43" s="105">
        <v>12</v>
      </c>
      <c r="F43" s="105">
        <v>18</v>
      </c>
      <c r="G43" s="105">
        <v>3</v>
      </c>
      <c r="H43" s="105">
        <v>78</v>
      </c>
      <c r="I43" s="105">
        <v>9</v>
      </c>
      <c r="J43" s="105">
        <v>8</v>
      </c>
      <c r="K43" s="105">
        <v>13</v>
      </c>
      <c r="L43" s="105">
        <v>15</v>
      </c>
      <c r="M43" s="105">
        <v>18</v>
      </c>
      <c r="N43" s="105">
        <v>15</v>
      </c>
      <c r="O43" s="105">
        <v>1</v>
      </c>
      <c r="P43" s="105">
        <v>1</v>
      </c>
      <c r="Q43" s="105">
        <v>4</v>
      </c>
      <c r="R43" s="105">
        <v>10</v>
      </c>
      <c r="S43" s="105">
        <v>1</v>
      </c>
      <c r="T43" s="105">
        <v>40</v>
      </c>
      <c r="U43" s="105">
        <v>10</v>
      </c>
      <c r="V43" s="105">
        <v>14</v>
      </c>
      <c r="W43" s="105">
        <v>16</v>
      </c>
      <c r="X43" s="105">
        <v>19</v>
      </c>
      <c r="Y43" s="101">
        <v>482</v>
      </c>
    </row>
    <row r="44" spans="1:25" ht="13.5" customHeight="1">
      <c r="A44" s="27"/>
      <c r="B44" s="28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1"/>
    </row>
    <row r="45" spans="1:25" ht="13.5" customHeight="1">
      <c r="A45" s="20">
        <v>500</v>
      </c>
      <c r="B45" s="44" t="s">
        <v>278</v>
      </c>
      <c r="C45" s="105">
        <v>13</v>
      </c>
      <c r="D45" s="105">
        <v>10</v>
      </c>
      <c r="E45" s="105">
        <v>69</v>
      </c>
      <c r="F45" s="105">
        <v>119</v>
      </c>
      <c r="G45" s="105">
        <v>19</v>
      </c>
      <c r="H45" s="105">
        <v>876</v>
      </c>
      <c r="I45" s="105">
        <v>144</v>
      </c>
      <c r="J45" s="105">
        <v>131</v>
      </c>
      <c r="K45" s="105">
        <v>144</v>
      </c>
      <c r="L45" s="105">
        <v>138</v>
      </c>
      <c r="M45" s="105">
        <v>164</v>
      </c>
      <c r="N45" s="105">
        <v>155</v>
      </c>
      <c r="O45" s="105">
        <v>7</v>
      </c>
      <c r="P45" s="105">
        <v>5</v>
      </c>
      <c r="Q45" s="105">
        <v>28</v>
      </c>
      <c r="R45" s="105">
        <v>80</v>
      </c>
      <c r="S45" s="105">
        <v>10</v>
      </c>
      <c r="T45" s="105">
        <v>498</v>
      </c>
      <c r="U45" s="105">
        <v>151</v>
      </c>
      <c r="V45" s="105">
        <v>176</v>
      </c>
      <c r="W45" s="105">
        <v>171</v>
      </c>
      <c r="X45" s="105">
        <v>187</v>
      </c>
      <c r="Y45" s="101">
        <v>500</v>
      </c>
    </row>
    <row r="46" spans="1:25" ht="13.5" customHeight="1">
      <c r="A46" s="20">
        <v>501</v>
      </c>
      <c r="B46" s="44" t="s">
        <v>279</v>
      </c>
      <c r="C46" s="105">
        <v>4</v>
      </c>
      <c r="D46" s="105">
        <v>3</v>
      </c>
      <c r="E46" s="105">
        <v>19</v>
      </c>
      <c r="F46" s="105">
        <v>34</v>
      </c>
      <c r="G46" s="105">
        <v>4</v>
      </c>
      <c r="H46" s="105">
        <v>244</v>
      </c>
      <c r="I46" s="105">
        <v>41</v>
      </c>
      <c r="J46" s="105">
        <v>41</v>
      </c>
      <c r="K46" s="105">
        <v>37</v>
      </c>
      <c r="L46" s="105">
        <v>33</v>
      </c>
      <c r="M46" s="105">
        <v>48</v>
      </c>
      <c r="N46" s="105">
        <v>44</v>
      </c>
      <c r="O46" s="105">
        <v>2</v>
      </c>
      <c r="P46" s="105">
        <v>1</v>
      </c>
      <c r="Q46" s="105">
        <v>10</v>
      </c>
      <c r="R46" s="105">
        <v>25</v>
      </c>
      <c r="S46" s="105">
        <v>3</v>
      </c>
      <c r="T46" s="105">
        <v>142</v>
      </c>
      <c r="U46" s="105">
        <v>40</v>
      </c>
      <c r="V46" s="105">
        <v>49</v>
      </c>
      <c r="W46" s="105">
        <v>53</v>
      </c>
      <c r="X46" s="105">
        <v>61</v>
      </c>
      <c r="Y46" s="101">
        <v>501</v>
      </c>
    </row>
    <row r="47" spans="1:25" ht="13.5" customHeight="1">
      <c r="A47" s="20">
        <v>502</v>
      </c>
      <c r="B47" s="44" t="s">
        <v>280</v>
      </c>
      <c r="C47" s="105">
        <v>4</v>
      </c>
      <c r="D47" s="105">
        <v>2</v>
      </c>
      <c r="E47" s="105">
        <v>18</v>
      </c>
      <c r="F47" s="105">
        <v>31</v>
      </c>
      <c r="G47" s="105">
        <v>4</v>
      </c>
      <c r="H47" s="105">
        <v>210</v>
      </c>
      <c r="I47" s="105">
        <v>31</v>
      </c>
      <c r="J47" s="105">
        <v>30</v>
      </c>
      <c r="K47" s="105">
        <v>38</v>
      </c>
      <c r="L47" s="105">
        <v>34</v>
      </c>
      <c r="M47" s="105">
        <v>39</v>
      </c>
      <c r="N47" s="105">
        <v>38</v>
      </c>
      <c r="O47" s="105">
        <v>1</v>
      </c>
      <c r="P47" s="108">
        <v>0</v>
      </c>
      <c r="Q47" s="105">
        <v>4</v>
      </c>
      <c r="R47" s="105">
        <v>13</v>
      </c>
      <c r="S47" s="105">
        <v>2</v>
      </c>
      <c r="T47" s="105">
        <v>119</v>
      </c>
      <c r="U47" s="105">
        <v>37</v>
      </c>
      <c r="V47" s="105">
        <v>39</v>
      </c>
      <c r="W47" s="105">
        <v>43</v>
      </c>
      <c r="X47" s="105">
        <v>56</v>
      </c>
      <c r="Y47" s="101">
        <v>502</v>
      </c>
    </row>
    <row r="48" spans="1:25" ht="13.5" customHeight="1">
      <c r="A48" s="20">
        <v>503</v>
      </c>
      <c r="B48" s="44" t="s">
        <v>281</v>
      </c>
      <c r="C48" s="105">
        <v>1</v>
      </c>
      <c r="D48" s="105">
        <v>1</v>
      </c>
      <c r="E48" s="105">
        <v>8</v>
      </c>
      <c r="F48" s="105">
        <v>13</v>
      </c>
      <c r="G48" s="105">
        <v>2</v>
      </c>
      <c r="H48" s="105">
        <v>97</v>
      </c>
      <c r="I48" s="105">
        <v>17</v>
      </c>
      <c r="J48" s="105">
        <v>13</v>
      </c>
      <c r="K48" s="105">
        <v>19</v>
      </c>
      <c r="L48" s="105">
        <v>15</v>
      </c>
      <c r="M48" s="105">
        <v>19</v>
      </c>
      <c r="N48" s="105">
        <v>14</v>
      </c>
      <c r="O48" s="105">
        <v>1</v>
      </c>
      <c r="P48" s="105">
        <v>1</v>
      </c>
      <c r="Q48" s="105">
        <v>3</v>
      </c>
      <c r="R48" s="105">
        <v>9</v>
      </c>
      <c r="S48" s="105">
        <v>2</v>
      </c>
      <c r="T48" s="105">
        <v>55</v>
      </c>
      <c r="U48" s="105">
        <v>18</v>
      </c>
      <c r="V48" s="105">
        <v>19</v>
      </c>
      <c r="W48" s="105">
        <v>18</v>
      </c>
      <c r="X48" s="105">
        <v>22</v>
      </c>
      <c r="Y48" s="101">
        <v>503</v>
      </c>
    </row>
    <row r="49" spans="1:25" ht="13.5" customHeight="1">
      <c r="A49" s="20">
        <v>504</v>
      </c>
      <c r="B49" s="44" t="s">
        <v>282</v>
      </c>
      <c r="C49" s="105">
        <v>4</v>
      </c>
      <c r="D49" s="105">
        <v>4</v>
      </c>
      <c r="E49" s="105">
        <v>24</v>
      </c>
      <c r="F49" s="105">
        <v>41</v>
      </c>
      <c r="G49" s="105">
        <v>9</v>
      </c>
      <c r="H49" s="105">
        <v>325</v>
      </c>
      <c r="I49" s="105">
        <v>55</v>
      </c>
      <c r="J49" s="105">
        <v>47</v>
      </c>
      <c r="K49" s="105">
        <v>50</v>
      </c>
      <c r="L49" s="105">
        <v>56</v>
      </c>
      <c r="M49" s="105">
        <v>58</v>
      </c>
      <c r="N49" s="105">
        <v>59</v>
      </c>
      <c r="O49" s="105">
        <v>3</v>
      </c>
      <c r="P49" s="105">
        <v>3</v>
      </c>
      <c r="Q49" s="105">
        <v>11</v>
      </c>
      <c r="R49" s="105">
        <v>33</v>
      </c>
      <c r="S49" s="105">
        <v>3</v>
      </c>
      <c r="T49" s="105">
        <v>182</v>
      </c>
      <c r="U49" s="105">
        <v>56</v>
      </c>
      <c r="V49" s="105">
        <v>69</v>
      </c>
      <c r="W49" s="105">
        <v>57</v>
      </c>
      <c r="X49" s="105">
        <v>48</v>
      </c>
      <c r="Y49" s="101">
        <v>504</v>
      </c>
    </row>
    <row r="50" spans="1:25" ht="13.5" customHeight="1">
      <c r="A50" s="27"/>
      <c r="B50" s="28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1"/>
    </row>
    <row r="51" spans="1:25" ht="13.5" customHeight="1">
      <c r="A51" s="20">
        <v>520</v>
      </c>
      <c r="B51" s="44" t="s">
        <v>283</v>
      </c>
      <c r="C51" s="105">
        <v>19</v>
      </c>
      <c r="D51" s="105">
        <v>19</v>
      </c>
      <c r="E51" s="105">
        <v>113</v>
      </c>
      <c r="F51" s="105">
        <v>187</v>
      </c>
      <c r="G51" s="105">
        <v>38</v>
      </c>
      <c r="H51" s="105">
        <v>1300</v>
      </c>
      <c r="I51" s="105">
        <v>200</v>
      </c>
      <c r="J51" s="105">
        <v>214</v>
      </c>
      <c r="K51" s="105">
        <v>203</v>
      </c>
      <c r="L51" s="105">
        <v>222</v>
      </c>
      <c r="M51" s="105">
        <v>244</v>
      </c>
      <c r="N51" s="105">
        <v>217</v>
      </c>
      <c r="O51" s="105">
        <v>9</v>
      </c>
      <c r="P51" s="105">
        <v>9</v>
      </c>
      <c r="Q51" s="105">
        <v>40</v>
      </c>
      <c r="R51" s="105">
        <v>114</v>
      </c>
      <c r="S51" s="105">
        <v>16</v>
      </c>
      <c r="T51" s="105">
        <v>765</v>
      </c>
      <c r="U51" s="105">
        <v>248</v>
      </c>
      <c r="V51" s="105">
        <v>257</v>
      </c>
      <c r="W51" s="105">
        <v>260</v>
      </c>
      <c r="X51" s="105">
        <v>271</v>
      </c>
      <c r="Y51" s="101">
        <v>520</v>
      </c>
    </row>
    <row r="52" spans="1:25" ht="13.5" customHeight="1">
      <c r="A52" s="20">
        <v>521</v>
      </c>
      <c r="B52" s="44" t="s">
        <v>284</v>
      </c>
      <c r="C52" s="105">
        <v>9</v>
      </c>
      <c r="D52" s="105">
        <v>9</v>
      </c>
      <c r="E52" s="105">
        <v>57</v>
      </c>
      <c r="F52" s="105">
        <v>96</v>
      </c>
      <c r="G52" s="105">
        <v>20</v>
      </c>
      <c r="H52" s="105">
        <v>735</v>
      </c>
      <c r="I52" s="105">
        <v>101</v>
      </c>
      <c r="J52" s="105">
        <v>131</v>
      </c>
      <c r="K52" s="105">
        <v>118</v>
      </c>
      <c r="L52" s="105">
        <v>124</v>
      </c>
      <c r="M52" s="105">
        <v>144</v>
      </c>
      <c r="N52" s="105">
        <v>117</v>
      </c>
      <c r="O52" s="105">
        <v>3</v>
      </c>
      <c r="P52" s="105">
        <v>3</v>
      </c>
      <c r="Q52" s="105">
        <v>18</v>
      </c>
      <c r="R52" s="105">
        <v>50</v>
      </c>
      <c r="S52" s="105">
        <v>6</v>
      </c>
      <c r="T52" s="105">
        <v>387</v>
      </c>
      <c r="U52" s="105">
        <v>140</v>
      </c>
      <c r="V52" s="105">
        <v>126</v>
      </c>
      <c r="W52" s="105">
        <v>121</v>
      </c>
      <c r="X52" s="105">
        <v>131</v>
      </c>
      <c r="Y52" s="101">
        <v>521</v>
      </c>
    </row>
    <row r="53" spans="1:25" ht="13.5" customHeight="1">
      <c r="A53" s="20">
        <v>522</v>
      </c>
      <c r="B53" s="44" t="s">
        <v>285</v>
      </c>
      <c r="C53" s="105">
        <v>1</v>
      </c>
      <c r="D53" s="105">
        <v>1</v>
      </c>
      <c r="E53" s="105">
        <v>3</v>
      </c>
      <c r="F53" s="105">
        <v>6</v>
      </c>
      <c r="G53" s="105">
        <v>1</v>
      </c>
      <c r="H53" s="105">
        <v>29</v>
      </c>
      <c r="I53" s="105">
        <v>7</v>
      </c>
      <c r="J53" s="105">
        <v>2</v>
      </c>
      <c r="K53" s="105">
        <v>5</v>
      </c>
      <c r="L53" s="105">
        <v>5</v>
      </c>
      <c r="M53" s="105">
        <v>7</v>
      </c>
      <c r="N53" s="105">
        <v>3</v>
      </c>
      <c r="O53" s="105">
        <v>1</v>
      </c>
      <c r="P53" s="105">
        <v>1</v>
      </c>
      <c r="Q53" s="105">
        <v>3</v>
      </c>
      <c r="R53" s="105">
        <v>7</v>
      </c>
      <c r="S53" s="105">
        <v>1</v>
      </c>
      <c r="T53" s="105">
        <v>10</v>
      </c>
      <c r="U53" s="105">
        <v>4</v>
      </c>
      <c r="V53" s="105">
        <v>3</v>
      </c>
      <c r="W53" s="105">
        <v>3</v>
      </c>
      <c r="X53" s="105">
        <v>3</v>
      </c>
      <c r="Y53" s="101">
        <v>522</v>
      </c>
    </row>
    <row r="54" spans="1:25" ht="13.5" customHeight="1">
      <c r="A54" s="20">
        <v>523</v>
      </c>
      <c r="B54" s="44" t="s">
        <v>286</v>
      </c>
      <c r="C54" s="105">
        <v>1</v>
      </c>
      <c r="D54" s="105">
        <v>1</v>
      </c>
      <c r="E54" s="105">
        <v>8</v>
      </c>
      <c r="F54" s="105">
        <v>13</v>
      </c>
      <c r="G54" s="105">
        <v>2</v>
      </c>
      <c r="H54" s="105">
        <v>124</v>
      </c>
      <c r="I54" s="105">
        <v>19</v>
      </c>
      <c r="J54" s="105">
        <v>21</v>
      </c>
      <c r="K54" s="105">
        <v>19</v>
      </c>
      <c r="L54" s="105">
        <v>24</v>
      </c>
      <c r="M54" s="105">
        <v>16</v>
      </c>
      <c r="N54" s="105">
        <v>25</v>
      </c>
      <c r="O54" s="105">
        <v>1</v>
      </c>
      <c r="P54" s="105">
        <v>1</v>
      </c>
      <c r="Q54" s="105">
        <v>4</v>
      </c>
      <c r="R54" s="105">
        <v>11</v>
      </c>
      <c r="S54" s="105">
        <v>2</v>
      </c>
      <c r="T54" s="105">
        <v>95</v>
      </c>
      <c r="U54" s="105">
        <v>29</v>
      </c>
      <c r="V54" s="105">
        <v>34</v>
      </c>
      <c r="W54" s="105">
        <v>32</v>
      </c>
      <c r="X54" s="105">
        <v>33</v>
      </c>
      <c r="Y54" s="101">
        <v>523</v>
      </c>
    </row>
    <row r="55" spans="1:25" ht="13.5" customHeight="1">
      <c r="A55" s="20">
        <v>524</v>
      </c>
      <c r="B55" s="44" t="s">
        <v>287</v>
      </c>
      <c r="C55" s="105">
        <v>2</v>
      </c>
      <c r="D55" s="105">
        <v>2</v>
      </c>
      <c r="E55" s="105">
        <v>10</v>
      </c>
      <c r="F55" s="105">
        <v>15</v>
      </c>
      <c r="G55" s="105">
        <v>4</v>
      </c>
      <c r="H55" s="105">
        <v>95</v>
      </c>
      <c r="I55" s="105">
        <v>14</v>
      </c>
      <c r="J55" s="105">
        <v>13</v>
      </c>
      <c r="K55" s="105">
        <v>16</v>
      </c>
      <c r="L55" s="105">
        <v>20</v>
      </c>
      <c r="M55" s="105">
        <v>14</v>
      </c>
      <c r="N55" s="105">
        <v>18</v>
      </c>
      <c r="O55" s="105">
        <v>1</v>
      </c>
      <c r="P55" s="105">
        <v>1</v>
      </c>
      <c r="Q55" s="105">
        <v>3</v>
      </c>
      <c r="R55" s="105">
        <v>10</v>
      </c>
      <c r="S55" s="105">
        <v>2</v>
      </c>
      <c r="T55" s="105">
        <v>61</v>
      </c>
      <c r="U55" s="105">
        <v>13</v>
      </c>
      <c r="V55" s="105">
        <v>27</v>
      </c>
      <c r="W55" s="105">
        <v>21</v>
      </c>
      <c r="X55" s="105">
        <v>23</v>
      </c>
      <c r="Y55" s="101">
        <v>524</v>
      </c>
    </row>
    <row r="56" spans="1:25" ht="13.5" customHeight="1">
      <c r="A56" s="20">
        <v>525</v>
      </c>
      <c r="B56" s="44" t="s">
        <v>288</v>
      </c>
      <c r="C56" s="105">
        <v>2</v>
      </c>
      <c r="D56" s="105">
        <v>2</v>
      </c>
      <c r="E56" s="105">
        <v>15</v>
      </c>
      <c r="F56" s="105">
        <v>23</v>
      </c>
      <c r="G56" s="105">
        <v>4</v>
      </c>
      <c r="H56" s="105">
        <v>129</v>
      </c>
      <c r="I56" s="119">
        <v>21</v>
      </c>
      <c r="J56" s="119">
        <v>18</v>
      </c>
      <c r="K56" s="119">
        <v>17</v>
      </c>
      <c r="L56" s="105">
        <v>26</v>
      </c>
      <c r="M56" s="105">
        <v>21</v>
      </c>
      <c r="N56" s="105">
        <v>26</v>
      </c>
      <c r="O56" s="105">
        <v>1</v>
      </c>
      <c r="P56" s="105">
        <v>1</v>
      </c>
      <c r="Q56" s="105">
        <v>4</v>
      </c>
      <c r="R56" s="105">
        <v>11</v>
      </c>
      <c r="S56" s="105">
        <v>2</v>
      </c>
      <c r="T56" s="105">
        <v>80</v>
      </c>
      <c r="U56" s="105">
        <v>20</v>
      </c>
      <c r="V56" s="105">
        <v>33</v>
      </c>
      <c r="W56" s="105">
        <v>27</v>
      </c>
      <c r="X56" s="105">
        <v>28</v>
      </c>
      <c r="Y56" s="101">
        <v>525</v>
      </c>
    </row>
    <row r="57" spans="1:25" ht="13.5" customHeight="1">
      <c r="A57" s="20">
        <v>526</v>
      </c>
      <c r="B57" s="44" t="s">
        <v>289</v>
      </c>
      <c r="C57" s="105">
        <v>3</v>
      </c>
      <c r="D57" s="105">
        <v>3</v>
      </c>
      <c r="E57" s="105">
        <v>16</v>
      </c>
      <c r="F57" s="105">
        <v>26</v>
      </c>
      <c r="G57" s="105">
        <v>6</v>
      </c>
      <c r="H57" s="105">
        <v>152</v>
      </c>
      <c r="I57" s="105">
        <v>33</v>
      </c>
      <c r="J57" s="105">
        <v>24</v>
      </c>
      <c r="K57" s="105">
        <v>19</v>
      </c>
      <c r="L57" s="105">
        <v>20</v>
      </c>
      <c r="M57" s="105">
        <v>34</v>
      </c>
      <c r="N57" s="105">
        <v>22</v>
      </c>
      <c r="O57" s="105">
        <v>1</v>
      </c>
      <c r="P57" s="105">
        <v>1</v>
      </c>
      <c r="Q57" s="105">
        <v>5</v>
      </c>
      <c r="R57" s="105">
        <v>16</v>
      </c>
      <c r="S57" s="105">
        <v>2</v>
      </c>
      <c r="T57" s="105">
        <v>111</v>
      </c>
      <c r="U57" s="105">
        <v>33</v>
      </c>
      <c r="V57" s="105">
        <v>30</v>
      </c>
      <c r="W57" s="105">
        <v>48</v>
      </c>
      <c r="X57" s="105">
        <v>48</v>
      </c>
      <c r="Y57" s="101">
        <v>526</v>
      </c>
    </row>
    <row r="58" spans="1:25" ht="13.5" customHeight="1">
      <c r="A58" s="20">
        <v>527</v>
      </c>
      <c r="B58" s="44" t="s">
        <v>290</v>
      </c>
      <c r="C58" s="105">
        <v>1</v>
      </c>
      <c r="D58" s="105">
        <v>1</v>
      </c>
      <c r="E58" s="105">
        <v>4</v>
      </c>
      <c r="F58" s="105">
        <v>8</v>
      </c>
      <c r="G58" s="105">
        <v>1</v>
      </c>
      <c r="H58" s="105">
        <v>36</v>
      </c>
      <c r="I58" s="105">
        <v>5</v>
      </c>
      <c r="J58" s="105">
        <v>5</v>
      </c>
      <c r="K58" s="105">
        <v>9</v>
      </c>
      <c r="L58" s="105">
        <v>3</v>
      </c>
      <c r="M58" s="105">
        <v>8</v>
      </c>
      <c r="N58" s="105">
        <v>6</v>
      </c>
      <c r="O58" s="105">
        <v>1</v>
      </c>
      <c r="P58" s="105">
        <v>1</v>
      </c>
      <c r="Q58" s="105">
        <v>3</v>
      </c>
      <c r="R58" s="105">
        <v>9</v>
      </c>
      <c r="S58" s="105">
        <v>1</v>
      </c>
      <c r="T58" s="105">
        <v>21</v>
      </c>
      <c r="U58" s="105">
        <v>9</v>
      </c>
      <c r="V58" s="105">
        <v>4</v>
      </c>
      <c r="W58" s="105">
        <v>8</v>
      </c>
      <c r="X58" s="105">
        <v>5</v>
      </c>
      <c r="Y58" s="101">
        <v>527</v>
      </c>
    </row>
    <row r="59" spans="1:25" ht="13.5" customHeight="1">
      <c r="A59" s="46"/>
      <c r="B59" s="47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120"/>
    </row>
    <row r="60" spans="1:25" ht="13.5" customHeight="1">
      <c r="A60" s="49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</row>
  </sheetData>
  <mergeCells count="24">
    <mergeCell ref="T5:T6"/>
    <mergeCell ref="U5:U6"/>
    <mergeCell ref="V5:V6"/>
    <mergeCell ref="W5:W6"/>
    <mergeCell ref="X4:X6"/>
    <mergeCell ref="D5:D6"/>
    <mergeCell ref="H5:H6"/>
    <mergeCell ref="I5:I6"/>
    <mergeCell ref="J5:J6"/>
    <mergeCell ref="K5:K6"/>
    <mergeCell ref="L5:L6"/>
    <mergeCell ref="M5:M6"/>
    <mergeCell ref="N5:N6"/>
    <mergeCell ref="P5:P6"/>
    <mergeCell ref="A3:B6"/>
    <mergeCell ref="Y3:Y6"/>
    <mergeCell ref="C4:C6"/>
    <mergeCell ref="E4:E6"/>
    <mergeCell ref="F4:F6"/>
    <mergeCell ref="G4:G6"/>
    <mergeCell ref="O4:O6"/>
    <mergeCell ref="Q4:Q6"/>
    <mergeCell ref="R4:R6"/>
    <mergeCell ref="S4:S6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59"/>
  <sheetViews>
    <sheetView workbookViewId="0" topLeftCell="A1">
      <selection activeCell="A1" sqref="A1:IV16384"/>
    </sheetView>
  </sheetViews>
  <sheetFormatPr defaultColWidth="9.00390625" defaultRowHeight="13.5"/>
  <cols>
    <col min="1" max="1" width="4.125" style="0" customWidth="1"/>
    <col min="2" max="2" width="9.625" style="0" customWidth="1"/>
    <col min="3" max="6" width="7.625" style="0" customWidth="1"/>
    <col min="7" max="7" width="9.25390625" style="0" customWidth="1"/>
    <col min="8" max="8" width="8.625" style="0" customWidth="1"/>
    <col min="9" max="9" width="11.375" style="0" customWidth="1"/>
    <col min="10" max="11" width="11.125" style="0" customWidth="1"/>
    <col min="12" max="12" width="11.00390625" style="0" customWidth="1"/>
    <col min="13" max="17" width="11.125" style="0" customWidth="1"/>
    <col min="18" max="18" width="8.625" style="0" customWidth="1"/>
    <col min="19" max="19" width="9.375" style="0" customWidth="1"/>
    <col min="20" max="26" width="8.625" style="0" customWidth="1"/>
    <col min="27" max="27" width="6.625" style="0" customWidth="1"/>
  </cols>
  <sheetData>
    <row r="1" spans="1:27" ht="13.5" customHeight="1">
      <c r="A1" s="19" t="s">
        <v>291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7" ht="13.5" customHeight="1">
      <c r="A2" s="19" t="s">
        <v>292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1:27" ht="13.5" customHeight="1" thickBo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121" t="s">
        <v>293</v>
      </c>
    </row>
    <row r="4" spans="1:27" ht="13.5" customHeight="1" thickTop="1">
      <c r="A4" s="242" t="s">
        <v>294</v>
      </c>
      <c r="B4" s="287"/>
      <c r="C4" s="122" t="s">
        <v>295</v>
      </c>
      <c r="D4" s="24"/>
      <c r="E4" s="24"/>
      <c r="F4" s="23"/>
      <c r="G4" s="290" t="s">
        <v>296</v>
      </c>
      <c r="H4" s="290" t="s">
        <v>297</v>
      </c>
      <c r="I4" s="26" t="s">
        <v>298</v>
      </c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123"/>
      <c r="AA4" s="235" t="s">
        <v>299</v>
      </c>
    </row>
    <row r="5" spans="1:27" ht="13.5" customHeight="1">
      <c r="A5" s="275"/>
      <c r="B5" s="288"/>
      <c r="C5" s="291" t="s">
        <v>300</v>
      </c>
      <c r="D5" s="291" t="s">
        <v>301</v>
      </c>
      <c r="E5" s="291" t="s">
        <v>302</v>
      </c>
      <c r="F5" s="291" t="s">
        <v>303</v>
      </c>
      <c r="G5" s="266"/>
      <c r="H5" s="266"/>
      <c r="I5" s="124" t="s">
        <v>300</v>
      </c>
      <c r="J5" s="124"/>
      <c r="K5" s="124"/>
      <c r="L5" s="294" t="s">
        <v>304</v>
      </c>
      <c r="M5" s="295"/>
      <c r="N5" s="295"/>
      <c r="O5" s="295"/>
      <c r="P5" s="295"/>
      <c r="Q5" s="295"/>
      <c r="R5" s="296"/>
      <c r="S5" s="270" t="s">
        <v>305</v>
      </c>
      <c r="T5" s="297"/>
      <c r="U5" s="297"/>
      <c r="V5" s="297"/>
      <c r="W5" s="297"/>
      <c r="X5" s="297"/>
      <c r="Y5" s="297"/>
      <c r="Z5" s="298"/>
      <c r="AA5" s="236"/>
    </row>
    <row r="6" spans="1:28" ht="13.5" customHeight="1">
      <c r="A6" s="275"/>
      <c r="B6" s="288"/>
      <c r="C6" s="292"/>
      <c r="D6" s="292"/>
      <c r="E6" s="292"/>
      <c r="F6" s="292"/>
      <c r="G6" s="266"/>
      <c r="H6" s="266"/>
      <c r="I6" s="291" t="s">
        <v>300</v>
      </c>
      <c r="J6" s="291" t="s">
        <v>46</v>
      </c>
      <c r="K6" s="291" t="s">
        <v>47</v>
      </c>
      <c r="L6" s="114" t="s">
        <v>306</v>
      </c>
      <c r="M6" s="125"/>
      <c r="N6" s="125"/>
      <c r="O6" s="291" t="s">
        <v>307</v>
      </c>
      <c r="P6" s="238" t="s">
        <v>196</v>
      </c>
      <c r="Q6" s="291" t="s">
        <v>197</v>
      </c>
      <c r="R6" s="291" t="s">
        <v>308</v>
      </c>
      <c r="S6" s="114" t="s">
        <v>306</v>
      </c>
      <c r="T6" s="125"/>
      <c r="U6" s="125"/>
      <c r="V6" s="291" t="s">
        <v>307</v>
      </c>
      <c r="W6" s="238" t="s">
        <v>196</v>
      </c>
      <c r="X6" s="291" t="s">
        <v>197</v>
      </c>
      <c r="Y6" s="291" t="s">
        <v>198</v>
      </c>
      <c r="Z6" s="291" t="s">
        <v>308</v>
      </c>
      <c r="AA6" s="236"/>
      <c r="AB6" s="126"/>
    </row>
    <row r="7" spans="1:28" ht="13.5" customHeight="1">
      <c r="A7" s="276"/>
      <c r="B7" s="289"/>
      <c r="C7" s="293"/>
      <c r="D7" s="293"/>
      <c r="E7" s="293"/>
      <c r="F7" s="293"/>
      <c r="G7" s="267"/>
      <c r="H7" s="267"/>
      <c r="I7" s="293"/>
      <c r="J7" s="293"/>
      <c r="K7" s="293"/>
      <c r="L7" s="127" t="s">
        <v>300</v>
      </c>
      <c r="M7" s="127" t="s">
        <v>46</v>
      </c>
      <c r="N7" s="128" t="s">
        <v>47</v>
      </c>
      <c r="O7" s="293"/>
      <c r="P7" s="239"/>
      <c r="Q7" s="293"/>
      <c r="R7" s="293"/>
      <c r="S7" s="127" t="s">
        <v>300</v>
      </c>
      <c r="T7" s="127" t="s">
        <v>46</v>
      </c>
      <c r="U7" s="128" t="s">
        <v>47</v>
      </c>
      <c r="V7" s="293"/>
      <c r="W7" s="239"/>
      <c r="X7" s="293"/>
      <c r="Y7" s="293"/>
      <c r="Z7" s="293"/>
      <c r="AA7" s="237"/>
      <c r="AB7" s="129"/>
    </row>
    <row r="8" spans="1:27" ht="13.5" customHeight="1">
      <c r="A8" s="27"/>
      <c r="B8" s="28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18"/>
    </row>
    <row r="9" spans="1:27" ht="13.5" customHeight="1">
      <c r="A9" s="84"/>
      <c r="B9" s="53"/>
      <c r="C9" s="284" t="s">
        <v>309</v>
      </c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300"/>
      <c r="AA9" s="130"/>
    </row>
    <row r="10" spans="1:27" ht="13.5" customHeight="1">
      <c r="A10" s="240" t="s">
        <v>110</v>
      </c>
      <c r="B10" s="241"/>
      <c r="C10" s="131">
        <v>5481</v>
      </c>
      <c r="D10" s="131">
        <v>4603</v>
      </c>
      <c r="E10" s="131">
        <v>176</v>
      </c>
      <c r="F10" s="131">
        <v>702</v>
      </c>
      <c r="G10" s="131">
        <v>271210</v>
      </c>
      <c r="H10" s="131">
        <v>60689</v>
      </c>
      <c r="I10" s="131">
        <v>4211826</v>
      </c>
      <c r="J10" s="131">
        <v>2112719</v>
      </c>
      <c r="K10" s="131">
        <v>2099107</v>
      </c>
      <c r="L10" s="131">
        <v>4106695</v>
      </c>
      <c r="M10" s="131">
        <v>2044852</v>
      </c>
      <c r="N10" s="131">
        <v>2061843</v>
      </c>
      <c r="O10" s="131">
        <v>1412316</v>
      </c>
      <c r="P10" s="131">
        <v>1365282</v>
      </c>
      <c r="Q10" s="131">
        <v>1321490</v>
      </c>
      <c r="R10" s="131">
        <v>7400</v>
      </c>
      <c r="S10" s="131">
        <v>105131</v>
      </c>
      <c r="T10" s="131">
        <v>67867</v>
      </c>
      <c r="U10" s="131">
        <v>37264</v>
      </c>
      <c r="V10" s="131">
        <v>36886</v>
      </c>
      <c r="W10" s="131">
        <v>27472</v>
      </c>
      <c r="X10" s="131">
        <v>23527</v>
      </c>
      <c r="Y10" s="131">
        <v>16777</v>
      </c>
      <c r="Z10" s="131">
        <v>385</v>
      </c>
      <c r="AA10" s="103" t="s">
        <v>203</v>
      </c>
    </row>
    <row r="11" spans="1:27" ht="13.5" customHeight="1">
      <c r="A11" s="240" t="s">
        <v>144</v>
      </c>
      <c r="B11" s="241"/>
      <c r="C11" s="131">
        <v>5478</v>
      </c>
      <c r="D11" s="131">
        <v>4620</v>
      </c>
      <c r="E11" s="131">
        <v>176</v>
      </c>
      <c r="F11" s="131">
        <v>682</v>
      </c>
      <c r="G11" s="131">
        <v>269027</v>
      </c>
      <c r="H11" s="131">
        <v>59823</v>
      </c>
      <c r="I11" s="131">
        <v>4165434</v>
      </c>
      <c r="J11" s="131">
        <v>2090792</v>
      </c>
      <c r="K11" s="131">
        <v>2074642</v>
      </c>
      <c r="L11" s="131">
        <v>4056112</v>
      </c>
      <c r="M11" s="131">
        <v>2020924</v>
      </c>
      <c r="N11" s="131">
        <v>2035188</v>
      </c>
      <c r="O11" s="131">
        <v>1374708</v>
      </c>
      <c r="P11" s="131">
        <v>1353545</v>
      </c>
      <c r="Q11" s="131">
        <v>1320166</v>
      </c>
      <c r="R11" s="131">
        <v>7488</v>
      </c>
      <c r="S11" s="131">
        <v>109322</v>
      </c>
      <c r="T11" s="131">
        <v>69868</v>
      </c>
      <c r="U11" s="131">
        <v>39454</v>
      </c>
      <c r="V11" s="131">
        <v>38851</v>
      </c>
      <c r="W11" s="131">
        <v>29659</v>
      </c>
      <c r="X11" s="131">
        <v>24505</v>
      </c>
      <c r="Y11" s="131">
        <v>15835</v>
      </c>
      <c r="Z11" s="131">
        <v>398</v>
      </c>
      <c r="AA11" s="104">
        <v>12</v>
      </c>
    </row>
    <row r="12" spans="1:27" s="35" customFormat="1" ht="13.5" customHeight="1">
      <c r="A12" s="240" t="s">
        <v>145</v>
      </c>
      <c r="B12" s="241"/>
      <c r="C12" s="131">
        <v>5479</v>
      </c>
      <c r="D12" s="131">
        <v>4622</v>
      </c>
      <c r="E12" s="131">
        <v>184</v>
      </c>
      <c r="F12" s="131">
        <v>673</v>
      </c>
      <c r="G12" s="131">
        <v>266548</v>
      </c>
      <c r="H12" s="131">
        <v>58992</v>
      </c>
      <c r="I12" s="131">
        <v>4061756</v>
      </c>
      <c r="J12" s="131">
        <v>2042452</v>
      </c>
      <c r="K12" s="131">
        <v>2019304</v>
      </c>
      <c r="L12" s="131">
        <v>3949929</v>
      </c>
      <c r="M12" s="131">
        <v>1971643</v>
      </c>
      <c r="N12" s="131">
        <v>1978286</v>
      </c>
      <c r="O12" s="131">
        <v>1320414</v>
      </c>
      <c r="P12" s="131">
        <v>1314753</v>
      </c>
      <c r="Q12" s="131">
        <v>1307060</v>
      </c>
      <c r="R12" s="131">
        <v>7500</v>
      </c>
      <c r="S12" s="131">
        <v>111827</v>
      </c>
      <c r="T12" s="131">
        <v>70809</v>
      </c>
      <c r="U12" s="131">
        <v>41018</v>
      </c>
      <c r="V12" s="131">
        <v>38432</v>
      </c>
      <c r="W12" s="131">
        <v>30426</v>
      </c>
      <c r="X12" s="131">
        <v>26323</v>
      </c>
      <c r="Y12" s="131">
        <v>16219</v>
      </c>
      <c r="Z12" s="131">
        <v>373</v>
      </c>
      <c r="AA12" s="104">
        <v>13</v>
      </c>
    </row>
    <row r="13" spans="1:27" s="35" customFormat="1" ht="13.5" customHeight="1">
      <c r="A13" s="240" t="s">
        <v>146</v>
      </c>
      <c r="B13" s="241"/>
      <c r="C13" s="131">
        <v>5472</v>
      </c>
      <c r="D13" s="131">
        <v>4629</v>
      </c>
      <c r="E13" s="131">
        <v>181</v>
      </c>
      <c r="F13" s="131">
        <v>662</v>
      </c>
      <c r="G13" s="131">
        <v>262371</v>
      </c>
      <c r="H13" s="131">
        <v>57973</v>
      </c>
      <c r="I13" s="131">
        <v>3929352</v>
      </c>
      <c r="J13" s="131">
        <v>1981645</v>
      </c>
      <c r="K13" s="131">
        <v>1947707</v>
      </c>
      <c r="L13" s="131">
        <v>3816390</v>
      </c>
      <c r="M13" s="131">
        <v>1911320</v>
      </c>
      <c r="N13" s="131">
        <v>1905070</v>
      </c>
      <c r="O13" s="131">
        <f>644161+632188</f>
        <v>1276349</v>
      </c>
      <c r="P13" s="131">
        <f>632685+629650</f>
        <v>1262335</v>
      </c>
      <c r="Q13" s="131">
        <f>632787+637117</f>
        <v>1269904</v>
      </c>
      <c r="R13" s="131">
        <f>1601+6004</f>
        <v>7605</v>
      </c>
      <c r="S13" s="131">
        <v>112962</v>
      </c>
      <c r="T13" s="131">
        <v>70325</v>
      </c>
      <c r="U13" s="131">
        <v>42637</v>
      </c>
      <c r="V13" s="131">
        <f>23585+15271</f>
        <v>38856</v>
      </c>
      <c r="W13" s="131">
        <f>18506+11572</f>
        <v>30078</v>
      </c>
      <c r="X13" s="131">
        <f>16725+9897</f>
        <v>26622</v>
      </c>
      <c r="Y13" s="131">
        <f>11262+5735</f>
        <v>16997</v>
      </c>
      <c r="Z13" s="131">
        <f>200+162</f>
        <v>362</v>
      </c>
      <c r="AA13" s="104">
        <v>14</v>
      </c>
    </row>
    <row r="14" spans="1:27" s="41" customFormat="1" ht="13.5" customHeight="1">
      <c r="A14" s="180" t="s">
        <v>147</v>
      </c>
      <c r="B14" s="181"/>
      <c r="C14" s="60">
        <v>5450</v>
      </c>
      <c r="D14" s="60">
        <v>4626</v>
      </c>
      <c r="E14" s="60">
        <v>178</v>
      </c>
      <c r="F14" s="60">
        <v>646</v>
      </c>
      <c r="G14" s="60">
        <v>258537</v>
      </c>
      <c r="H14" s="60">
        <v>56771</v>
      </c>
      <c r="I14" s="60">
        <v>3809827</v>
      </c>
      <c r="J14" s="60">
        <v>1927522</v>
      </c>
      <c r="K14" s="60">
        <v>1882305</v>
      </c>
      <c r="L14" s="60">
        <v>3698972</v>
      </c>
      <c r="M14" s="60">
        <v>1860122</v>
      </c>
      <c r="N14" s="60">
        <v>1838850</v>
      </c>
      <c r="O14" s="60">
        <v>1240804</v>
      </c>
      <c r="P14" s="60">
        <v>1226408</v>
      </c>
      <c r="Q14" s="60">
        <v>1223965</v>
      </c>
      <c r="R14" s="60">
        <v>7595</v>
      </c>
      <c r="S14" s="60">
        <v>110855</v>
      </c>
      <c r="T14" s="60">
        <v>67400</v>
      </c>
      <c r="U14" s="60">
        <v>43455</v>
      </c>
      <c r="V14" s="60">
        <v>37033</v>
      </c>
      <c r="W14" s="60">
        <v>30162</v>
      </c>
      <c r="X14" s="60">
        <v>26482</v>
      </c>
      <c r="Y14" s="60">
        <v>16792</v>
      </c>
      <c r="Z14" s="60">
        <v>347</v>
      </c>
      <c r="AA14" s="106">
        <v>15</v>
      </c>
    </row>
    <row r="15" spans="1:27" ht="13.5" customHeight="1">
      <c r="A15" s="27"/>
      <c r="B15" s="28"/>
      <c r="C15" s="131"/>
      <c r="D15" s="131"/>
      <c r="E15" s="131"/>
      <c r="F15" s="131"/>
      <c r="G15" s="131"/>
      <c r="H15" s="131"/>
      <c r="I15" s="131"/>
      <c r="J15" s="131"/>
      <c r="K15" s="131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18"/>
    </row>
    <row r="16" spans="1:27" ht="13.5" customHeight="1">
      <c r="A16" s="174" t="s">
        <v>148</v>
      </c>
      <c r="B16" s="175"/>
      <c r="C16" s="132">
        <v>15</v>
      </c>
      <c r="D16" s="132">
        <v>15</v>
      </c>
      <c r="E16" s="133">
        <v>0</v>
      </c>
      <c r="F16" s="133">
        <v>0</v>
      </c>
      <c r="G16" s="132">
        <v>595</v>
      </c>
      <c r="H16" s="132">
        <v>88</v>
      </c>
      <c r="I16" s="132">
        <v>8886</v>
      </c>
      <c r="J16" s="132">
        <v>4480</v>
      </c>
      <c r="K16" s="132">
        <v>4406</v>
      </c>
      <c r="L16" s="132">
        <v>8886</v>
      </c>
      <c r="M16" s="132">
        <v>4480</v>
      </c>
      <c r="N16" s="132">
        <v>4406</v>
      </c>
      <c r="O16" s="105">
        <v>2947</v>
      </c>
      <c r="P16" s="105">
        <v>2947</v>
      </c>
      <c r="Q16" s="105">
        <v>2897</v>
      </c>
      <c r="R16" s="105">
        <v>95</v>
      </c>
      <c r="S16" s="133">
        <v>0</v>
      </c>
      <c r="T16" s="133">
        <v>0</v>
      </c>
      <c r="U16" s="133">
        <v>0</v>
      </c>
      <c r="V16" s="133">
        <v>0</v>
      </c>
      <c r="W16" s="133">
        <v>0</v>
      </c>
      <c r="X16" s="133">
        <v>0</v>
      </c>
      <c r="Y16" s="133">
        <v>0</v>
      </c>
      <c r="Z16" s="133">
        <v>0</v>
      </c>
      <c r="AA16" s="109" t="s">
        <v>204</v>
      </c>
    </row>
    <row r="17" spans="1:27" ht="13.5" customHeight="1">
      <c r="A17" s="174" t="s">
        <v>149</v>
      </c>
      <c r="B17" s="175"/>
      <c r="C17" s="132">
        <v>4117</v>
      </c>
      <c r="D17" s="132">
        <v>3338</v>
      </c>
      <c r="E17" s="132">
        <v>167</v>
      </c>
      <c r="F17" s="132">
        <v>612</v>
      </c>
      <c r="G17" s="132">
        <v>197617</v>
      </c>
      <c r="H17" s="132">
        <v>43761</v>
      </c>
      <c r="I17" s="132">
        <v>2685783</v>
      </c>
      <c r="J17" s="132">
        <v>1344519</v>
      </c>
      <c r="K17" s="132">
        <v>1341264</v>
      </c>
      <c r="L17" s="132">
        <v>2578888</v>
      </c>
      <c r="M17" s="105">
        <v>1279340</v>
      </c>
      <c r="N17" s="105">
        <v>1299548</v>
      </c>
      <c r="O17" s="105">
        <v>859258</v>
      </c>
      <c r="P17" s="105">
        <v>857829</v>
      </c>
      <c r="Q17" s="105">
        <v>858894</v>
      </c>
      <c r="R17" s="105">
        <v>2733</v>
      </c>
      <c r="S17" s="132">
        <v>106895</v>
      </c>
      <c r="T17" s="105">
        <v>65179</v>
      </c>
      <c r="U17" s="105">
        <v>41716</v>
      </c>
      <c r="V17" s="105">
        <v>35715</v>
      </c>
      <c r="W17" s="105">
        <v>28849</v>
      </c>
      <c r="X17" s="105">
        <v>25351</v>
      </c>
      <c r="Y17" s="105">
        <v>16594</v>
      </c>
      <c r="Z17" s="105">
        <v>347</v>
      </c>
      <c r="AA17" s="109" t="s">
        <v>205</v>
      </c>
    </row>
    <row r="18" spans="1:27" ht="13.5" customHeight="1">
      <c r="A18" s="174" t="s">
        <v>150</v>
      </c>
      <c r="B18" s="175"/>
      <c r="C18" s="132">
        <v>1318</v>
      </c>
      <c r="D18" s="132">
        <v>1273</v>
      </c>
      <c r="E18" s="132">
        <v>11</v>
      </c>
      <c r="F18" s="132">
        <v>34</v>
      </c>
      <c r="G18" s="132">
        <v>60325</v>
      </c>
      <c r="H18" s="132">
        <v>12922</v>
      </c>
      <c r="I18" s="132">
        <v>1115158</v>
      </c>
      <c r="J18" s="132">
        <v>578523</v>
      </c>
      <c r="K18" s="132">
        <v>536635</v>
      </c>
      <c r="L18" s="132">
        <v>1111198</v>
      </c>
      <c r="M18" s="105">
        <v>576302</v>
      </c>
      <c r="N18" s="105">
        <v>534896</v>
      </c>
      <c r="O18" s="105">
        <v>378599</v>
      </c>
      <c r="P18" s="105">
        <v>365632</v>
      </c>
      <c r="Q18" s="105">
        <v>362174</v>
      </c>
      <c r="R18" s="105">
        <v>4767</v>
      </c>
      <c r="S18" s="132">
        <v>3960</v>
      </c>
      <c r="T18" s="105">
        <v>2221</v>
      </c>
      <c r="U18" s="105">
        <v>1739</v>
      </c>
      <c r="V18" s="105">
        <v>1318</v>
      </c>
      <c r="W18" s="105">
        <v>1313</v>
      </c>
      <c r="X18" s="105">
        <v>1131</v>
      </c>
      <c r="Y18" s="105">
        <v>198</v>
      </c>
      <c r="Z18" s="133">
        <v>8</v>
      </c>
      <c r="AA18" s="109" t="s">
        <v>206</v>
      </c>
    </row>
    <row r="19" spans="1:27" ht="13.5" customHeight="1">
      <c r="A19" s="27"/>
      <c r="B19" s="28"/>
      <c r="C19" s="100"/>
      <c r="D19" s="100"/>
      <c r="E19" s="100"/>
      <c r="F19" s="100"/>
      <c r="G19" s="100"/>
      <c r="H19" s="100"/>
      <c r="I19" s="100"/>
      <c r="J19" s="100"/>
      <c r="K19" s="100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118"/>
    </row>
    <row r="20" spans="1:27" ht="13.5" customHeight="1">
      <c r="A20" s="84"/>
      <c r="B20" s="53"/>
      <c r="C20" s="284" t="s">
        <v>310</v>
      </c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300"/>
      <c r="AA20" s="130"/>
    </row>
    <row r="21" spans="1:27" ht="13.5" customHeight="1">
      <c r="A21" s="240" t="s">
        <v>110</v>
      </c>
      <c r="B21" s="241"/>
      <c r="C21" s="133">
        <v>51</v>
      </c>
      <c r="D21" s="133">
        <v>47</v>
      </c>
      <c r="E21" s="133">
        <v>1</v>
      </c>
      <c r="F21" s="133">
        <v>3</v>
      </c>
      <c r="G21" s="133">
        <v>2149</v>
      </c>
      <c r="H21" s="133">
        <v>530</v>
      </c>
      <c r="I21" s="133">
        <v>27638</v>
      </c>
      <c r="J21" s="133">
        <v>13913</v>
      </c>
      <c r="K21" s="133">
        <v>13725</v>
      </c>
      <c r="L21" s="133">
        <v>27145</v>
      </c>
      <c r="M21" s="133">
        <v>13694</v>
      </c>
      <c r="N21" s="133">
        <v>13451</v>
      </c>
      <c r="O21" s="133">
        <v>9282</v>
      </c>
      <c r="P21" s="133">
        <v>8962</v>
      </c>
      <c r="Q21" s="133">
        <v>8875</v>
      </c>
      <c r="R21" s="133">
        <v>26</v>
      </c>
      <c r="S21" s="133">
        <v>493</v>
      </c>
      <c r="T21" s="133">
        <v>219</v>
      </c>
      <c r="U21" s="133">
        <v>274</v>
      </c>
      <c r="V21" s="133">
        <v>152</v>
      </c>
      <c r="W21" s="133">
        <v>118</v>
      </c>
      <c r="X21" s="133">
        <v>99</v>
      </c>
      <c r="Y21" s="133">
        <v>124</v>
      </c>
      <c r="Z21" s="133">
        <v>0</v>
      </c>
      <c r="AA21" s="103" t="s">
        <v>203</v>
      </c>
    </row>
    <row r="22" spans="1:27" ht="13.5" customHeight="1">
      <c r="A22" s="240" t="s">
        <v>144</v>
      </c>
      <c r="B22" s="241"/>
      <c r="C22" s="133">
        <v>51</v>
      </c>
      <c r="D22" s="133">
        <v>47</v>
      </c>
      <c r="E22" s="133">
        <v>1</v>
      </c>
      <c r="F22" s="133">
        <v>3</v>
      </c>
      <c r="G22" s="133">
        <v>2127</v>
      </c>
      <c r="H22" s="133">
        <v>528</v>
      </c>
      <c r="I22" s="133">
        <v>26968</v>
      </c>
      <c r="J22" s="133">
        <v>13578</v>
      </c>
      <c r="K22" s="133">
        <v>13390</v>
      </c>
      <c r="L22" s="133">
        <v>26539</v>
      </c>
      <c r="M22" s="133">
        <v>13361</v>
      </c>
      <c r="N22" s="133">
        <v>13178</v>
      </c>
      <c r="O22" s="133">
        <v>8896</v>
      </c>
      <c r="P22" s="133">
        <v>8943</v>
      </c>
      <c r="Q22" s="133">
        <v>8673</v>
      </c>
      <c r="R22" s="133">
        <v>27</v>
      </c>
      <c r="S22" s="133">
        <v>429</v>
      </c>
      <c r="T22" s="133">
        <v>217</v>
      </c>
      <c r="U22" s="133">
        <v>212</v>
      </c>
      <c r="V22" s="133">
        <v>131</v>
      </c>
      <c r="W22" s="133">
        <v>112</v>
      </c>
      <c r="X22" s="133">
        <v>101</v>
      </c>
      <c r="Y22" s="133">
        <v>85</v>
      </c>
      <c r="Z22" s="133">
        <v>0</v>
      </c>
      <c r="AA22" s="104">
        <v>12</v>
      </c>
    </row>
    <row r="23" spans="1:27" s="35" customFormat="1" ht="13.5" customHeight="1">
      <c r="A23" s="240" t="s">
        <v>145</v>
      </c>
      <c r="B23" s="241"/>
      <c r="C23" s="133">
        <v>51</v>
      </c>
      <c r="D23" s="133">
        <v>47</v>
      </c>
      <c r="E23" s="133">
        <v>1</v>
      </c>
      <c r="F23" s="133">
        <v>3</v>
      </c>
      <c r="G23" s="133">
        <v>2109</v>
      </c>
      <c r="H23" s="133">
        <v>518</v>
      </c>
      <c r="I23" s="133">
        <v>26411</v>
      </c>
      <c r="J23" s="133">
        <v>13188</v>
      </c>
      <c r="K23" s="133">
        <v>13223</v>
      </c>
      <c r="L23" s="133">
        <v>25959</v>
      </c>
      <c r="M23" s="133">
        <v>12949</v>
      </c>
      <c r="N23" s="133">
        <v>13010</v>
      </c>
      <c r="O23" s="133">
        <v>8737</v>
      </c>
      <c r="P23" s="133">
        <v>8529</v>
      </c>
      <c r="Q23" s="133">
        <v>8667</v>
      </c>
      <c r="R23" s="133">
        <v>26</v>
      </c>
      <c r="S23" s="133">
        <v>452</v>
      </c>
      <c r="T23" s="133">
        <v>239</v>
      </c>
      <c r="U23" s="133">
        <v>213</v>
      </c>
      <c r="V23" s="133">
        <v>182</v>
      </c>
      <c r="W23" s="133">
        <v>90</v>
      </c>
      <c r="X23" s="133">
        <v>97</v>
      </c>
      <c r="Y23" s="133">
        <v>83</v>
      </c>
      <c r="Z23" s="133">
        <v>0</v>
      </c>
      <c r="AA23" s="104">
        <v>13</v>
      </c>
    </row>
    <row r="24" spans="1:27" s="35" customFormat="1" ht="13.5" customHeight="1">
      <c r="A24" s="240" t="s">
        <v>146</v>
      </c>
      <c r="B24" s="241"/>
      <c r="C24" s="134">
        <v>51</v>
      </c>
      <c r="D24" s="134">
        <v>47</v>
      </c>
      <c r="E24" s="134">
        <v>1</v>
      </c>
      <c r="F24" s="134">
        <v>3</v>
      </c>
      <c r="G24" s="134">
        <v>2076</v>
      </c>
      <c r="H24" s="134">
        <v>516</v>
      </c>
      <c r="I24" s="134">
        <v>25554</v>
      </c>
      <c r="J24" s="134">
        <v>12890</v>
      </c>
      <c r="K24" s="134">
        <v>12664</v>
      </c>
      <c r="L24" s="134">
        <v>25098</v>
      </c>
      <c r="M24" s="134">
        <v>12640</v>
      </c>
      <c r="N24" s="134">
        <v>12458</v>
      </c>
      <c r="O24" s="134">
        <v>8456</v>
      </c>
      <c r="P24" s="134">
        <v>8354</v>
      </c>
      <c r="Q24" s="134">
        <v>8265</v>
      </c>
      <c r="R24" s="134">
        <v>23</v>
      </c>
      <c r="S24" s="134">
        <v>456</v>
      </c>
      <c r="T24" s="134">
        <v>250</v>
      </c>
      <c r="U24" s="134">
        <v>206</v>
      </c>
      <c r="V24" s="134">
        <v>176</v>
      </c>
      <c r="W24" s="134">
        <v>121</v>
      </c>
      <c r="X24" s="134">
        <v>84</v>
      </c>
      <c r="Y24" s="134">
        <v>75</v>
      </c>
      <c r="Z24" s="133">
        <v>0</v>
      </c>
      <c r="AA24" s="104">
        <v>14</v>
      </c>
    </row>
    <row r="25" spans="1:27" s="41" customFormat="1" ht="13.5" customHeight="1">
      <c r="A25" s="180" t="s">
        <v>147</v>
      </c>
      <c r="B25" s="181"/>
      <c r="C25" s="135">
        <f>SUM(C30:C54)</f>
        <v>51</v>
      </c>
      <c r="D25" s="135">
        <f aca="true" t="shared" si="0" ref="D25:Y25">SUM(D30:D54)</f>
        <v>47</v>
      </c>
      <c r="E25" s="135">
        <f t="shared" si="0"/>
        <v>1</v>
      </c>
      <c r="F25" s="135">
        <f t="shared" si="0"/>
        <v>3</v>
      </c>
      <c r="G25" s="135">
        <f t="shared" si="0"/>
        <v>2076</v>
      </c>
      <c r="H25" s="135">
        <f t="shared" si="0"/>
        <v>513</v>
      </c>
      <c r="I25" s="135">
        <f t="shared" si="0"/>
        <v>24945</v>
      </c>
      <c r="J25" s="135">
        <f t="shared" si="0"/>
        <v>12667</v>
      </c>
      <c r="K25" s="135">
        <f t="shared" si="0"/>
        <v>12278</v>
      </c>
      <c r="L25" s="135">
        <f t="shared" si="0"/>
        <v>24459</v>
      </c>
      <c r="M25" s="135">
        <f t="shared" si="0"/>
        <v>12378</v>
      </c>
      <c r="N25" s="135">
        <f t="shared" si="0"/>
        <v>12081</v>
      </c>
      <c r="O25" s="135">
        <f t="shared" si="0"/>
        <v>8198</v>
      </c>
      <c r="P25" s="135">
        <f t="shared" si="0"/>
        <v>8145</v>
      </c>
      <c r="Q25" s="135">
        <f t="shared" si="0"/>
        <v>8116</v>
      </c>
      <c r="R25" s="135">
        <f t="shared" si="0"/>
        <v>24</v>
      </c>
      <c r="S25" s="135">
        <f t="shared" si="0"/>
        <v>462</v>
      </c>
      <c r="T25" s="135">
        <f t="shared" si="0"/>
        <v>266</v>
      </c>
      <c r="U25" s="135">
        <f t="shared" si="0"/>
        <v>196</v>
      </c>
      <c r="V25" s="135">
        <f t="shared" si="0"/>
        <v>158</v>
      </c>
      <c r="W25" s="135">
        <f t="shared" si="0"/>
        <v>119</v>
      </c>
      <c r="X25" s="135">
        <f t="shared" si="0"/>
        <v>121</v>
      </c>
      <c r="Y25" s="135">
        <f t="shared" si="0"/>
        <v>64</v>
      </c>
      <c r="Z25" s="133">
        <v>0</v>
      </c>
      <c r="AA25" s="106">
        <v>15</v>
      </c>
    </row>
    <row r="26" spans="1:27" ht="13.5" customHeight="1">
      <c r="A26" s="27"/>
      <c r="B26" s="28"/>
      <c r="C26" s="131"/>
      <c r="D26" s="131"/>
      <c r="E26" s="131"/>
      <c r="F26" s="131"/>
      <c r="G26" s="131"/>
      <c r="H26" s="131"/>
      <c r="I26" s="131"/>
      <c r="J26" s="131"/>
      <c r="K26" s="131"/>
      <c r="L26" s="102"/>
      <c r="M26" s="102"/>
      <c r="N26" s="102"/>
      <c r="O26" s="102"/>
      <c r="P26" s="102"/>
      <c r="Q26" s="102"/>
      <c r="R26" s="131"/>
      <c r="S26" s="102"/>
      <c r="T26" s="102"/>
      <c r="U26" s="102"/>
      <c r="V26" s="102"/>
      <c r="W26" s="102"/>
      <c r="X26" s="102"/>
      <c r="Y26" s="102"/>
      <c r="Z26" s="102"/>
      <c r="AA26" s="118"/>
    </row>
    <row r="27" spans="1:27" ht="13.5" customHeight="1">
      <c r="A27" s="174" t="s">
        <v>149</v>
      </c>
      <c r="B27" s="175"/>
      <c r="C27" s="132">
        <v>41</v>
      </c>
      <c r="D27" s="132">
        <v>37</v>
      </c>
      <c r="E27" s="132">
        <v>1</v>
      </c>
      <c r="F27" s="132">
        <v>3</v>
      </c>
      <c r="G27" s="132">
        <v>1751</v>
      </c>
      <c r="H27" s="132">
        <v>444</v>
      </c>
      <c r="I27" s="132">
        <v>20441</v>
      </c>
      <c r="J27" s="132">
        <v>10159</v>
      </c>
      <c r="K27" s="132">
        <v>10282</v>
      </c>
      <c r="L27" s="132">
        <v>19955</v>
      </c>
      <c r="M27" s="132">
        <v>9870</v>
      </c>
      <c r="N27" s="132">
        <v>10085</v>
      </c>
      <c r="O27" s="105">
        <v>6640</v>
      </c>
      <c r="P27" s="105">
        <v>6666</v>
      </c>
      <c r="Q27" s="105">
        <v>6649</v>
      </c>
      <c r="R27" s="132">
        <v>24</v>
      </c>
      <c r="S27" s="132">
        <v>462</v>
      </c>
      <c r="T27" s="105">
        <v>266</v>
      </c>
      <c r="U27" s="105">
        <v>196</v>
      </c>
      <c r="V27" s="105">
        <v>158</v>
      </c>
      <c r="W27" s="105">
        <v>119</v>
      </c>
      <c r="X27" s="105">
        <v>121</v>
      </c>
      <c r="Y27" s="105">
        <v>64</v>
      </c>
      <c r="Z27" s="133">
        <v>0</v>
      </c>
      <c r="AA27" s="109" t="s">
        <v>205</v>
      </c>
    </row>
    <row r="28" spans="1:27" ht="13.5" customHeight="1">
      <c r="A28" s="174" t="s">
        <v>150</v>
      </c>
      <c r="B28" s="175"/>
      <c r="C28" s="132">
        <v>10</v>
      </c>
      <c r="D28" s="132">
        <v>10</v>
      </c>
      <c r="E28" s="133">
        <v>0</v>
      </c>
      <c r="F28" s="133">
        <v>0</v>
      </c>
      <c r="G28" s="132">
        <v>325</v>
      </c>
      <c r="H28" s="132">
        <v>69</v>
      </c>
      <c r="I28" s="132">
        <v>4504</v>
      </c>
      <c r="J28" s="132">
        <v>2508</v>
      </c>
      <c r="K28" s="132">
        <v>1996</v>
      </c>
      <c r="L28" s="132">
        <v>4504</v>
      </c>
      <c r="M28" s="132">
        <v>2508</v>
      </c>
      <c r="N28" s="132">
        <v>1996</v>
      </c>
      <c r="O28" s="105">
        <v>1558</v>
      </c>
      <c r="P28" s="105">
        <v>1479</v>
      </c>
      <c r="Q28" s="105">
        <v>1467</v>
      </c>
      <c r="R28" s="133">
        <v>0</v>
      </c>
      <c r="S28" s="133">
        <v>0</v>
      </c>
      <c r="T28" s="133">
        <v>0</v>
      </c>
      <c r="U28" s="133">
        <v>0</v>
      </c>
      <c r="V28" s="133">
        <v>0</v>
      </c>
      <c r="W28" s="133">
        <v>0</v>
      </c>
      <c r="X28" s="133">
        <v>0</v>
      </c>
      <c r="Y28" s="133">
        <v>0</v>
      </c>
      <c r="Z28" s="133">
        <v>0</v>
      </c>
      <c r="AA28" s="109" t="s">
        <v>206</v>
      </c>
    </row>
    <row r="29" spans="1:27" ht="13.5" customHeight="1">
      <c r="A29" s="174"/>
      <c r="B29" s="175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05"/>
      <c r="P29" s="105"/>
      <c r="Q29" s="105"/>
      <c r="R29" s="105"/>
      <c r="S29" s="132"/>
      <c r="T29" s="105"/>
      <c r="U29" s="105"/>
      <c r="V29" s="105"/>
      <c r="W29" s="105"/>
      <c r="X29" s="105"/>
      <c r="Y29" s="105"/>
      <c r="Z29" s="105"/>
      <c r="AA29" s="118"/>
    </row>
    <row r="30" spans="1:27" ht="13.5" customHeight="1">
      <c r="A30" s="20">
        <v>201</v>
      </c>
      <c r="B30" s="44" t="s">
        <v>152</v>
      </c>
      <c r="C30" s="132">
        <v>11</v>
      </c>
      <c r="D30" s="105">
        <v>10</v>
      </c>
      <c r="E30" s="133">
        <v>0</v>
      </c>
      <c r="F30" s="105">
        <v>1</v>
      </c>
      <c r="G30" s="105">
        <v>617</v>
      </c>
      <c r="H30" s="105">
        <v>135</v>
      </c>
      <c r="I30" s="132">
        <v>7512</v>
      </c>
      <c r="J30" s="105">
        <v>3843</v>
      </c>
      <c r="K30" s="105">
        <v>3669</v>
      </c>
      <c r="L30" s="132">
        <v>7296</v>
      </c>
      <c r="M30" s="105">
        <v>3661</v>
      </c>
      <c r="N30" s="105">
        <v>3635</v>
      </c>
      <c r="O30" s="105">
        <v>2411</v>
      </c>
      <c r="P30" s="105">
        <v>2424</v>
      </c>
      <c r="Q30" s="105">
        <v>2461</v>
      </c>
      <c r="R30" s="133">
        <v>0</v>
      </c>
      <c r="S30" s="132">
        <v>216</v>
      </c>
      <c r="T30" s="105">
        <v>182</v>
      </c>
      <c r="U30" s="105">
        <v>34</v>
      </c>
      <c r="V30" s="105">
        <v>72</v>
      </c>
      <c r="W30" s="105">
        <v>56</v>
      </c>
      <c r="X30" s="105">
        <v>60</v>
      </c>
      <c r="Y30" s="105">
        <v>28</v>
      </c>
      <c r="Z30" s="133">
        <v>0</v>
      </c>
      <c r="AA30" s="101">
        <v>201</v>
      </c>
    </row>
    <row r="31" spans="1:27" ht="13.5" customHeight="1">
      <c r="A31" s="20">
        <v>202</v>
      </c>
      <c r="B31" s="44" t="s">
        <v>153</v>
      </c>
      <c r="C31" s="132">
        <v>3</v>
      </c>
      <c r="D31" s="105">
        <v>2</v>
      </c>
      <c r="E31" s="133">
        <v>0</v>
      </c>
      <c r="F31" s="105">
        <v>1</v>
      </c>
      <c r="G31" s="105">
        <v>145</v>
      </c>
      <c r="H31" s="105">
        <v>34</v>
      </c>
      <c r="I31" s="132">
        <v>1709</v>
      </c>
      <c r="J31" s="105">
        <v>813</v>
      </c>
      <c r="K31" s="105">
        <v>896</v>
      </c>
      <c r="L31" s="132">
        <v>1638</v>
      </c>
      <c r="M31" s="105">
        <v>764</v>
      </c>
      <c r="N31" s="105">
        <v>874</v>
      </c>
      <c r="O31" s="105">
        <v>552</v>
      </c>
      <c r="P31" s="105">
        <v>547</v>
      </c>
      <c r="Q31" s="105">
        <v>539</v>
      </c>
      <c r="R31" s="105">
        <v>11</v>
      </c>
      <c r="S31" s="132">
        <v>60</v>
      </c>
      <c r="T31" s="105">
        <v>38</v>
      </c>
      <c r="U31" s="105">
        <v>22</v>
      </c>
      <c r="V31" s="105">
        <v>16</v>
      </c>
      <c r="W31" s="105">
        <v>14</v>
      </c>
      <c r="X31" s="105">
        <v>20</v>
      </c>
      <c r="Y31" s="105">
        <v>10</v>
      </c>
      <c r="Z31" s="133">
        <v>0</v>
      </c>
      <c r="AA31" s="101">
        <v>202</v>
      </c>
    </row>
    <row r="32" spans="1:27" ht="13.5" customHeight="1">
      <c r="A32" s="20">
        <v>203</v>
      </c>
      <c r="B32" s="44" t="s">
        <v>154</v>
      </c>
      <c r="C32" s="132">
        <v>6</v>
      </c>
      <c r="D32" s="105">
        <v>5</v>
      </c>
      <c r="E32" s="133">
        <v>0</v>
      </c>
      <c r="F32" s="105">
        <v>1</v>
      </c>
      <c r="G32" s="105">
        <v>321</v>
      </c>
      <c r="H32" s="105">
        <v>77</v>
      </c>
      <c r="I32" s="132">
        <v>4241</v>
      </c>
      <c r="J32" s="105">
        <v>2204</v>
      </c>
      <c r="K32" s="105">
        <v>2037</v>
      </c>
      <c r="L32" s="132">
        <v>4124</v>
      </c>
      <c r="M32" s="105">
        <v>2158</v>
      </c>
      <c r="N32" s="105">
        <v>1966</v>
      </c>
      <c r="O32" s="105">
        <v>1438</v>
      </c>
      <c r="P32" s="105">
        <v>1357</v>
      </c>
      <c r="Q32" s="105">
        <v>1329</v>
      </c>
      <c r="R32" s="133">
        <v>0</v>
      </c>
      <c r="S32" s="132">
        <v>117</v>
      </c>
      <c r="T32" s="105">
        <v>46</v>
      </c>
      <c r="U32" s="105">
        <v>71</v>
      </c>
      <c r="V32" s="105">
        <v>48</v>
      </c>
      <c r="W32" s="105">
        <v>31</v>
      </c>
      <c r="X32" s="105">
        <v>28</v>
      </c>
      <c r="Y32" s="105">
        <v>10</v>
      </c>
      <c r="Z32" s="133">
        <v>0</v>
      </c>
      <c r="AA32" s="101">
        <v>203</v>
      </c>
    </row>
    <row r="33" spans="1:27" ht="13.5" customHeight="1">
      <c r="A33" s="20">
        <v>204</v>
      </c>
      <c r="B33" s="44" t="s">
        <v>155</v>
      </c>
      <c r="C33" s="132">
        <v>5</v>
      </c>
      <c r="D33" s="105">
        <v>5</v>
      </c>
      <c r="E33" s="133">
        <v>0</v>
      </c>
      <c r="F33" s="133">
        <v>0</v>
      </c>
      <c r="G33" s="105">
        <v>189</v>
      </c>
      <c r="H33" s="105">
        <v>56</v>
      </c>
      <c r="I33" s="132">
        <v>2351</v>
      </c>
      <c r="J33" s="105">
        <v>1275</v>
      </c>
      <c r="K33" s="105">
        <v>1076</v>
      </c>
      <c r="L33" s="132">
        <v>2351</v>
      </c>
      <c r="M33" s="105">
        <v>1275</v>
      </c>
      <c r="N33" s="105">
        <v>1076</v>
      </c>
      <c r="O33" s="105">
        <v>798</v>
      </c>
      <c r="P33" s="105">
        <v>750</v>
      </c>
      <c r="Q33" s="105">
        <v>803</v>
      </c>
      <c r="R33" s="133">
        <v>0</v>
      </c>
      <c r="S33" s="133">
        <v>0</v>
      </c>
      <c r="T33" s="133">
        <v>0</v>
      </c>
      <c r="U33" s="133">
        <v>0</v>
      </c>
      <c r="V33" s="133">
        <v>0</v>
      </c>
      <c r="W33" s="133">
        <v>0</v>
      </c>
      <c r="X33" s="133">
        <v>0</v>
      </c>
      <c r="Y33" s="133">
        <v>0</v>
      </c>
      <c r="Z33" s="133">
        <v>0</v>
      </c>
      <c r="AA33" s="101">
        <v>204</v>
      </c>
    </row>
    <row r="34" spans="1:27" ht="13.5" customHeight="1">
      <c r="A34" s="20">
        <v>205</v>
      </c>
      <c r="B34" s="44" t="s">
        <v>156</v>
      </c>
      <c r="C34" s="132">
        <v>1</v>
      </c>
      <c r="D34" s="105">
        <v>1</v>
      </c>
      <c r="E34" s="133">
        <v>0</v>
      </c>
      <c r="F34" s="133">
        <v>0</v>
      </c>
      <c r="G34" s="105">
        <v>46</v>
      </c>
      <c r="H34" s="105">
        <v>10</v>
      </c>
      <c r="I34" s="132">
        <v>669</v>
      </c>
      <c r="J34" s="105">
        <v>333</v>
      </c>
      <c r="K34" s="105">
        <v>336</v>
      </c>
      <c r="L34" s="132">
        <v>669</v>
      </c>
      <c r="M34" s="105">
        <v>333</v>
      </c>
      <c r="N34" s="105">
        <v>336</v>
      </c>
      <c r="O34" s="105">
        <v>240</v>
      </c>
      <c r="P34" s="105">
        <v>198</v>
      </c>
      <c r="Q34" s="105">
        <v>231</v>
      </c>
      <c r="R34" s="133">
        <v>0</v>
      </c>
      <c r="S34" s="133">
        <v>0</v>
      </c>
      <c r="T34" s="133">
        <v>0</v>
      </c>
      <c r="U34" s="133">
        <v>0</v>
      </c>
      <c r="V34" s="133">
        <v>0</v>
      </c>
      <c r="W34" s="133">
        <v>0</v>
      </c>
      <c r="X34" s="133">
        <v>0</v>
      </c>
      <c r="Y34" s="133">
        <v>0</v>
      </c>
      <c r="Z34" s="133">
        <v>0</v>
      </c>
      <c r="AA34" s="101">
        <v>205</v>
      </c>
    </row>
    <row r="35" spans="1:27" ht="13.5" customHeight="1">
      <c r="A35" s="20">
        <v>206</v>
      </c>
      <c r="B35" s="44" t="s">
        <v>157</v>
      </c>
      <c r="C35" s="132">
        <v>2</v>
      </c>
      <c r="D35" s="119">
        <v>2</v>
      </c>
      <c r="E35" s="133">
        <v>0</v>
      </c>
      <c r="F35" s="133">
        <v>0</v>
      </c>
      <c r="G35" s="105">
        <v>82</v>
      </c>
      <c r="H35" s="105">
        <v>15</v>
      </c>
      <c r="I35" s="132">
        <v>1010</v>
      </c>
      <c r="J35" s="105">
        <v>487</v>
      </c>
      <c r="K35" s="105">
        <v>523</v>
      </c>
      <c r="L35" s="132">
        <v>1010</v>
      </c>
      <c r="M35" s="105">
        <v>487</v>
      </c>
      <c r="N35" s="105">
        <v>523</v>
      </c>
      <c r="O35" s="105">
        <v>337</v>
      </c>
      <c r="P35" s="105">
        <v>351</v>
      </c>
      <c r="Q35" s="105">
        <v>322</v>
      </c>
      <c r="R35" s="133">
        <v>0</v>
      </c>
      <c r="S35" s="133">
        <v>0</v>
      </c>
      <c r="T35" s="133">
        <v>0</v>
      </c>
      <c r="U35" s="133">
        <v>0</v>
      </c>
      <c r="V35" s="133">
        <v>0</v>
      </c>
      <c r="W35" s="133">
        <v>0</v>
      </c>
      <c r="X35" s="133">
        <v>0</v>
      </c>
      <c r="Y35" s="133">
        <v>0</v>
      </c>
      <c r="Z35" s="133">
        <v>0</v>
      </c>
      <c r="AA35" s="101">
        <v>206</v>
      </c>
    </row>
    <row r="36" spans="1:27" ht="13.5" customHeight="1">
      <c r="A36" s="20">
        <v>207</v>
      </c>
      <c r="B36" s="44" t="s">
        <v>158</v>
      </c>
      <c r="C36" s="132">
        <v>4</v>
      </c>
      <c r="D36" s="105">
        <v>4</v>
      </c>
      <c r="E36" s="133">
        <v>0</v>
      </c>
      <c r="F36" s="133">
        <v>0</v>
      </c>
      <c r="G36" s="105">
        <v>119</v>
      </c>
      <c r="H36" s="105">
        <v>47</v>
      </c>
      <c r="I36" s="132">
        <v>1273</v>
      </c>
      <c r="J36" s="105">
        <v>818</v>
      </c>
      <c r="K36" s="105">
        <v>455</v>
      </c>
      <c r="L36" s="132">
        <v>1273</v>
      </c>
      <c r="M36" s="105">
        <v>818</v>
      </c>
      <c r="N36" s="105">
        <v>455</v>
      </c>
      <c r="O36" s="105">
        <v>434</v>
      </c>
      <c r="P36" s="105">
        <v>427</v>
      </c>
      <c r="Q36" s="105">
        <v>412</v>
      </c>
      <c r="R36" s="133">
        <v>0</v>
      </c>
      <c r="S36" s="133">
        <v>0</v>
      </c>
      <c r="T36" s="133">
        <v>0</v>
      </c>
      <c r="U36" s="133">
        <v>0</v>
      </c>
      <c r="V36" s="133">
        <v>0</v>
      </c>
      <c r="W36" s="133">
        <v>0</v>
      </c>
      <c r="X36" s="133">
        <v>0</v>
      </c>
      <c r="Y36" s="133">
        <v>0</v>
      </c>
      <c r="Z36" s="133">
        <v>0</v>
      </c>
      <c r="AA36" s="101">
        <v>207</v>
      </c>
    </row>
    <row r="37" spans="1:27" ht="13.5" customHeight="1">
      <c r="A37" s="20">
        <v>208</v>
      </c>
      <c r="B37" s="44" t="s">
        <v>159</v>
      </c>
      <c r="C37" s="132">
        <v>1</v>
      </c>
      <c r="D37" s="105">
        <v>1</v>
      </c>
      <c r="E37" s="133">
        <v>0</v>
      </c>
      <c r="F37" s="133">
        <v>0</v>
      </c>
      <c r="G37" s="105">
        <v>40</v>
      </c>
      <c r="H37" s="105">
        <v>9</v>
      </c>
      <c r="I37" s="132">
        <v>590</v>
      </c>
      <c r="J37" s="105">
        <v>292</v>
      </c>
      <c r="K37" s="105">
        <v>298</v>
      </c>
      <c r="L37" s="132">
        <v>590</v>
      </c>
      <c r="M37" s="105">
        <v>292</v>
      </c>
      <c r="N37" s="105">
        <v>298</v>
      </c>
      <c r="O37" s="105">
        <v>200</v>
      </c>
      <c r="P37" s="105">
        <v>201</v>
      </c>
      <c r="Q37" s="105">
        <v>189</v>
      </c>
      <c r="R37" s="133">
        <v>0</v>
      </c>
      <c r="S37" s="133">
        <v>0</v>
      </c>
      <c r="T37" s="133">
        <v>0</v>
      </c>
      <c r="U37" s="133">
        <v>0</v>
      </c>
      <c r="V37" s="133">
        <v>0</v>
      </c>
      <c r="W37" s="133">
        <v>0</v>
      </c>
      <c r="X37" s="133">
        <v>0</v>
      </c>
      <c r="Y37" s="133">
        <v>0</v>
      </c>
      <c r="Z37" s="133">
        <v>0</v>
      </c>
      <c r="AA37" s="101">
        <v>208</v>
      </c>
    </row>
    <row r="38" spans="1:27" ht="13.5" customHeight="1">
      <c r="A38" s="89">
        <v>307</v>
      </c>
      <c r="B38" s="44" t="s">
        <v>164</v>
      </c>
      <c r="C38" s="132">
        <v>1</v>
      </c>
      <c r="D38" s="133">
        <v>0</v>
      </c>
      <c r="E38" s="105">
        <v>1</v>
      </c>
      <c r="F38" s="133">
        <v>0</v>
      </c>
      <c r="G38" s="105">
        <v>15</v>
      </c>
      <c r="H38" s="105">
        <v>2</v>
      </c>
      <c r="I38" s="132">
        <v>69</v>
      </c>
      <c r="J38" s="133">
        <v>0</v>
      </c>
      <c r="K38" s="105">
        <v>69</v>
      </c>
      <c r="L38" s="133">
        <v>0</v>
      </c>
      <c r="M38" s="133">
        <v>0</v>
      </c>
      <c r="N38" s="133">
        <v>0</v>
      </c>
      <c r="O38" s="133">
        <v>0</v>
      </c>
      <c r="P38" s="133">
        <v>0</v>
      </c>
      <c r="Q38" s="133">
        <v>0</v>
      </c>
      <c r="R38" s="133">
        <v>0</v>
      </c>
      <c r="S38" s="132">
        <v>69</v>
      </c>
      <c r="T38" s="133">
        <v>0</v>
      </c>
      <c r="U38" s="105">
        <v>69</v>
      </c>
      <c r="V38" s="105">
        <v>22</v>
      </c>
      <c r="W38" s="105">
        <v>18</v>
      </c>
      <c r="X38" s="133">
        <v>13</v>
      </c>
      <c r="Y38" s="105">
        <v>16</v>
      </c>
      <c r="Z38" s="133">
        <v>0</v>
      </c>
      <c r="AA38" s="109">
        <v>307</v>
      </c>
    </row>
    <row r="39" spans="1:27" ht="13.5" customHeight="1">
      <c r="A39" s="89">
        <v>342</v>
      </c>
      <c r="B39" s="44" t="s">
        <v>167</v>
      </c>
      <c r="C39" s="132">
        <v>1</v>
      </c>
      <c r="D39" s="132">
        <v>1</v>
      </c>
      <c r="E39" s="133">
        <v>0</v>
      </c>
      <c r="F39" s="133">
        <v>0</v>
      </c>
      <c r="G39" s="105">
        <v>34</v>
      </c>
      <c r="H39" s="105">
        <v>9</v>
      </c>
      <c r="I39" s="132">
        <v>472</v>
      </c>
      <c r="J39" s="105">
        <v>237</v>
      </c>
      <c r="K39" s="105">
        <v>235</v>
      </c>
      <c r="L39" s="132">
        <v>472</v>
      </c>
      <c r="M39" s="105">
        <v>237</v>
      </c>
      <c r="N39" s="105">
        <v>235</v>
      </c>
      <c r="O39" s="105">
        <v>152</v>
      </c>
      <c r="P39" s="105">
        <v>159</v>
      </c>
      <c r="Q39" s="105">
        <v>161</v>
      </c>
      <c r="R39" s="133">
        <v>0</v>
      </c>
      <c r="S39" s="133">
        <v>0</v>
      </c>
      <c r="T39" s="133">
        <v>0</v>
      </c>
      <c r="U39" s="133">
        <v>0</v>
      </c>
      <c r="V39" s="133">
        <v>0</v>
      </c>
      <c r="W39" s="133">
        <v>0</v>
      </c>
      <c r="X39" s="133">
        <v>0</v>
      </c>
      <c r="Y39" s="133">
        <v>0</v>
      </c>
      <c r="Z39" s="133">
        <v>0</v>
      </c>
      <c r="AA39" s="109">
        <v>342</v>
      </c>
    </row>
    <row r="40" spans="1:27" ht="13.5" customHeight="1">
      <c r="A40" s="89">
        <v>361</v>
      </c>
      <c r="B40" s="44" t="s">
        <v>168</v>
      </c>
      <c r="C40" s="132">
        <v>1</v>
      </c>
      <c r="D40" s="132">
        <v>1</v>
      </c>
      <c r="E40" s="133">
        <v>0</v>
      </c>
      <c r="F40" s="133">
        <v>0</v>
      </c>
      <c r="G40" s="105">
        <v>35</v>
      </c>
      <c r="H40" s="105">
        <v>7</v>
      </c>
      <c r="I40" s="132">
        <v>456</v>
      </c>
      <c r="J40" s="105">
        <v>199</v>
      </c>
      <c r="K40" s="105">
        <v>257</v>
      </c>
      <c r="L40" s="132">
        <v>456</v>
      </c>
      <c r="M40" s="105">
        <v>199</v>
      </c>
      <c r="N40" s="105">
        <v>257</v>
      </c>
      <c r="O40" s="105">
        <v>154</v>
      </c>
      <c r="P40" s="105">
        <v>145</v>
      </c>
      <c r="Q40" s="105">
        <v>157</v>
      </c>
      <c r="R40" s="133">
        <v>0</v>
      </c>
      <c r="S40" s="133">
        <v>0</v>
      </c>
      <c r="T40" s="133">
        <v>0</v>
      </c>
      <c r="U40" s="133">
        <v>0</v>
      </c>
      <c r="V40" s="133">
        <v>0</v>
      </c>
      <c r="W40" s="133">
        <v>0</v>
      </c>
      <c r="X40" s="133">
        <v>0</v>
      </c>
      <c r="Y40" s="133">
        <v>0</v>
      </c>
      <c r="Z40" s="133">
        <v>0</v>
      </c>
      <c r="AA40" s="109">
        <v>361</v>
      </c>
    </row>
    <row r="41" spans="1:27" ht="13.5" customHeight="1">
      <c r="A41" s="89">
        <v>381</v>
      </c>
      <c r="B41" s="44" t="s">
        <v>171</v>
      </c>
      <c r="C41" s="132">
        <v>1</v>
      </c>
      <c r="D41" s="132">
        <v>1</v>
      </c>
      <c r="E41" s="133">
        <v>0</v>
      </c>
      <c r="F41" s="133">
        <v>0</v>
      </c>
      <c r="G41" s="105">
        <v>44</v>
      </c>
      <c r="H41" s="105">
        <v>14</v>
      </c>
      <c r="I41" s="132">
        <v>560</v>
      </c>
      <c r="J41" s="105">
        <v>272</v>
      </c>
      <c r="K41" s="105">
        <v>288</v>
      </c>
      <c r="L41" s="132">
        <v>560</v>
      </c>
      <c r="M41" s="105">
        <v>272</v>
      </c>
      <c r="N41" s="105">
        <v>288</v>
      </c>
      <c r="O41" s="105">
        <v>187</v>
      </c>
      <c r="P41" s="105">
        <v>193</v>
      </c>
      <c r="Q41" s="105">
        <v>180</v>
      </c>
      <c r="R41" s="133">
        <v>0</v>
      </c>
      <c r="S41" s="133">
        <v>0</v>
      </c>
      <c r="T41" s="133">
        <v>0</v>
      </c>
      <c r="U41" s="133">
        <v>0</v>
      </c>
      <c r="V41" s="133">
        <v>0</v>
      </c>
      <c r="W41" s="133">
        <v>0</v>
      </c>
      <c r="X41" s="133">
        <v>0</v>
      </c>
      <c r="Y41" s="133">
        <v>0</v>
      </c>
      <c r="Z41" s="133">
        <v>0</v>
      </c>
      <c r="AA41" s="109">
        <v>381</v>
      </c>
    </row>
    <row r="42" spans="1:27" ht="13.5" customHeight="1">
      <c r="A42" s="89">
        <v>383</v>
      </c>
      <c r="B42" s="44" t="s">
        <v>311</v>
      </c>
      <c r="C42" s="132">
        <v>1</v>
      </c>
      <c r="D42" s="132">
        <v>1</v>
      </c>
      <c r="E42" s="133">
        <v>0</v>
      </c>
      <c r="F42" s="133">
        <v>0</v>
      </c>
      <c r="G42" s="105">
        <v>9</v>
      </c>
      <c r="H42" s="105">
        <v>6</v>
      </c>
      <c r="I42" s="132">
        <v>89</v>
      </c>
      <c r="J42" s="105">
        <v>52</v>
      </c>
      <c r="K42" s="105">
        <v>37</v>
      </c>
      <c r="L42" s="132">
        <v>89</v>
      </c>
      <c r="M42" s="105">
        <v>52</v>
      </c>
      <c r="N42" s="105">
        <v>37</v>
      </c>
      <c r="O42" s="105">
        <v>41</v>
      </c>
      <c r="P42" s="105">
        <v>26</v>
      </c>
      <c r="Q42" s="105">
        <v>22</v>
      </c>
      <c r="R42" s="133">
        <v>0</v>
      </c>
      <c r="S42" s="133">
        <v>0</v>
      </c>
      <c r="T42" s="133">
        <v>0</v>
      </c>
      <c r="U42" s="133">
        <v>0</v>
      </c>
      <c r="V42" s="133">
        <v>0</v>
      </c>
      <c r="W42" s="133">
        <v>0</v>
      </c>
      <c r="X42" s="133">
        <v>0</v>
      </c>
      <c r="Y42" s="133">
        <v>0</v>
      </c>
      <c r="Z42" s="133">
        <v>0</v>
      </c>
      <c r="AA42" s="109">
        <v>383</v>
      </c>
    </row>
    <row r="43" spans="1:27" ht="13.5" customHeight="1">
      <c r="A43" s="89">
        <v>385</v>
      </c>
      <c r="B43" s="44" t="s">
        <v>312</v>
      </c>
      <c r="C43" s="132">
        <v>1</v>
      </c>
      <c r="D43" s="132">
        <v>1</v>
      </c>
      <c r="E43" s="133">
        <v>0</v>
      </c>
      <c r="F43" s="133">
        <v>0</v>
      </c>
      <c r="G43" s="105">
        <v>22</v>
      </c>
      <c r="H43" s="105">
        <v>7</v>
      </c>
      <c r="I43" s="132">
        <v>181</v>
      </c>
      <c r="J43" s="105">
        <v>104</v>
      </c>
      <c r="K43" s="105">
        <v>77</v>
      </c>
      <c r="L43" s="132">
        <v>181</v>
      </c>
      <c r="M43" s="105">
        <v>104</v>
      </c>
      <c r="N43" s="105">
        <v>77</v>
      </c>
      <c r="O43" s="105">
        <v>61</v>
      </c>
      <c r="P43" s="105">
        <v>68</v>
      </c>
      <c r="Q43" s="105">
        <v>52</v>
      </c>
      <c r="R43" s="133">
        <v>0</v>
      </c>
      <c r="S43" s="133">
        <v>0</v>
      </c>
      <c r="T43" s="133">
        <v>0</v>
      </c>
      <c r="U43" s="133">
        <v>0</v>
      </c>
      <c r="V43" s="133">
        <v>0</v>
      </c>
      <c r="W43" s="133">
        <v>0</v>
      </c>
      <c r="X43" s="133">
        <v>0</v>
      </c>
      <c r="Y43" s="133">
        <v>0</v>
      </c>
      <c r="Z43" s="133">
        <v>0</v>
      </c>
      <c r="AA43" s="109">
        <v>385</v>
      </c>
    </row>
    <row r="44" spans="1:27" ht="13.5" customHeight="1">
      <c r="A44" s="89">
        <v>402</v>
      </c>
      <c r="B44" s="44" t="s">
        <v>313</v>
      </c>
      <c r="C44" s="132">
        <v>1</v>
      </c>
      <c r="D44" s="132">
        <v>1</v>
      </c>
      <c r="E44" s="133">
        <v>0</v>
      </c>
      <c r="F44" s="133">
        <v>0</v>
      </c>
      <c r="G44" s="105">
        <v>10</v>
      </c>
      <c r="H44" s="105">
        <v>1</v>
      </c>
      <c r="I44" s="132">
        <v>81</v>
      </c>
      <c r="J44" s="105">
        <v>33</v>
      </c>
      <c r="K44" s="105">
        <v>48</v>
      </c>
      <c r="L44" s="132">
        <v>81</v>
      </c>
      <c r="M44" s="105">
        <v>33</v>
      </c>
      <c r="N44" s="105">
        <v>48</v>
      </c>
      <c r="O44" s="105">
        <v>32</v>
      </c>
      <c r="P44" s="105">
        <v>31</v>
      </c>
      <c r="Q44" s="105">
        <v>18</v>
      </c>
      <c r="R44" s="133">
        <v>0</v>
      </c>
      <c r="S44" s="133">
        <v>0</v>
      </c>
      <c r="T44" s="133">
        <v>0</v>
      </c>
      <c r="U44" s="133">
        <v>0</v>
      </c>
      <c r="V44" s="133">
        <v>0</v>
      </c>
      <c r="W44" s="133">
        <v>0</v>
      </c>
      <c r="X44" s="133">
        <v>0</v>
      </c>
      <c r="Y44" s="133">
        <v>0</v>
      </c>
      <c r="Z44" s="133">
        <v>0</v>
      </c>
      <c r="AA44" s="109">
        <v>402</v>
      </c>
    </row>
    <row r="45" spans="1:27" ht="13.5" customHeight="1">
      <c r="A45" s="89">
        <v>405</v>
      </c>
      <c r="B45" s="44" t="s">
        <v>175</v>
      </c>
      <c r="C45" s="132">
        <v>1</v>
      </c>
      <c r="D45" s="132">
        <v>1</v>
      </c>
      <c r="E45" s="133">
        <v>0</v>
      </c>
      <c r="F45" s="133">
        <v>0</v>
      </c>
      <c r="G45" s="105">
        <v>71</v>
      </c>
      <c r="H45" s="105">
        <v>9</v>
      </c>
      <c r="I45" s="132">
        <v>1056</v>
      </c>
      <c r="J45" s="105">
        <v>494</v>
      </c>
      <c r="K45" s="105">
        <v>562</v>
      </c>
      <c r="L45" s="132">
        <v>1056</v>
      </c>
      <c r="M45" s="105">
        <v>494</v>
      </c>
      <c r="N45" s="105">
        <v>562</v>
      </c>
      <c r="O45" s="105">
        <v>357</v>
      </c>
      <c r="P45" s="105">
        <v>353</v>
      </c>
      <c r="Q45" s="105">
        <v>346</v>
      </c>
      <c r="R45" s="133">
        <v>0</v>
      </c>
      <c r="S45" s="133">
        <v>0</v>
      </c>
      <c r="T45" s="133">
        <v>0</v>
      </c>
      <c r="U45" s="133">
        <v>0</v>
      </c>
      <c r="V45" s="133">
        <v>0</v>
      </c>
      <c r="W45" s="133">
        <v>0</v>
      </c>
      <c r="X45" s="133">
        <v>0</v>
      </c>
      <c r="Y45" s="133">
        <v>0</v>
      </c>
      <c r="Z45" s="133">
        <v>0</v>
      </c>
      <c r="AA45" s="109">
        <v>405</v>
      </c>
    </row>
    <row r="46" spans="1:27" ht="13.5" customHeight="1">
      <c r="A46" s="89">
        <v>422</v>
      </c>
      <c r="B46" s="44" t="s">
        <v>314</v>
      </c>
      <c r="C46" s="132">
        <v>1</v>
      </c>
      <c r="D46" s="132">
        <v>1</v>
      </c>
      <c r="E46" s="133">
        <v>0</v>
      </c>
      <c r="F46" s="133">
        <v>0</v>
      </c>
      <c r="G46" s="105">
        <v>44</v>
      </c>
      <c r="H46" s="105">
        <v>9</v>
      </c>
      <c r="I46" s="132">
        <v>460</v>
      </c>
      <c r="J46" s="105">
        <v>169</v>
      </c>
      <c r="K46" s="105">
        <v>291</v>
      </c>
      <c r="L46" s="132">
        <v>460</v>
      </c>
      <c r="M46" s="105">
        <v>169</v>
      </c>
      <c r="N46" s="105">
        <v>291</v>
      </c>
      <c r="O46" s="105">
        <v>151</v>
      </c>
      <c r="P46" s="105">
        <v>159</v>
      </c>
      <c r="Q46" s="105">
        <v>150</v>
      </c>
      <c r="R46" s="133">
        <v>0</v>
      </c>
      <c r="S46" s="133">
        <v>0</v>
      </c>
      <c r="T46" s="133">
        <v>0</v>
      </c>
      <c r="U46" s="133">
        <v>0</v>
      </c>
      <c r="V46" s="133">
        <v>0</v>
      </c>
      <c r="W46" s="133">
        <v>0</v>
      </c>
      <c r="X46" s="133">
        <v>0</v>
      </c>
      <c r="Y46" s="133">
        <v>0</v>
      </c>
      <c r="Z46" s="133">
        <v>0</v>
      </c>
      <c r="AA46" s="109">
        <v>422</v>
      </c>
    </row>
    <row r="47" spans="1:27" ht="13.5" customHeight="1">
      <c r="A47" s="89">
        <v>441</v>
      </c>
      <c r="B47" s="44" t="s">
        <v>177</v>
      </c>
      <c r="C47" s="132">
        <v>1</v>
      </c>
      <c r="D47" s="132">
        <v>1</v>
      </c>
      <c r="E47" s="133">
        <v>0</v>
      </c>
      <c r="F47" s="133">
        <v>0</v>
      </c>
      <c r="G47" s="105">
        <v>34</v>
      </c>
      <c r="H47" s="105">
        <v>5</v>
      </c>
      <c r="I47" s="132">
        <v>290</v>
      </c>
      <c r="J47" s="105">
        <v>133</v>
      </c>
      <c r="K47" s="105">
        <v>157</v>
      </c>
      <c r="L47" s="132">
        <v>290</v>
      </c>
      <c r="M47" s="105">
        <v>133</v>
      </c>
      <c r="N47" s="105">
        <v>157</v>
      </c>
      <c r="O47" s="105">
        <v>85</v>
      </c>
      <c r="P47" s="105">
        <v>97</v>
      </c>
      <c r="Q47" s="105">
        <v>108</v>
      </c>
      <c r="R47" s="133">
        <v>0</v>
      </c>
      <c r="S47" s="133">
        <v>0</v>
      </c>
      <c r="T47" s="133">
        <v>0</v>
      </c>
      <c r="U47" s="133">
        <v>0</v>
      </c>
      <c r="V47" s="133">
        <v>0</v>
      </c>
      <c r="W47" s="133">
        <v>0</v>
      </c>
      <c r="X47" s="133">
        <v>0</v>
      </c>
      <c r="Y47" s="133">
        <v>0</v>
      </c>
      <c r="Z47" s="133">
        <v>0</v>
      </c>
      <c r="AA47" s="109">
        <v>441</v>
      </c>
    </row>
    <row r="48" spans="1:27" ht="13.5" customHeight="1">
      <c r="A48" s="89">
        <v>442</v>
      </c>
      <c r="B48" s="44" t="s">
        <v>315</v>
      </c>
      <c r="C48" s="132">
        <v>1</v>
      </c>
      <c r="D48" s="132">
        <v>1</v>
      </c>
      <c r="E48" s="133">
        <v>0</v>
      </c>
      <c r="F48" s="133">
        <v>0</v>
      </c>
      <c r="G48" s="105">
        <v>24</v>
      </c>
      <c r="H48" s="105">
        <v>5</v>
      </c>
      <c r="I48" s="132">
        <v>177</v>
      </c>
      <c r="J48" s="105">
        <v>92</v>
      </c>
      <c r="K48" s="105">
        <v>85</v>
      </c>
      <c r="L48" s="132">
        <v>177</v>
      </c>
      <c r="M48" s="105">
        <v>92</v>
      </c>
      <c r="N48" s="105">
        <v>85</v>
      </c>
      <c r="O48" s="105">
        <v>62</v>
      </c>
      <c r="P48" s="105">
        <v>54</v>
      </c>
      <c r="Q48" s="105">
        <v>61</v>
      </c>
      <c r="R48" s="133">
        <v>0</v>
      </c>
      <c r="S48" s="133">
        <v>0</v>
      </c>
      <c r="T48" s="133">
        <v>0</v>
      </c>
      <c r="U48" s="133">
        <v>0</v>
      </c>
      <c r="V48" s="133">
        <v>0</v>
      </c>
      <c r="W48" s="133">
        <v>0</v>
      </c>
      <c r="X48" s="133">
        <v>0</v>
      </c>
      <c r="Y48" s="133">
        <v>0</v>
      </c>
      <c r="Z48" s="133">
        <v>0</v>
      </c>
      <c r="AA48" s="109">
        <v>442</v>
      </c>
    </row>
    <row r="49" spans="1:27" ht="13.5" customHeight="1">
      <c r="A49" s="89">
        <v>446</v>
      </c>
      <c r="B49" s="44" t="s">
        <v>316</v>
      </c>
      <c r="C49" s="132">
        <v>1</v>
      </c>
      <c r="D49" s="132">
        <v>1</v>
      </c>
      <c r="E49" s="133">
        <v>0</v>
      </c>
      <c r="F49" s="133">
        <v>0</v>
      </c>
      <c r="G49" s="105">
        <v>30</v>
      </c>
      <c r="H49" s="105">
        <v>7</v>
      </c>
      <c r="I49" s="132">
        <v>344</v>
      </c>
      <c r="J49" s="105">
        <v>172</v>
      </c>
      <c r="K49" s="105">
        <v>172</v>
      </c>
      <c r="L49" s="132">
        <v>344</v>
      </c>
      <c r="M49" s="105">
        <v>172</v>
      </c>
      <c r="N49" s="105">
        <v>172</v>
      </c>
      <c r="O49" s="105">
        <v>114</v>
      </c>
      <c r="P49" s="105">
        <v>117</v>
      </c>
      <c r="Q49" s="105">
        <v>113</v>
      </c>
      <c r="R49" s="133">
        <v>0</v>
      </c>
      <c r="S49" s="133">
        <v>0</v>
      </c>
      <c r="T49" s="133">
        <v>0</v>
      </c>
      <c r="U49" s="133">
        <v>0</v>
      </c>
      <c r="V49" s="133">
        <v>0</v>
      </c>
      <c r="W49" s="133">
        <v>0</v>
      </c>
      <c r="X49" s="133">
        <v>0</v>
      </c>
      <c r="Y49" s="133">
        <v>0</v>
      </c>
      <c r="Z49" s="133">
        <v>0</v>
      </c>
      <c r="AA49" s="109">
        <v>446</v>
      </c>
    </row>
    <row r="50" spans="1:27" ht="13.5" customHeight="1">
      <c r="A50" s="89">
        <v>463</v>
      </c>
      <c r="B50" s="44" t="s">
        <v>317</v>
      </c>
      <c r="C50" s="132">
        <v>1</v>
      </c>
      <c r="D50" s="132">
        <v>1</v>
      </c>
      <c r="E50" s="133">
        <v>0</v>
      </c>
      <c r="F50" s="133">
        <v>0</v>
      </c>
      <c r="G50" s="105">
        <v>10</v>
      </c>
      <c r="H50" s="105">
        <v>1</v>
      </c>
      <c r="I50" s="132">
        <v>81</v>
      </c>
      <c r="J50" s="105">
        <v>36</v>
      </c>
      <c r="K50" s="105">
        <v>45</v>
      </c>
      <c r="L50" s="132">
        <v>81</v>
      </c>
      <c r="M50" s="105">
        <v>36</v>
      </c>
      <c r="N50" s="105">
        <v>45</v>
      </c>
      <c r="O50" s="105">
        <v>27</v>
      </c>
      <c r="P50" s="105">
        <v>26</v>
      </c>
      <c r="Q50" s="105">
        <v>28</v>
      </c>
      <c r="R50" s="133">
        <v>0</v>
      </c>
      <c r="S50" s="133">
        <v>0</v>
      </c>
      <c r="T50" s="133">
        <v>0</v>
      </c>
      <c r="U50" s="133">
        <v>0</v>
      </c>
      <c r="V50" s="133">
        <v>0</v>
      </c>
      <c r="W50" s="133">
        <v>0</v>
      </c>
      <c r="X50" s="133">
        <v>0</v>
      </c>
      <c r="Y50" s="133">
        <v>0</v>
      </c>
      <c r="Z50" s="133">
        <v>0</v>
      </c>
      <c r="AA50" s="109">
        <v>463</v>
      </c>
    </row>
    <row r="51" spans="1:27" ht="13.5" customHeight="1">
      <c r="A51" s="89">
        <v>501</v>
      </c>
      <c r="B51" s="44" t="s">
        <v>318</v>
      </c>
      <c r="C51" s="132">
        <v>1</v>
      </c>
      <c r="D51" s="132">
        <v>1</v>
      </c>
      <c r="E51" s="133">
        <v>0</v>
      </c>
      <c r="F51" s="133">
        <v>0</v>
      </c>
      <c r="G51" s="105">
        <v>35</v>
      </c>
      <c r="H51" s="105">
        <v>6</v>
      </c>
      <c r="I51" s="132">
        <v>420</v>
      </c>
      <c r="J51" s="105">
        <v>196</v>
      </c>
      <c r="K51" s="105">
        <v>224</v>
      </c>
      <c r="L51" s="132">
        <v>420</v>
      </c>
      <c r="M51" s="105">
        <v>196</v>
      </c>
      <c r="N51" s="105">
        <v>224</v>
      </c>
      <c r="O51" s="105">
        <v>106</v>
      </c>
      <c r="P51" s="105">
        <v>157</v>
      </c>
      <c r="Q51" s="105">
        <v>157</v>
      </c>
      <c r="R51" s="133">
        <v>0</v>
      </c>
      <c r="S51" s="133">
        <v>0</v>
      </c>
      <c r="T51" s="133">
        <v>0</v>
      </c>
      <c r="U51" s="133">
        <v>0</v>
      </c>
      <c r="V51" s="133">
        <v>0</v>
      </c>
      <c r="W51" s="133">
        <v>0</v>
      </c>
      <c r="X51" s="133">
        <v>0</v>
      </c>
      <c r="Y51" s="133">
        <v>0</v>
      </c>
      <c r="Z51" s="133">
        <v>0</v>
      </c>
      <c r="AA51" s="109">
        <v>501</v>
      </c>
    </row>
    <row r="52" spans="1:27" ht="13.5" customHeight="1">
      <c r="A52" s="89">
        <v>504</v>
      </c>
      <c r="B52" s="44" t="s">
        <v>319</v>
      </c>
      <c r="C52" s="132">
        <v>1</v>
      </c>
      <c r="D52" s="132">
        <v>1</v>
      </c>
      <c r="E52" s="133">
        <v>0</v>
      </c>
      <c r="F52" s="133">
        <v>0</v>
      </c>
      <c r="G52" s="105">
        <v>20</v>
      </c>
      <c r="H52" s="105">
        <v>4</v>
      </c>
      <c r="I52" s="132">
        <v>107</v>
      </c>
      <c r="J52" s="105">
        <v>46</v>
      </c>
      <c r="K52" s="105">
        <v>61</v>
      </c>
      <c r="L52" s="132">
        <v>107</v>
      </c>
      <c r="M52" s="105">
        <v>46</v>
      </c>
      <c r="N52" s="105">
        <v>61</v>
      </c>
      <c r="O52" s="105">
        <v>23</v>
      </c>
      <c r="P52" s="105">
        <v>46</v>
      </c>
      <c r="Q52" s="105">
        <v>38</v>
      </c>
      <c r="R52" s="133">
        <v>0</v>
      </c>
      <c r="S52" s="133">
        <v>0</v>
      </c>
      <c r="T52" s="133">
        <v>0</v>
      </c>
      <c r="U52" s="133">
        <v>0</v>
      </c>
      <c r="V52" s="133">
        <v>0</v>
      </c>
      <c r="W52" s="133">
        <v>0</v>
      </c>
      <c r="X52" s="133">
        <v>0</v>
      </c>
      <c r="Y52" s="133">
        <v>0</v>
      </c>
      <c r="Z52" s="133">
        <v>0</v>
      </c>
      <c r="AA52" s="109">
        <v>504</v>
      </c>
    </row>
    <row r="53" spans="1:27" ht="13.5" customHeight="1">
      <c r="A53" s="89">
        <v>521</v>
      </c>
      <c r="B53" s="44" t="s">
        <v>178</v>
      </c>
      <c r="C53" s="132">
        <v>2</v>
      </c>
      <c r="D53" s="132">
        <v>2</v>
      </c>
      <c r="E53" s="133">
        <v>0</v>
      </c>
      <c r="F53" s="133">
        <v>0</v>
      </c>
      <c r="G53" s="105">
        <v>58</v>
      </c>
      <c r="H53" s="105">
        <v>31</v>
      </c>
      <c r="I53" s="132">
        <v>602</v>
      </c>
      <c r="J53" s="105">
        <v>302</v>
      </c>
      <c r="K53" s="105">
        <v>300</v>
      </c>
      <c r="L53" s="132">
        <v>589</v>
      </c>
      <c r="M53" s="105">
        <v>290</v>
      </c>
      <c r="N53" s="105">
        <v>299</v>
      </c>
      <c r="O53" s="105">
        <v>183</v>
      </c>
      <c r="P53" s="105">
        <v>213</v>
      </c>
      <c r="Q53" s="105">
        <v>193</v>
      </c>
      <c r="R53" s="105">
        <v>13</v>
      </c>
      <c r="S53" s="133">
        <v>0</v>
      </c>
      <c r="T53" s="133">
        <v>0</v>
      </c>
      <c r="U53" s="133">
        <v>0</v>
      </c>
      <c r="V53" s="133">
        <v>0</v>
      </c>
      <c r="W53" s="133">
        <v>0</v>
      </c>
      <c r="X53" s="133">
        <v>0</v>
      </c>
      <c r="Y53" s="133">
        <v>0</v>
      </c>
      <c r="Z53" s="133">
        <v>0</v>
      </c>
      <c r="AA53" s="109">
        <v>521</v>
      </c>
    </row>
    <row r="54" spans="1:27" ht="13.5" customHeight="1">
      <c r="A54" s="89">
        <v>525</v>
      </c>
      <c r="B54" s="44" t="s">
        <v>320</v>
      </c>
      <c r="C54" s="132">
        <v>1</v>
      </c>
      <c r="D54" s="132">
        <v>1</v>
      </c>
      <c r="E54" s="133">
        <v>0</v>
      </c>
      <c r="F54" s="133">
        <v>0</v>
      </c>
      <c r="G54" s="105">
        <v>22</v>
      </c>
      <c r="H54" s="105">
        <v>7</v>
      </c>
      <c r="I54" s="132">
        <v>145</v>
      </c>
      <c r="J54" s="105">
        <v>65</v>
      </c>
      <c r="K54" s="105">
        <v>80</v>
      </c>
      <c r="L54" s="132">
        <v>145</v>
      </c>
      <c r="M54" s="105">
        <v>65</v>
      </c>
      <c r="N54" s="105">
        <v>80</v>
      </c>
      <c r="O54" s="105">
        <v>53</v>
      </c>
      <c r="P54" s="105">
        <v>46</v>
      </c>
      <c r="Q54" s="105">
        <v>46</v>
      </c>
      <c r="R54" s="133">
        <v>0</v>
      </c>
      <c r="S54" s="133">
        <v>0</v>
      </c>
      <c r="T54" s="133">
        <v>0</v>
      </c>
      <c r="U54" s="133">
        <v>0</v>
      </c>
      <c r="V54" s="133">
        <v>0</v>
      </c>
      <c r="W54" s="133">
        <v>0</v>
      </c>
      <c r="X54" s="133">
        <v>0</v>
      </c>
      <c r="Y54" s="133">
        <v>0</v>
      </c>
      <c r="Z54" s="133">
        <v>0</v>
      </c>
      <c r="AA54" s="109">
        <v>525</v>
      </c>
    </row>
    <row r="55" spans="1:27" ht="13.5" customHeight="1">
      <c r="A55" s="46"/>
      <c r="B55" s="47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48"/>
      <c r="O55" s="136"/>
      <c r="P55" s="136"/>
      <c r="Q55" s="136"/>
      <c r="R55" s="48"/>
      <c r="S55" s="48"/>
      <c r="T55" s="48"/>
      <c r="U55" s="48"/>
      <c r="V55" s="48"/>
      <c r="W55" s="48"/>
      <c r="X55" s="48"/>
      <c r="Y55" s="48"/>
      <c r="Z55" s="48"/>
      <c r="AA55" s="137"/>
    </row>
    <row r="56" spans="1:27" ht="13.5" customHeight="1">
      <c r="A56" s="49" t="s">
        <v>321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</row>
    <row r="57" spans="1:27" ht="13.5" customHeight="1">
      <c r="A57" s="49" t="s">
        <v>322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</row>
    <row r="58" spans="1:27" ht="13.5" customHeight="1">
      <c r="A58" s="49" t="s">
        <v>179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</row>
    <row r="59" spans="1:27" ht="13.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</row>
  </sheetData>
  <mergeCells count="40">
    <mergeCell ref="A28:B28"/>
    <mergeCell ref="A29:B29"/>
    <mergeCell ref="A23:B23"/>
    <mergeCell ref="A24:B24"/>
    <mergeCell ref="A25:B25"/>
    <mergeCell ref="A27:B27"/>
    <mergeCell ref="A18:B18"/>
    <mergeCell ref="C20:Z20"/>
    <mergeCell ref="A21:B21"/>
    <mergeCell ref="A22:B22"/>
    <mergeCell ref="A13:B13"/>
    <mergeCell ref="A14:B14"/>
    <mergeCell ref="A16:B16"/>
    <mergeCell ref="A17:B17"/>
    <mergeCell ref="C9:Z9"/>
    <mergeCell ref="A10:B10"/>
    <mergeCell ref="A11:B11"/>
    <mergeCell ref="A12:B12"/>
    <mergeCell ref="W6:W7"/>
    <mergeCell ref="X6:X7"/>
    <mergeCell ref="Y6:Y7"/>
    <mergeCell ref="Z6:Z7"/>
    <mergeCell ref="P6:P7"/>
    <mergeCell ref="Q6:Q7"/>
    <mergeCell ref="R6:R7"/>
    <mergeCell ref="V6:V7"/>
    <mergeCell ref="I6:I7"/>
    <mergeCell ref="J6:J7"/>
    <mergeCell ref="K6:K7"/>
    <mergeCell ref="O6:O7"/>
    <mergeCell ref="A4:B7"/>
    <mergeCell ref="G4:G7"/>
    <mergeCell ref="H4:H7"/>
    <mergeCell ref="AA4:AA7"/>
    <mergeCell ref="C5:C7"/>
    <mergeCell ref="D5:D7"/>
    <mergeCell ref="E5:E7"/>
    <mergeCell ref="F5:F7"/>
    <mergeCell ref="L5:R5"/>
    <mergeCell ref="S5:Z5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E19" sqref="E19"/>
    </sheetView>
  </sheetViews>
  <sheetFormatPr defaultColWidth="9.00390625" defaultRowHeight="13.5"/>
  <cols>
    <col min="1" max="1" width="3.625" style="0" customWidth="1"/>
    <col min="2" max="2" width="9.625" style="0" customWidth="1"/>
    <col min="3" max="3" width="1.625" style="0" customWidth="1"/>
    <col min="4" max="14" width="13.625" style="0" customWidth="1"/>
    <col min="15" max="15" width="4.625" style="0" customWidth="1"/>
    <col min="16" max="16" width="14.75390625" style="0" customWidth="1"/>
  </cols>
  <sheetData>
    <row r="1" spans="1:15" ht="13.5" customHeight="1">
      <c r="A1" s="19" t="s">
        <v>323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3.5" customHeight="1">
      <c r="A2" s="19" t="s">
        <v>324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3.5" customHeight="1" thickBo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O3" s="121" t="s">
        <v>325</v>
      </c>
    </row>
    <row r="4" spans="1:15" ht="13.5" customHeight="1" thickTop="1">
      <c r="A4" s="301" t="s">
        <v>326</v>
      </c>
      <c r="B4" s="301"/>
      <c r="C4" s="302"/>
      <c r="D4" s="307" t="s">
        <v>327</v>
      </c>
      <c r="E4" s="307" t="s">
        <v>328</v>
      </c>
      <c r="F4" s="307" t="s">
        <v>329</v>
      </c>
      <c r="G4" s="307" t="s">
        <v>330</v>
      </c>
      <c r="H4" s="26" t="s">
        <v>331</v>
      </c>
      <c r="I4" s="26"/>
      <c r="J4" s="26"/>
      <c r="K4" s="26"/>
      <c r="L4" s="26"/>
      <c r="M4" s="26"/>
      <c r="N4" s="23"/>
      <c r="O4" s="308" t="s">
        <v>332</v>
      </c>
    </row>
    <row r="5" spans="1:15" ht="9.75" customHeight="1">
      <c r="A5" s="303"/>
      <c r="B5" s="303"/>
      <c r="C5" s="304"/>
      <c r="D5" s="292"/>
      <c r="E5" s="292"/>
      <c r="F5" s="292"/>
      <c r="G5" s="292"/>
      <c r="H5" s="309" t="s">
        <v>194</v>
      </c>
      <c r="I5" s="139"/>
      <c r="J5" s="140"/>
      <c r="K5" s="291" t="s">
        <v>333</v>
      </c>
      <c r="L5" s="291" t="s">
        <v>334</v>
      </c>
      <c r="M5" s="291" t="s">
        <v>335</v>
      </c>
      <c r="N5" s="291" t="s">
        <v>336</v>
      </c>
      <c r="O5" s="236"/>
    </row>
    <row r="6" spans="1:15" ht="15" customHeight="1">
      <c r="A6" s="305"/>
      <c r="B6" s="305"/>
      <c r="C6" s="306"/>
      <c r="D6" s="293"/>
      <c r="E6" s="293"/>
      <c r="F6" s="293"/>
      <c r="G6" s="293"/>
      <c r="H6" s="310"/>
      <c r="I6" s="141" t="s">
        <v>46</v>
      </c>
      <c r="J6" s="141" t="s">
        <v>47</v>
      </c>
      <c r="K6" s="293"/>
      <c r="L6" s="293"/>
      <c r="M6" s="293"/>
      <c r="N6" s="293"/>
      <c r="O6" s="237"/>
    </row>
    <row r="7" spans="1:15" ht="7.5" customHeight="1">
      <c r="A7" s="20"/>
      <c r="B7" s="27"/>
      <c r="C7" s="142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143"/>
    </row>
    <row r="8" spans="1:15" ht="13.5" customHeight="1">
      <c r="A8" s="84" t="s">
        <v>337</v>
      </c>
      <c r="B8" s="54"/>
      <c r="C8" s="144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145" t="s">
        <v>338</v>
      </c>
    </row>
    <row r="9" spans="1:15" s="41" customFormat="1" ht="13.5" customHeight="1">
      <c r="A9" s="138">
        <v>1</v>
      </c>
      <c r="B9" s="146" t="s">
        <v>339</v>
      </c>
      <c r="C9" s="53"/>
      <c r="D9" s="147">
        <v>4203750</v>
      </c>
      <c r="E9" s="147">
        <v>4157269</v>
      </c>
      <c r="F9" s="147">
        <v>4053627</v>
      </c>
      <c r="G9" s="148">
        <v>3921141</v>
      </c>
      <c r="H9" s="73">
        <f>SUM(I9:J9)</f>
        <v>3801646</v>
      </c>
      <c r="I9" s="149">
        <v>1925485</v>
      </c>
      <c r="J9" s="149">
        <v>1876161</v>
      </c>
      <c r="K9" s="149">
        <v>1277837</v>
      </c>
      <c r="L9" s="149">
        <v>1256570</v>
      </c>
      <c r="M9" s="149">
        <v>1250447</v>
      </c>
      <c r="N9" s="149">
        <v>16792</v>
      </c>
      <c r="O9" s="143">
        <v>1</v>
      </c>
    </row>
    <row r="10" spans="1:15" ht="13.5" customHeight="1">
      <c r="A10" s="150">
        <v>2</v>
      </c>
      <c r="B10" s="151" t="s">
        <v>340</v>
      </c>
      <c r="C10" s="152"/>
      <c r="D10" s="153">
        <v>3087519</v>
      </c>
      <c r="E10" s="153">
        <v>3045570</v>
      </c>
      <c r="F10" s="153">
        <v>2960287</v>
      </c>
      <c r="G10" s="154">
        <v>2857962</v>
      </c>
      <c r="H10" s="73">
        <f aca="true" t="shared" si="0" ref="H10:H17">SUM(I10:J10)</f>
        <v>2768583</v>
      </c>
      <c r="I10" s="116">
        <v>1359166</v>
      </c>
      <c r="J10" s="116">
        <v>1409417</v>
      </c>
      <c r="K10" s="116">
        <v>927785</v>
      </c>
      <c r="L10" s="116">
        <v>915979</v>
      </c>
      <c r="M10" s="116">
        <v>914123</v>
      </c>
      <c r="N10" s="116">
        <v>10696</v>
      </c>
      <c r="O10" s="143">
        <v>2</v>
      </c>
    </row>
    <row r="11" spans="1:16" ht="13.5" customHeight="1">
      <c r="A11" s="150">
        <v>3</v>
      </c>
      <c r="B11" s="151" t="s">
        <v>341</v>
      </c>
      <c r="C11" s="152"/>
      <c r="D11" s="153">
        <v>116805</v>
      </c>
      <c r="E11" s="153">
        <v>115425</v>
      </c>
      <c r="F11" s="153">
        <v>113103</v>
      </c>
      <c r="G11" s="154">
        <v>109746</v>
      </c>
      <c r="H11" s="73">
        <f t="shared" si="0"/>
        <v>105656</v>
      </c>
      <c r="I11" s="116">
        <v>61068</v>
      </c>
      <c r="J11" s="116">
        <v>44588</v>
      </c>
      <c r="K11" s="116">
        <v>35698</v>
      </c>
      <c r="L11" s="116">
        <v>35246</v>
      </c>
      <c r="M11" s="116">
        <v>34383</v>
      </c>
      <c r="N11" s="116">
        <v>329</v>
      </c>
      <c r="O11" s="143">
        <v>3</v>
      </c>
      <c r="P11" s="153"/>
    </row>
    <row r="12" spans="1:15" ht="13.5" customHeight="1">
      <c r="A12" s="150">
        <v>4</v>
      </c>
      <c r="B12" s="151" t="s">
        <v>342</v>
      </c>
      <c r="C12" s="152"/>
      <c r="D12" s="153">
        <v>368388</v>
      </c>
      <c r="E12" s="153">
        <v>364000</v>
      </c>
      <c r="F12" s="153">
        <v>355193</v>
      </c>
      <c r="G12" s="154">
        <v>343883</v>
      </c>
      <c r="H12" s="73">
        <f t="shared" si="0"/>
        <v>329991</v>
      </c>
      <c r="I12" s="116">
        <v>298785</v>
      </c>
      <c r="J12" s="116">
        <v>31206</v>
      </c>
      <c r="K12" s="116">
        <v>109979</v>
      </c>
      <c r="L12" s="116">
        <v>108829</v>
      </c>
      <c r="M12" s="116">
        <v>107415</v>
      </c>
      <c r="N12" s="116">
        <v>3768</v>
      </c>
      <c r="O12" s="143">
        <v>4</v>
      </c>
    </row>
    <row r="13" spans="1:15" ht="13.5" customHeight="1">
      <c r="A13" s="150">
        <v>5</v>
      </c>
      <c r="B13" s="151" t="s">
        <v>343</v>
      </c>
      <c r="C13" s="152"/>
      <c r="D13" s="153">
        <v>364177</v>
      </c>
      <c r="E13" s="153">
        <v>353018</v>
      </c>
      <c r="F13" s="153">
        <v>338295</v>
      </c>
      <c r="G13" s="154">
        <v>318998</v>
      </c>
      <c r="H13" s="73">
        <f t="shared" si="0"/>
        <v>298304</v>
      </c>
      <c r="I13" s="116">
        <v>105073</v>
      </c>
      <c r="J13" s="116">
        <v>193231</v>
      </c>
      <c r="K13" s="116">
        <v>96251</v>
      </c>
      <c r="L13" s="116">
        <v>99012</v>
      </c>
      <c r="M13" s="116">
        <v>101500</v>
      </c>
      <c r="N13" s="116">
        <v>1541</v>
      </c>
      <c r="O13" s="143">
        <v>5</v>
      </c>
    </row>
    <row r="14" spans="1:15" ht="13.5" customHeight="1">
      <c r="A14" s="150">
        <v>6</v>
      </c>
      <c r="B14" s="151" t="s">
        <v>344</v>
      </c>
      <c r="C14" s="152"/>
      <c r="D14" s="153">
        <v>12301</v>
      </c>
      <c r="E14" s="153">
        <v>12334</v>
      </c>
      <c r="F14" s="153">
        <v>12163</v>
      </c>
      <c r="G14" s="154">
        <v>12100</v>
      </c>
      <c r="H14" s="73">
        <f t="shared" si="0"/>
        <v>11713</v>
      </c>
      <c r="I14" s="116">
        <v>9074</v>
      </c>
      <c r="J14" s="116">
        <v>2639</v>
      </c>
      <c r="K14" s="116">
        <v>4107</v>
      </c>
      <c r="L14" s="116">
        <v>3957</v>
      </c>
      <c r="M14" s="116">
        <v>3649</v>
      </c>
      <c r="N14" s="154">
        <v>0</v>
      </c>
      <c r="O14" s="143">
        <v>6</v>
      </c>
    </row>
    <row r="15" spans="1:15" ht="13.5" customHeight="1">
      <c r="A15" s="150">
        <v>7</v>
      </c>
      <c r="B15" s="151" t="s">
        <v>345</v>
      </c>
      <c r="C15" s="152"/>
      <c r="D15" s="153">
        <v>72441</v>
      </c>
      <c r="E15" s="153">
        <v>70778</v>
      </c>
      <c r="F15" s="153">
        <v>68091</v>
      </c>
      <c r="G15" s="154">
        <v>64955</v>
      </c>
      <c r="H15" s="73">
        <f t="shared" si="0"/>
        <v>60609</v>
      </c>
      <c r="I15" s="116">
        <v>6029</v>
      </c>
      <c r="J15" s="116">
        <v>54580</v>
      </c>
      <c r="K15" s="116">
        <v>19812</v>
      </c>
      <c r="L15" s="116">
        <v>20363</v>
      </c>
      <c r="M15" s="116">
        <v>20361</v>
      </c>
      <c r="N15" s="116">
        <v>73</v>
      </c>
      <c r="O15" s="143">
        <v>7</v>
      </c>
    </row>
    <row r="16" spans="1:15" ht="13.5" customHeight="1">
      <c r="A16" s="150">
        <v>8</v>
      </c>
      <c r="B16" s="151" t="s">
        <v>346</v>
      </c>
      <c r="C16" s="152"/>
      <c r="D16" s="153">
        <v>21034</v>
      </c>
      <c r="E16" s="153">
        <v>20288</v>
      </c>
      <c r="F16" s="153">
        <v>19292</v>
      </c>
      <c r="G16" s="154">
        <v>16928</v>
      </c>
      <c r="H16" s="73">
        <f t="shared" si="0"/>
        <v>14883</v>
      </c>
      <c r="I16" s="116">
        <v>559</v>
      </c>
      <c r="J16" s="116">
        <v>14324</v>
      </c>
      <c r="K16" s="116">
        <v>4611</v>
      </c>
      <c r="L16" s="116">
        <v>4465</v>
      </c>
      <c r="M16" s="116">
        <v>5739</v>
      </c>
      <c r="N16" s="116">
        <v>68</v>
      </c>
      <c r="O16" s="143">
        <v>8</v>
      </c>
    </row>
    <row r="17" spans="1:15" ht="13.5" customHeight="1">
      <c r="A17" s="150">
        <v>9</v>
      </c>
      <c r="B17" s="151" t="s">
        <v>347</v>
      </c>
      <c r="C17" s="152"/>
      <c r="D17" s="153">
        <v>58789</v>
      </c>
      <c r="E17" s="153">
        <v>71133</v>
      </c>
      <c r="F17" s="153">
        <v>81352</v>
      </c>
      <c r="G17" s="154">
        <v>81352</v>
      </c>
      <c r="H17" s="73">
        <f t="shared" si="0"/>
        <v>104665</v>
      </c>
      <c r="I17" s="116">
        <v>42415</v>
      </c>
      <c r="J17" s="116">
        <v>62250</v>
      </c>
      <c r="K17" s="116">
        <v>41789</v>
      </c>
      <c r="L17" s="116">
        <v>33695</v>
      </c>
      <c r="M17" s="116">
        <v>29007</v>
      </c>
      <c r="N17" s="116">
        <v>174</v>
      </c>
      <c r="O17" s="143">
        <v>9</v>
      </c>
    </row>
    <row r="18" spans="1:15" ht="13.5" customHeight="1">
      <c r="A18" s="150">
        <v>10</v>
      </c>
      <c r="B18" s="151" t="s">
        <v>348</v>
      </c>
      <c r="C18" s="152"/>
      <c r="D18" s="153">
        <v>102296</v>
      </c>
      <c r="E18" s="153">
        <v>104723</v>
      </c>
      <c r="F18" s="153">
        <v>105851</v>
      </c>
      <c r="G18" s="154">
        <v>105851</v>
      </c>
      <c r="H18" s="73">
        <v>107242</v>
      </c>
      <c r="I18" s="116">
        <v>433316</v>
      </c>
      <c r="J18" s="116">
        <v>63926</v>
      </c>
      <c r="K18" s="116">
        <v>37805</v>
      </c>
      <c r="L18" s="116">
        <v>35024</v>
      </c>
      <c r="M18" s="116">
        <v>34270</v>
      </c>
      <c r="N18" s="116">
        <v>143</v>
      </c>
      <c r="O18" s="143">
        <v>10</v>
      </c>
    </row>
    <row r="19" spans="1:15" ht="7.5" customHeight="1">
      <c r="A19" s="20"/>
      <c r="B19" s="27"/>
      <c r="C19" s="28"/>
      <c r="D19" s="153"/>
      <c r="E19" s="153"/>
      <c r="F19" s="153"/>
      <c r="G19" s="20"/>
      <c r="H19" s="155"/>
      <c r="I19" s="116"/>
      <c r="J19" s="116"/>
      <c r="K19" s="116"/>
      <c r="L19" s="116"/>
      <c r="M19" s="116"/>
      <c r="N19" s="116"/>
      <c r="O19" s="143"/>
    </row>
    <row r="20" spans="1:15" ht="13.5" customHeight="1">
      <c r="A20" s="54" t="s">
        <v>349</v>
      </c>
      <c r="B20" s="54"/>
      <c r="C20" s="144"/>
      <c r="D20" s="153"/>
      <c r="E20" s="153"/>
      <c r="F20" s="153"/>
      <c r="G20" s="20"/>
      <c r="H20" s="155"/>
      <c r="I20" s="116"/>
      <c r="J20" s="116"/>
      <c r="K20" s="116"/>
      <c r="L20" s="116"/>
      <c r="M20" s="116"/>
      <c r="N20" s="116"/>
      <c r="O20" s="156" t="s">
        <v>350</v>
      </c>
    </row>
    <row r="21" spans="1:15" s="41" customFormat="1" ht="13.5" customHeight="1">
      <c r="A21" s="150">
        <v>1</v>
      </c>
      <c r="B21" s="146" t="s">
        <v>351</v>
      </c>
      <c r="C21" s="85"/>
      <c r="D21" s="147">
        <v>27612</v>
      </c>
      <c r="E21" s="147">
        <v>26941</v>
      </c>
      <c r="F21" s="147">
        <v>26385</v>
      </c>
      <c r="G21" s="148">
        <v>25554</v>
      </c>
      <c r="H21" s="73">
        <f aca="true" t="shared" si="1" ref="H21:H30">SUM(I21:J21)</f>
        <v>24945</v>
      </c>
      <c r="I21" s="41">
        <v>12667</v>
      </c>
      <c r="J21" s="149">
        <v>12278</v>
      </c>
      <c r="K21" s="149">
        <v>8356</v>
      </c>
      <c r="L21" s="149">
        <v>8264</v>
      </c>
      <c r="M21" s="149">
        <v>8237</v>
      </c>
      <c r="N21" s="149">
        <v>64</v>
      </c>
      <c r="O21" s="143">
        <v>1</v>
      </c>
    </row>
    <row r="22" spans="1:15" ht="13.5" customHeight="1">
      <c r="A22" s="150">
        <v>2</v>
      </c>
      <c r="B22" s="151" t="s">
        <v>340</v>
      </c>
      <c r="C22" s="152"/>
      <c r="D22" s="153">
        <v>17314</v>
      </c>
      <c r="E22" s="153">
        <v>16871</v>
      </c>
      <c r="F22" s="153">
        <v>16530</v>
      </c>
      <c r="G22" s="154">
        <v>16037</v>
      </c>
      <c r="H22" s="73">
        <f t="shared" si="1"/>
        <v>15765</v>
      </c>
      <c r="I22" s="116">
        <v>7491</v>
      </c>
      <c r="J22" s="116">
        <v>8274</v>
      </c>
      <c r="K22" s="116">
        <v>5309</v>
      </c>
      <c r="L22" s="116">
        <v>5242</v>
      </c>
      <c r="M22" s="116">
        <v>5188</v>
      </c>
      <c r="N22" s="116">
        <v>26</v>
      </c>
      <c r="O22" s="143">
        <v>2</v>
      </c>
    </row>
    <row r="23" spans="1:15" ht="13.5" customHeight="1">
      <c r="A23" s="150">
        <v>3</v>
      </c>
      <c r="B23" s="151" t="s">
        <v>341</v>
      </c>
      <c r="C23" s="152"/>
      <c r="D23" s="153">
        <v>1146</v>
      </c>
      <c r="E23" s="153">
        <v>1093</v>
      </c>
      <c r="F23" s="153">
        <v>1089</v>
      </c>
      <c r="G23" s="154">
        <v>1049</v>
      </c>
      <c r="H23" s="73">
        <f t="shared" si="1"/>
        <v>1039</v>
      </c>
      <c r="I23" s="116">
        <v>544</v>
      </c>
      <c r="J23" s="116">
        <v>495</v>
      </c>
      <c r="K23" s="116">
        <v>347</v>
      </c>
      <c r="L23" s="116">
        <v>334</v>
      </c>
      <c r="M23" s="116">
        <v>358</v>
      </c>
      <c r="N23" s="154">
        <v>0</v>
      </c>
      <c r="O23" s="143">
        <v>3</v>
      </c>
    </row>
    <row r="24" spans="1:15" ht="13.5" customHeight="1">
      <c r="A24" s="150">
        <v>4</v>
      </c>
      <c r="B24" s="151" t="s">
        <v>342</v>
      </c>
      <c r="C24" s="152"/>
      <c r="D24" s="153">
        <v>2563</v>
      </c>
      <c r="E24" s="153">
        <v>2535</v>
      </c>
      <c r="F24" s="153">
        <v>2498</v>
      </c>
      <c r="G24" s="154">
        <v>2402</v>
      </c>
      <c r="H24" s="73">
        <f t="shared" si="1"/>
        <v>2260</v>
      </c>
      <c r="I24" s="116">
        <v>2090</v>
      </c>
      <c r="J24" s="116">
        <v>170</v>
      </c>
      <c r="K24" s="116">
        <v>748</v>
      </c>
      <c r="L24" s="116">
        <v>743</v>
      </c>
      <c r="M24" s="116">
        <v>750</v>
      </c>
      <c r="N24" s="116">
        <v>19</v>
      </c>
      <c r="O24" s="143">
        <v>4</v>
      </c>
    </row>
    <row r="25" spans="1:15" ht="13.5" customHeight="1">
      <c r="A25" s="150">
        <v>5</v>
      </c>
      <c r="B25" s="151" t="s">
        <v>343</v>
      </c>
      <c r="C25" s="152"/>
      <c r="D25" s="153">
        <v>3807</v>
      </c>
      <c r="E25" s="153">
        <v>3680</v>
      </c>
      <c r="F25" s="153">
        <v>3541</v>
      </c>
      <c r="G25" s="154">
        <v>3327</v>
      </c>
      <c r="H25" s="73">
        <f t="shared" si="1"/>
        <v>3030</v>
      </c>
      <c r="I25" s="116">
        <v>1290</v>
      </c>
      <c r="J25" s="116">
        <v>1740</v>
      </c>
      <c r="K25" s="116">
        <v>980</v>
      </c>
      <c r="L25" s="116">
        <v>1014</v>
      </c>
      <c r="M25" s="116">
        <v>1036</v>
      </c>
      <c r="N25" s="154">
        <v>0</v>
      </c>
      <c r="O25" s="143">
        <v>5</v>
      </c>
    </row>
    <row r="26" spans="1:15" ht="13.5" customHeight="1">
      <c r="A26" s="150">
        <v>6</v>
      </c>
      <c r="B26" s="151" t="s">
        <v>344</v>
      </c>
      <c r="C26" s="152"/>
      <c r="D26" s="153">
        <v>617</v>
      </c>
      <c r="E26" s="153">
        <v>592</v>
      </c>
      <c r="F26" s="153">
        <v>542</v>
      </c>
      <c r="G26" s="154">
        <v>557</v>
      </c>
      <c r="H26" s="73">
        <f t="shared" si="1"/>
        <v>515</v>
      </c>
      <c r="I26" s="116">
        <v>325</v>
      </c>
      <c r="J26" s="116">
        <v>190</v>
      </c>
      <c r="K26" s="116">
        <v>149</v>
      </c>
      <c r="L26" s="116">
        <v>184</v>
      </c>
      <c r="M26" s="116">
        <v>158</v>
      </c>
      <c r="N26" s="154">
        <v>0</v>
      </c>
      <c r="O26" s="143">
        <v>6</v>
      </c>
    </row>
    <row r="27" spans="1:15" ht="13.5" customHeight="1">
      <c r="A27" s="150">
        <v>7</v>
      </c>
      <c r="B27" s="151" t="s">
        <v>345</v>
      </c>
      <c r="C27" s="152"/>
      <c r="D27" s="153">
        <v>229</v>
      </c>
      <c r="E27" s="153">
        <v>199</v>
      </c>
      <c r="F27" s="153">
        <v>199</v>
      </c>
      <c r="G27" s="154">
        <v>200</v>
      </c>
      <c r="H27" s="73">
        <f t="shared" si="1"/>
        <v>200</v>
      </c>
      <c r="I27" s="116">
        <v>60</v>
      </c>
      <c r="J27" s="116">
        <v>140</v>
      </c>
      <c r="K27" s="116">
        <v>69</v>
      </c>
      <c r="L27" s="116">
        <v>60</v>
      </c>
      <c r="M27" s="116">
        <v>55</v>
      </c>
      <c r="N27" s="116">
        <v>16</v>
      </c>
      <c r="O27" s="143">
        <v>7</v>
      </c>
    </row>
    <row r="28" spans="1:15" ht="13.5" customHeight="1">
      <c r="A28" s="150">
        <v>8</v>
      </c>
      <c r="B28" s="151" t="s">
        <v>346</v>
      </c>
      <c r="C28" s="152"/>
      <c r="D28" s="153">
        <v>36</v>
      </c>
      <c r="E28" s="153">
        <v>30</v>
      </c>
      <c r="F28" s="153">
        <v>29</v>
      </c>
      <c r="G28" s="154">
        <v>303</v>
      </c>
      <c r="H28" s="73">
        <f t="shared" si="1"/>
        <v>21</v>
      </c>
      <c r="I28" s="116">
        <v>2</v>
      </c>
      <c r="J28" s="116">
        <v>19</v>
      </c>
      <c r="K28" s="116">
        <v>6</v>
      </c>
      <c r="L28" s="116">
        <v>5</v>
      </c>
      <c r="M28" s="116">
        <v>7</v>
      </c>
      <c r="N28" s="116">
        <v>3</v>
      </c>
      <c r="O28" s="143">
        <v>8</v>
      </c>
    </row>
    <row r="29" spans="1:15" ht="13.5" customHeight="1">
      <c r="A29" s="150">
        <v>9</v>
      </c>
      <c r="B29" s="151" t="s">
        <v>347</v>
      </c>
      <c r="C29" s="152"/>
      <c r="D29" s="153">
        <v>820</v>
      </c>
      <c r="E29" s="153">
        <v>817</v>
      </c>
      <c r="F29" s="153">
        <v>813</v>
      </c>
      <c r="G29" s="154">
        <v>824</v>
      </c>
      <c r="H29" s="73">
        <f t="shared" si="1"/>
        <v>812</v>
      </c>
      <c r="I29" s="116">
        <v>216</v>
      </c>
      <c r="J29" s="116">
        <v>596</v>
      </c>
      <c r="K29" s="116">
        <v>271</v>
      </c>
      <c r="L29" s="116">
        <v>278</v>
      </c>
      <c r="M29" s="116">
        <v>263</v>
      </c>
      <c r="N29" s="154">
        <v>0</v>
      </c>
      <c r="O29" s="143">
        <v>9</v>
      </c>
    </row>
    <row r="30" spans="1:15" ht="13.5" customHeight="1">
      <c r="A30" s="150">
        <v>10</v>
      </c>
      <c r="B30" s="151" t="s">
        <v>348</v>
      </c>
      <c r="C30" s="152"/>
      <c r="D30" s="153">
        <v>1080</v>
      </c>
      <c r="E30" s="153">
        <v>1124</v>
      </c>
      <c r="F30" s="153">
        <v>1144</v>
      </c>
      <c r="G30" s="154">
        <v>1128</v>
      </c>
      <c r="H30" s="73">
        <f t="shared" si="1"/>
        <v>1303</v>
      </c>
      <c r="I30" s="116">
        <v>649</v>
      </c>
      <c r="J30" s="116">
        <v>654</v>
      </c>
      <c r="K30" s="116">
        <v>477</v>
      </c>
      <c r="L30" s="116">
        <v>404</v>
      </c>
      <c r="M30" s="116">
        <v>422</v>
      </c>
      <c r="N30" s="154">
        <v>0</v>
      </c>
      <c r="O30" s="143">
        <v>10</v>
      </c>
    </row>
    <row r="31" spans="1:15" ht="7.5" customHeight="1">
      <c r="A31" s="46"/>
      <c r="B31" s="46"/>
      <c r="C31" s="47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120"/>
    </row>
    <row r="32" spans="1:15" ht="13.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</sheetData>
  <mergeCells count="11">
    <mergeCell ref="G4:G6"/>
    <mergeCell ref="O4:O6"/>
    <mergeCell ref="H5:H6"/>
    <mergeCell ref="K5:K6"/>
    <mergeCell ref="L5:L6"/>
    <mergeCell ref="M5:M6"/>
    <mergeCell ref="N5:N6"/>
    <mergeCell ref="A4:C6"/>
    <mergeCell ref="D4:D6"/>
    <mergeCell ref="E4:E6"/>
    <mergeCell ref="F4:F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1997-01-08T22:48:59Z</dcterms:created>
  <dcterms:modified xsi:type="dcterms:W3CDTF">2006-01-26T09:23:42Z</dcterms:modified>
  <cp:category/>
  <cp:version/>
  <cp:contentType/>
  <cp:contentStatus/>
</cp:coreProperties>
</file>